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12" yWindow="228" windowWidth="10812" windowHeight="9516" tabRatio="404" firstSheet="1" activeTab="1"/>
  </bookViews>
  <sheets>
    <sheet name="4 вариант 15.02" sheetId="8" state="hidden" r:id="rId1"/>
    <sheet name="Раздел I" sheetId="3" r:id="rId2"/>
    <sheet name="Раздел 2" sheetId="9" r:id="rId3"/>
    <sheet name="Раздел 3" sheetId="10" r:id="rId4"/>
    <sheet name="Раздел 4" sheetId="11" r:id="rId5"/>
    <sheet name="cвод" sheetId="13" state="hidden" r:id="rId6"/>
  </sheets>
  <externalReferences>
    <externalReference r:id="rId7"/>
  </externalReferences>
  <definedNames>
    <definedName name="_xlnm._FilterDatabase" localSheetId="0" hidden="1">'4 вариант 15.02'!$A$7:$Z$931</definedName>
    <definedName name="_xlnm._FilterDatabase" localSheetId="5" hidden="1">cвод!$A$7:$Z$1088</definedName>
    <definedName name="_xlnm._FilterDatabase" localSheetId="2" hidden="1">'Раздел 2'!$A$4:$G$1026</definedName>
    <definedName name="_xlnm._FilterDatabase" localSheetId="3" hidden="1">'Раздел 3'!$A$4:$G$1035</definedName>
    <definedName name="_xlnm._FilterDatabase" localSheetId="4" hidden="1">'Раздел 4'!$A$4:$G$980</definedName>
    <definedName name="_xlnm._FilterDatabase" localSheetId="1" hidden="1">'Раздел I'!$A$15:$S$15</definedName>
    <definedName name="BossProviderVariable?_453a8e8a_b4d2_41b8_ac45_6e3a9c5b098c" hidden="1">"25_01_2006"</definedName>
    <definedName name="BossProviderVariable?_bef1f6a1_9e1f_4ce9_9db9_e05bfccf0100" hidden="1">"25_01_2006"</definedName>
    <definedName name="_xlnm.Print_Titles" localSheetId="0">'4 вариант 15.02'!$7:$7</definedName>
    <definedName name="_xlnm.Print_Titles" localSheetId="5">cвод!$7:$7</definedName>
    <definedName name="_xlnm.Print_Titles" localSheetId="2">'Раздел 2'!$4:$4</definedName>
    <definedName name="_xlnm.Print_Titles" localSheetId="3">'Раздел 3'!$4:$4</definedName>
    <definedName name="_xlnm.Print_Titles" localSheetId="4">'Раздел 4'!$4:$4</definedName>
    <definedName name="_xlnm.Print_Area" localSheetId="0">'4 вариант 15.02'!$A$1:$Z$26</definedName>
    <definedName name="_xlnm.Print_Area" localSheetId="5">cвод!$A$1:$CQ$183</definedName>
    <definedName name="_xlnm.Print_Area" localSheetId="2">'Раздел 2'!$A$1:$G$121</definedName>
    <definedName name="_xlnm.Print_Area" localSheetId="3">'Раздел 3'!$A$1:$G$130</definedName>
    <definedName name="_xlnm.Print_Area" localSheetId="4">'Раздел 4'!$A$1:$G$75</definedName>
    <definedName name="_xlnm.Print_Area" localSheetId="1">'Раздел I'!$A$1:$NHY$1086</definedName>
  </definedNames>
  <calcPr calcId="145621" iterateDelta="1E-4"/>
</workbook>
</file>

<file path=xl/calcChain.xml><?xml version="1.0" encoding="utf-8"?>
<calcChain xmlns="http://schemas.openxmlformats.org/spreadsheetml/2006/main">
  <c r="E73" i="11" l="1"/>
  <c r="F73" i="11" l="1"/>
  <c r="C73" i="11"/>
  <c r="D73" i="11" l="1"/>
  <c r="G35" i="3" l="1"/>
  <c r="I35" i="3"/>
  <c r="J35" i="3"/>
  <c r="K35" i="3"/>
  <c r="L35" i="3"/>
  <c r="N35" i="3"/>
  <c r="O35" i="3"/>
  <c r="P35" i="3"/>
  <c r="I30" i="3"/>
  <c r="J30" i="3"/>
  <c r="K30" i="3"/>
  <c r="L30" i="3"/>
  <c r="N30" i="3"/>
  <c r="O30" i="3"/>
  <c r="P30" i="3"/>
  <c r="Q18" i="3" l="1"/>
  <c r="Q19" i="3" s="1"/>
  <c r="Q20" i="3" s="1"/>
  <c r="Q23" i="3"/>
  <c r="Q24" i="3"/>
  <c r="Q25" i="3"/>
  <c r="Q26" i="3"/>
  <c r="Q27" i="3"/>
  <c r="Q28" i="3"/>
  <c r="Q29" i="3"/>
  <c r="Q32" i="3"/>
  <c r="Q33" i="3"/>
  <c r="Q34" i="3"/>
  <c r="Q37" i="3"/>
  <c r="Q38" i="3" s="1"/>
  <c r="Q40" i="3"/>
  <c r="Q48" i="3"/>
  <c r="Q50" i="3"/>
  <c r="Q52" i="3"/>
  <c r="Q53" i="3"/>
  <c r="Q56" i="3"/>
  <c r="Q59" i="3"/>
  <c r="Q60" i="3"/>
  <c r="Q61" i="3"/>
  <c r="Q62" i="3"/>
  <c r="Q63" i="3"/>
  <c r="Q66" i="3"/>
  <c r="Q71" i="3"/>
  <c r="Q72" i="3" s="1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11" i="3"/>
  <c r="Q112" i="3"/>
  <c r="Q115" i="3"/>
  <c r="Q116" i="3"/>
  <c r="Q118" i="3"/>
  <c r="Q119" i="3"/>
  <c r="Q128" i="3"/>
  <c r="Q129" i="3"/>
  <c r="Q132" i="3"/>
  <c r="Q133" i="3"/>
  <c r="Q134" i="3"/>
  <c r="Q135" i="3"/>
  <c r="Q136" i="3"/>
  <c r="Q141" i="3"/>
  <c r="Q142" i="3" s="1"/>
  <c r="Q143" i="3" s="1"/>
  <c r="Q146" i="3"/>
  <c r="Q147" i="3"/>
  <c r="Q148" i="3"/>
  <c r="Q149" i="3"/>
  <c r="Q150" i="3"/>
  <c r="Q151" i="3"/>
  <c r="Q152" i="3"/>
  <c r="Q157" i="3"/>
  <c r="Q158" i="3"/>
  <c r="Q159" i="3"/>
  <c r="Q160" i="3"/>
  <c r="Q161" i="3"/>
  <c r="Q165" i="3"/>
  <c r="Q166" i="3" s="1"/>
  <c r="Q167" i="3" s="1"/>
  <c r="Q172" i="3"/>
  <c r="Q177" i="3"/>
  <c r="Q178" i="3"/>
  <c r="S911" i="3"/>
  <c r="Q64" i="3" l="1"/>
  <c r="Q179" i="3"/>
  <c r="Q180" i="3" s="1"/>
  <c r="Q130" i="3"/>
  <c r="Q89" i="3"/>
  <c r="Q90" i="3" s="1"/>
  <c r="Q137" i="3"/>
  <c r="Q106" i="3"/>
  <c r="Q107" i="3" s="1"/>
  <c r="Q30" i="3"/>
  <c r="Q162" i="3"/>
  <c r="Q153" i="3"/>
  <c r="Q154" i="3" s="1"/>
  <c r="Q35" i="3"/>
  <c r="A32" i="11"/>
  <c r="C23" i="11"/>
  <c r="C24" i="11"/>
  <c r="C25" i="11"/>
  <c r="C26" i="11"/>
  <c r="C27" i="11"/>
  <c r="A48" i="10"/>
  <c r="A39" i="10"/>
  <c r="C28" i="11"/>
  <c r="E28" i="11"/>
  <c r="F28" i="11"/>
  <c r="G44" i="10"/>
  <c r="Q138" i="3" l="1"/>
  <c r="G28" i="11"/>
  <c r="D28" i="11"/>
  <c r="D44" i="10" l="1"/>
  <c r="D45" i="10" s="1"/>
  <c r="E44" i="10"/>
  <c r="F44" i="10"/>
  <c r="C43" i="10"/>
  <c r="M63" i="3" s="1"/>
  <c r="C42" i="10"/>
  <c r="M62" i="3" s="1"/>
  <c r="C41" i="10"/>
  <c r="M61" i="3" s="1"/>
  <c r="C40" i="10"/>
  <c r="M60" i="3" s="1"/>
  <c r="C39" i="10"/>
  <c r="E45" i="10"/>
  <c r="F45" i="10"/>
  <c r="G45" i="10"/>
  <c r="G64" i="3"/>
  <c r="K64" i="3"/>
  <c r="L64" i="3"/>
  <c r="N64" i="3"/>
  <c r="O64" i="3"/>
  <c r="P64" i="3"/>
  <c r="I64" i="3"/>
  <c r="C44" i="10" l="1"/>
  <c r="C45" i="10" s="1"/>
  <c r="J61" i="3"/>
  <c r="J60" i="3"/>
  <c r="J59" i="3"/>
  <c r="M59" i="3" l="1"/>
  <c r="M64" i="3" s="1"/>
  <c r="J64" i="3"/>
  <c r="A15" i="9"/>
  <c r="E68" i="9" l="1"/>
  <c r="E67" i="9"/>
  <c r="E66" i="9"/>
  <c r="E65" i="9"/>
  <c r="E64" i="9"/>
  <c r="E63" i="9"/>
  <c r="E62" i="9"/>
  <c r="E60" i="9"/>
  <c r="E110" i="9"/>
  <c r="E108" i="9"/>
  <c r="E39" i="9"/>
  <c r="E40" i="9"/>
  <c r="E28" i="9"/>
  <c r="E35" i="9"/>
  <c r="E34" i="9"/>
  <c r="E32" i="9"/>
  <c r="E29" i="9"/>
  <c r="E23" i="9"/>
  <c r="E22" i="9"/>
  <c r="G142" i="3" l="1"/>
  <c r="G143" i="3" s="1"/>
  <c r="F65" i="11"/>
  <c r="F66" i="11" s="1"/>
  <c r="F67" i="11" s="1"/>
  <c r="E65" i="11"/>
  <c r="E66" i="11" s="1"/>
  <c r="E67" i="11" s="1"/>
  <c r="D66" i="11"/>
  <c r="D67" i="11" s="1"/>
  <c r="G66" i="11"/>
  <c r="G67" i="11" s="1"/>
  <c r="G103" i="10"/>
  <c r="F104" i="10"/>
  <c r="F105" i="10" s="1"/>
  <c r="E104" i="10"/>
  <c r="E105" i="10" s="1"/>
  <c r="D104" i="10"/>
  <c r="D105" i="10" s="1"/>
  <c r="I142" i="3"/>
  <c r="I143" i="3" s="1"/>
  <c r="C65" i="11" l="1"/>
  <c r="C66" i="11" s="1"/>
  <c r="C67" i="11" s="1"/>
  <c r="G104" i="10"/>
  <c r="G105" i="10" s="1"/>
  <c r="C103" i="10" l="1"/>
  <c r="C104" i="10" l="1"/>
  <c r="C105" i="10" s="1"/>
  <c r="P142" i="3" l="1"/>
  <c r="P143" i="3" s="1"/>
  <c r="O142" i="3"/>
  <c r="O143" i="3" s="1"/>
  <c r="N142" i="3"/>
  <c r="N143" i="3" s="1"/>
  <c r="M142" i="3"/>
  <c r="M143" i="3" s="1"/>
  <c r="L142" i="3"/>
  <c r="L143" i="3" s="1"/>
  <c r="K142" i="3"/>
  <c r="K143" i="3" s="1"/>
  <c r="J142" i="3"/>
  <c r="J143" i="3" s="1"/>
  <c r="E125" i="10" l="1"/>
  <c r="E71" i="11"/>
  <c r="E70" i="11"/>
  <c r="E50" i="11"/>
  <c r="E51" i="11"/>
  <c r="E47" i="11"/>
  <c r="E48" i="11"/>
  <c r="E49" i="11"/>
  <c r="E43" i="11"/>
  <c r="E44" i="11"/>
  <c r="E45" i="11"/>
  <c r="E46" i="11"/>
  <c r="E41" i="11"/>
  <c r="E42" i="11"/>
  <c r="E40" i="11"/>
  <c r="E14" i="11"/>
  <c r="E15" i="11"/>
  <c r="E13" i="11"/>
  <c r="E8" i="11"/>
  <c r="E124" i="10"/>
  <c r="E119" i="10"/>
  <c r="E97" i="10"/>
  <c r="E94" i="10"/>
  <c r="E22" i="10"/>
  <c r="E23" i="10"/>
  <c r="E21" i="10"/>
  <c r="E14" i="10"/>
  <c r="E15" i="10"/>
  <c r="E13" i="10"/>
  <c r="E12" i="10"/>
  <c r="G14" i="9" l="1"/>
  <c r="F14" i="11" l="1"/>
  <c r="F15" i="11"/>
  <c r="F13" i="11"/>
  <c r="F8" i="11"/>
  <c r="F43" i="11"/>
  <c r="F44" i="11"/>
  <c r="F45" i="11"/>
  <c r="F46" i="11"/>
  <c r="F47" i="11"/>
  <c r="F48" i="11"/>
  <c r="F49" i="11"/>
  <c r="F50" i="11"/>
  <c r="F51" i="11"/>
  <c r="C44" i="11"/>
  <c r="F40" i="11"/>
  <c r="F41" i="11"/>
  <c r="F42" i="11"/>
  <c r="C67" i="10"/>
  <c r="D81" i="10" l="1"/>
  <c r="C82" i="10"/>
  <c r="D126" i="10"/>
  <c r="F40" i="9"/>
  <c r="G50" i="9"/>
  <c r="F71" i="11"/>
  <c r="F70" i="11"/>
  <c r="F125" i="10"/>
  <c r="F124" i="10"/>
  <c r="G126" i="10"/>
  <c r="G127" i="10" s="1"/>
  <c r="G179" i="3"/>
  <c r="C115" i="9"/>
  <c r="G116" i="9"/>
  <c r="C116" i="9" s="1"/>
  <c r="F81" i="10" l="1"/>
  <c r="E81" i="10"/>
  <c r="F126" i="10"/>
  <c r="F127" i="10" s="1"/>
  <c r="C124" i="10"/>
  <c r="M177" i="3" s="1"/>
  <c r="C125" i="10"/>
  <c r="M178" i="3" s="1"/>
  <c r="E126" i="10"/>
  <c r="E127" i="10" s="1"/>
  <c r="D127" i="10"/>
  <c r="A23" i="3"/>
  <c r="J179" i="3"/>
  <c r="I179" i="3"/>
  <c r="I180" i="3" s="1"/>
  <c r="G180" i="3"/>
  <c r="J173" i="3"/>
  <c r="J174" i="3" s="1"/>
  <c r="K173" i="3"/>
  <c r="K174" i="3" s="1"/>
  <c r="L173" i="3"/>
  <c r="L174" i="3" s="1"/>
  <c r="N173" i="3"/>
  <c r="N174" i="3" s="1"/>
  <c r="O173" i="3"/>
  <c r="O174" i="3" s="1"/>
  <c r="P173" i="3"/>
  <c r="P174" i="3" s="1"/>
  <c r="I173" i="3"/>
  <c r="G173" i="3"/>
  <c r="I166" i="3"/>
  <c r="G166" i="3"/>
  <c r="G167" i="3" s="1"/>
  <c r="I162" i="3"/>
  <c r="G162" i="3"/>
  <c r="I153" i="3"/>
  <c r="G153" i="3"/>
  <c r="G154" i="3" s="1"/>
  <c r="J137" i="3"/>
  <c r="K137" i="3"/>
  <c r="L137" i="3"/>
  <c r="N137" i="3"/>
  <c r="O137" i="3"/>
  <c r="P137" i="3"/>
  <c r="I137" i="3"/>
  <c r="L130" i="3"/>
  <c r="I130" i="3"/>
  <c r="G137" i="3"/>
  <c r="G130" i="3"/>
  <c r="I124" i="3"/>
  <c r="G124" i="3"/>
  <c r="K89" i="3"/>
  <c r="G89" i="3"/>
  <c r="I72" i="3"/>
  <c r="K69" i="3"/>
  <c r="I57" i="3"/>
  <c r="G57" i="3"/>
  <c r="N69" i="3"/>
  <c r="L69" i="3"/>
  <c r="I69" i="3"/>
  <c r="G69" i="3"/>
  <c r="L57" i="3"/>
  <c r="J19" i="3"/>
  <c r="J20" i="3" s="1"/>
  <c r="K19" i="3"/>
  <c r="K20" i="3" s="1"/>
  <c r="L19" i="3"/>
  <c r="L20" i="3" s="1"/>
  <c r="I19" i="3"/>
  <c r="I20" i="3" s="1"/>
  <c r="G19" i="3"/>
  <c r="G20" i="3" s="1"/>
  <c r="D44" i="9"/>
  <c r="E44" i="9"/>
  <c r="F44" i="9"/>
  <c r="G44" i="9"/>
  <c r="D41" i="9"/>
  <c r="D19" i="9"/>
  <c r="E19" i="9"/>
  <c r="F19" i="9"/>
  <c r="G19" i="9"/>
  <c r="D11" i="9"/>
  <c r="E11" i="9"/>
  <c r="F11" i="9"/>
  <c r="G11" i="9"/>
  <c r="I138" i="3" l="1"/>
  <c r="I73" i="3"/>
  <c r="G73" i="3"/>
  <c r="G138" i="3"/>
  <c r="C81" i="10"/>
  <c r="C126" i="10"/>
  <c r="C127" i="10" s="1"/>
  <c r="C115" i="10"/>
  <c r="D120" i="10"/>
  <c r="D121" i="10" s="1"/>
  <c r="G120" i="10"/>
  <c r="G121" i="10" s="1"/>
  <c r="D116" i="10"/>
  <c r="E116" i="10"/>
  <c r="F116" i="10"/>
  <c r="G116" i="10"/>
  <c r="G110" i="10"/>
  <c r="G111" i="10" s="1"/>
  <c r="D86" i="10"/>
  <c r="D87" i="10" s="1"/>
  <c r="E86" i="10"/>
  <c r="E87" i="10" s="1"/>
  <c r="F86" i="10"/>
  <c r="F87" i="10" s="1"/>
  <c r="G86" i="10"/>
  <c r="G87" i="10" s="1"/>
  <c r="D76" i="10"/>
  <c r="D77" i="10" s="1"/>
  <c r="E76" i="10"/>
  <c r="E77" i="10" s="1"/>
  <c r="F76" i="10"/>
  <c r="F77" i="10" s="1"/>
  <c r="G76" i="10"/>
  <c r="G77" i="10" s="1"/>
  <c r="G99" i="10"/>
  <c r="G92" i="10"/>
  <c r="G59" i="10"/>
  <c r="G60" i="10" s="1"/>
  <c r="G37" i="10"/>
  <c r="G30" i="10"/>
  <c r="G27" i="10"/>
  <c r="D24" i="10"/>
  <c r="G24" i="10"/>
  <c r="D19" i="10"/>
  <c r="E19" i="10"/>
  <c r="F19" i="10"/>
  <c r="G19" i="10"/>
  <c r="A12" i="10"/>
  <c r="D8" i="10"/>
  <c r="D9" i="10" s="1"/>
  <c r="E8" i="10"/>
  <c r="E9" i="10" s="1"/>
  <c r="F8" i="10"/>
  <c r="F9" i="10" s="1"/>
  <c r="G8" i="10"/>
  <c r="G9" i="10" s="1"/>
  <c r="D72" i="11"/>
  <c r="E72" i="11"/>
  <c r="F72" i="11"/>
  <c r="G72" i="11"/>
  <c r="G31" i="10" l="1"/>
  <c r="G100" i="10"/>
  <c r="C71" i="11"/>
  <c r="C70" i="11"/>
  <c r="C114" i="10"/>
  <c r="C116" i="10" s="1"/>
  <c r="N19" i="3"/>
  <c r="N20" i="3" s="1"/>
  <c r="O19" i="3"/>
  <c r="O20" i="3" s="1"/>
  <c r="P19" i="3"/>
  <c r="P20" i="3" s="1"/>
  <c r="N179" i="3"/>
  <c r="N180" i="3" s="1"/>
  <c r="O179" i="3"/>
  <c r="O180" i="3" s="1"/>
  <c r="P179" i="3"/>
  <c r="P180" i="3" s="1"/>
  <c r="N166" i="3"/>
  <c r="N167" i="3" s="1"/>
  <c r="O166" i="3"/>
  <c r="O167" i="3" s="1"/>
  <c r="P166" i="3"/>
  <c r="P167" i="3" s="1"/>
  <c r="N162" i="3"/>
  <c r="O162" i="3"/>
  <c r="P162" i="3"/>
  <c r="M159" i="3"/>
  <c r="N153" i="3"/>
  <c r="N154" i="3" s="1"/>
  <c r="O153" i="3"/>
  <c r="O154" i="3" s="1"/>
  <c r="P153" i="3"/>
  <c r="P154" i="3" s="1"/>
  <c r="N130" i="3"/>
  <c r="N138" i="3" s="1"/>
  <c r="O130" i="3"/>
  <c r="O138" i="3" s="1"/>
  <c r="P130" i="3"/>
  <c r="P138" i="3" s="1"/>
  <c r="N124" i="3"/>
  <c r="N125" i="3" s="1"/>
  <c r="O124" i="3"/>
  <c r="O125" i="3" s="1"/>
  <c r="P124" i="3"/>
  <c r="P125" i="3" s="1"/>
  <c r="N106" i="3"/>
  <c r="N107" i="3" s="1"/>
  <c r="O106" i="3"/>
  <c r="O107" i="3" s="1"/>
  <c r="P106" i="3"/>
  <c r="P107" i="3" s="1"/>
  <c r="N89" i="3"/>
  <c r="N90" i="3" s="1"/>
  <c r="O89" i="3"/>
  <c r="O90" i="3" s="1"/>
  <c r="P89" i="3"/>
  <c r="P90" i="3" s="1"/>
  <c r="N72" i="3"/>
  <c r="O72" i="3"/>
  <c r="P72" i="3"/>
  <c r="O69" i="3"/>
  <c r="P69" i="3"/>
  <c r="N57" i="3"/>
  <c r="O57" i="3"/>
  <c r="P57" i="3"/>
  <c r="N43" i="3"/>
  <c r="O43" i="3"/>
  <c r="P43" i="3"/>
  <c r="N38" i="3"/>
  <c r="O38" i="3"/>
  <c r="P38" i="3"/>
  <c r="O73" i="3" l="1"/>
  <c r="P73" i="3"/>
  <c r="N73" i="3"/>
  <c r="G128" i="10"/>
  <c r="C72" i="11"/>
  <c r="M157" i="3"/>
  <c r="C85" i="10" l="1"/>
  <c r="C84" i="10"/>
  <c r="C83" i="10"/>
  <c r="C80" i="10"/>
  <c r="C75" i="10"/>
  <c r="C74" i="10"/>
  <c r="C72" i="10"/>
  <c r="C71" i="10"/>
  <c r="C70" i="10"/>
  <c r="C68" i="10"/>
  <c r="C66" i="10"/>
  <c r="C65" i="10"/>
  <c r="C63" i="10"/>
  <c r="C56" i="10"/>
  <c r="C55" i="10"/>
  <c r="C54" i="10"/>
  <c r="C49" i="10"/>
  <c r="C86" i="10" l="1"/>
  <c r="C87" i="10" s="1"/>
  <c r="C73" i="10"/>
  <c r="C64" i="10"/>
  <c r="C69" i="10"/>
  <c r="C76" i="10" l="1"/>
  <c r="C77" i="10" s="1"/>
  <c r="C34" i="10" l="1"/>
  <c r="C14" i="10"/>
  <c r="C15" i="10"/>
  <c r="C16" i="10"/>
  <c r="C17" i="10"/>
  <c r="C18" i="10"/>
  <c r="C7" i="10"/>
  <c r="C8" i="10" s="1"/>
  <c r="C109" i="9"/>
  <c r="F92" i="9"/>
  <c r="E92" i="9"/>
  <c r="D92" i="9"/>
  <c r="F91" i="9"/>
  <c r="E91" i="9"/>
  <c r="D91" i="9"/>
  <c r="C80" i="9"/>
  <c r="C77" i="9"/>
  <c r="C91" i="9" l="1"/>
  <c r="C92" i="9"/>
  <c r="C9" i="10"/>
  <c r="C81" i="9"/>
  <c r="C73" i="9"/>
  <c r="C78" i="9"/>
  <c r="C74" i="9"/>
  <c r="C55" i="9"/>
  <c r="C53" i="9"/>
  <c r="C48" i="9"/>
  <c r="C21" i="9"/>
  <c r="C18" i="9"/>
  <c r="C19" i="9" s="1"/>
  <c r="C14" i="9"/>
  <c r="C13" i="9"/>
  <c r="C10" i="9"/>
  <c r="M28" i="3" s="1"/>
  <c r="C9" i="9"/>
  <c r="M25" i="3" s="1"/>
  <c r="C8" i="9"/>
  <c r="A8" i="9"/>
  <c r="A9" i="9" s="1"/>
  <c r="A10" i="9" s="1"/>
  <c r="A13" i="9" s="1"/>
  <c r="A14" i="9" s="1"/>
  <c r="A18" i="9" s="1"/>
  <c r="A21" i="9" s="1"/>
  <c r="A22" i="9" s="1"/>
  <c r="C7" i="9"/>
  <c r="C11" i="9" l="1"/>
  <c r="C79" i="9"/>
  <c r="C61" i="9"/>
  <c r="C54" i="9"/>
  <c r="C49" i="9"/>
  <c r="C30" i="9"/>
  <c r="Z48" i="13" l="1"/>
  <c r="C15" i="9" l="1"/>
  <c r="F21" i="10"/>
  <c r="F22" i="10"/>
  <c r="F23" i="10"/>
  <c r="F24" i="10" l="1"/>
  <c r="E24" i="10"/>
  <c r="C23" i="10"/>
  <c r="M33" i="3" s="1"/>
  <c r="G38" i="3"/>
  <c r="G30" i="3"/>
  <c r="G174" i="3"/>
  <c r="G125" i="3"/>
  <c r="G106" i="3"/>
  <c r="G107" i="3" s="1"/>
  <c r="G90" i="3"/>
  <c r="G43" i="3"/>
  <c r="F119" i="10"/>
  <c r="F120" i="10" s="1"/>
  <c r="F121" i="10" s="1"/>
  <c r="E120" i="10"/>
  <c r="E121" i="10" s="1"/>
  <c r="G44" i="3" l="1"/>
  <c r="G181" i="3" s="1"/>
  <c r="F97" i="10"/>
  <c r="F94" i="10"/>
  <c r="D98" i="10"/>
  <c r="E98" i="10" s="1"/>
  <c r="D96" i="10"/>
  <c r="E96" i="10" s="1"/>
  <c r="D95" i="10"/>
  <c r="E95" i="10" s="1"/>
  <c r="U69" i="3"/>
  <c r="O44" i="3" l="1"/>
  <c r="D99" i="10"/>
  <c r="P44" i="3"/>
  <c r="N44" i="3"/>
  <c r="C94" i="10"/>
  <c r="F98" i="10"/>
  <c r="C97" i="10"/>
  <c r="F96" i="10"/>
  <c r="F95" i="10"/>
  <c r="P181" i="3" l="1"/>
  <c r="P183" i="3" s="1"/>
  <c r="O181" i="3"/>
  <c r="O183" i="3" s="1"/>
  <c r="N181" i="3"/>
  <c r="N183" i="3" s="1"/>
  <c r="E99" i="10"/>
  <c r="F99" i="10"/>
  <c r="M132" i="3"/>
  <c r="M135" i="3"/>
  <c r="A24" i="3" l="1"/>
  <c r="A25" i="3" s="1"/>
  <c r="D181" i="13"/>
  <c r="E181" i="13"/>
  <c r="F181" i="13"/>
  <c r="G181" i="13"/>
  <c r="H181" i="13"/>
  <c r="I181" i="13"/>
  <c r="AA181" i="13"/>
  <c r="AB181" i="13"/>
  <c r="AC181" i="13"/>
  <c r="AD181" i="13"/>
  <c r="AE181" i="13"/>
  <c r="AF181" i="13"/>
  <c r="AG181" i="13"/>
  <c r="AH181" i="13"/>
  <c r="AI181" i="13"/>
  <c r="AJ181" i="13"/>
  <c r="AK181" i="13"/>
  <c r="AL181" i="13"/>
  <c r="AM181" i="13"/>
  <c r="AN181" i="13"/>
  <c r="AO181" i="13"/>
  <c r="AP181" i="13"/>
  <c r="AQ181" i="13"/>
  <c r="AR181" i="13"/>
  <c r="AS181" i="13"/>
  <c r="AT181" i="13"/>
  <c r="AU181" i="13"/>
  <c r="AV181" i="13"/>
  <c r="AW181" i="13"/>
  <c r="AX181" i="13"/>
  <c r="AY181" i="13"/>
  <c r="AZ181" i="13"/>
  <c r="BA181" i="13"/>
  <c r="BB181" i="13"/>
  <c r="BC181" i="13"/>
  <c r="BD181" i="13"/>
  <c r="BE181" i="13"/>
  <c r="BF181" i="13"/>
  <c r="BG181" i="13"/>
  <c r="BH181" i="13"/>
  <c r="BI181" i="13"/>
  <c r="BJ181" i="13"/>
  <c r="BK181" i="13"/>
  <c r="BL181" i="13"/>
  <c r="BM181" i="13"/>
  <c r="BN181" i="13"/>
  <c r="BO181" i="13"/>
  <c r="BP181" i="13"/>
  <c r="BQ181" i="13"/>
  <c r="BR181" i="13"/>
  <c r="BS181" i="13"/>
  <c r="BT181" i="13"/>
  <c r="BU181" i="13"/>
  <c r="BV181" i="13"/>
  <c r="BW181" i="13"/>
  <c r="BX181" i="13"/>
  <c r="BY181" i="13"/>
  <c r="BZ181" i="13"/>
  <c r="CA181" i="13"/>
  <c r="CB181" i="13"/>
  <c r="CC181" i="13"/>
  <c r="CD181" i="13"/>
  <c r="CE181" i="13"/>
  <c r="CF181" i="13"/>
  <c r="CG181" i="13"/>
  <c r="CH181" i="13"/>
  <c r="CI181" i="13"/>
  <c r="CJ181" i="13"/>
  <c r="CK181" i="13"/>
  <c r="CL181" i="13"/>
  <c r="CM181" i="13"/>
  <c r="CN181" i="13"/>
  <c r="CO181" i="13"/>
  <c r="CP181" i="13"/>
  <c r="CQ181" i="13"/>
  <c r="CR181" i="13"/>
  <c r="CS181" i="13"/>
  <c r="CT181" i="13"/>
  <c r="CU181" i="13"/>
  <c r="CV181" i="13"/>
  <c r="CW181" i="13"/>
  <c r="CX181" i="13"/>
  <c r="CY181" i="13"/>
  <c r="CZ181" i="13"/>
  <c r="DA181" i="13"/>
  <c r="DB181" i="13"/>
  <c r="DC181" i="13"/>
  <c r="DD181" i="13"/>
  <c r="DE181" i="13"/>
  <c r="DF181" i="13"/>
  <c r="DG181" i="13"/>
  <c r="DH181" i="13"/>
  <c r="DI181" i="13"/>
  <c r="DJ181" i="13"/>
  <c r="DK181" i="13"/>
  <c r="DL181" i="13"/>
  <c r="DM181" i="13"/>
  <c r="DN181" i="13"/>
  <c r="DO181" i="13"/>
  <c r="DP181" i="13"/>
  <c r="DQ181" i="13"/>
  <c r="DR181" i="13"/>
  <c r="DS181" i="13"/>
  <c r="DT181" i="13"/>
  <c r="DU181" i="13"/>
  <c r="DV181" i="13"/>
  <c r="DW181" i="13"/>
  <c r="DX181" i="13"/>
  <c r="DY181" i="13"/>
  <c r="DZ181" i="13"/>
  <c r="EA181" i="13"/>
  <c r="EB181" i="13"/>
  <c r="EC181" i="13"/>
  <c r="ED181" i="13"/>
  <c r="EE181" i="13"/>
  <c r="EF181" i="13"/>
  <c r="EG181" i="13"/>
  <c r="EH181" i="13"/>
  <c r="EI181" i="13"/>
  <c r="EJ181" i="13"/>
  <c r="EK181" i="13"/>
  <c r="EL181" i="13"/>
  <c r="EM181" i="13"/>
  <c r="EN181" i="13"/>
  <c r="EO181" i="13"/>
  <c r="EP181" i="13"/>
  <c r="EQ181" i="13"/>
  <c r="ER181" i="13"/>
  <c r="ES181" i="13"/>
  <c r="ET181" i="13"/>
  <c r="EU181" i="13"/>
  <c r="EV181" i="13"/>
  <c r="EW181" i="13"/>
  <c r="EX181" i="13"/>
  <c r="EY181" i="13"/>
  <c r="EZ181" i="13"/>
  <c r="FA181" i="13"/>
  <c r="FB181" i="13"/>
  <c r="FC181" i="13"/>
  <c r="FD181" i="13"/>
  <c r="FE181" i="13"/>
  <c r="FF181" i="13"/>
  <c r="FG181" i="13"/>
  <c r="FH181" i="13"/>
  <c r="FI181" i="13"/>
  <c r="FJ181" i="13"/>
  <c r="FK181" i="13"/>
  <c r="FL181" i="13"/>
  <c r="FM181" i="13"/>
  <c r="FN181" i="13"/>
  <c r="FO181" i="13"/>
  <c r="FP181" i="13"/>
  <c r="FQ181" i="13"/>
  <c r="FR181" i="13"/>
  <c r="FS181" i="13"/>
  <c r="FT181" i="13"/>
  <c r="FU181" i="13"/>
  <c r="FV181" i="13"/>
  <c r="FW181" i="13"/>
  <c r="FX181" i="13"/>
  <c r="FY181" i="13"/>
  <c r="FZ181" i="13"/>
  <c r="GA181" i="13"/>
  <c r="GB181" i="13"/>
  <c r="GC181" i="13"/>
  <c r="GD181" i="13"/>
  <c r="GE181" i="13"/>
  <c r="GF181" i="13"/>
  <c r="GG181" i="13"/>
  <c r="GH181" i="13"/>
  <c r="GI181" i="13"/>
  <c r="GJ181" i="13"/>
  <c r="GK181" i="13"/>
  <c r="GL181" i="13"/>
  <c r="GM181" i="13"/>
  <c r="GN181" i="13"/>
  <c r="GO181" i="13"/>
  <c r="GP181" i="13"/>
  <c r="GQ181" i="13"/>
  <c r="GR181" i="13"/>
  <c r="GS181" i="13"/>
  <c r="GT181" i="13"/>
  <c r="GU181" i="13"/>
  <c r="GV181" i="13"/>
  <c r="GW181" i="13"/>
  <c r="GX181" i="13"/>
  <c r="GY181" i="13"/>
  <c r="GZ181" i="13"/>
  <c r="HA181" i="13"/>
  <c r="HB181" i="13"/>
  <c r="HC181" i="13"/>
  <c r="HD181" i="13"/>
  <c r="HE181" i="13"/>
  <c r="HF181" i="13"/>
  <c r="HG181" i="13"/>
  <c r="HH181" i="13"/>
  <c r="HI181" i="13"/>
  <c r="HJ181" i="13"/>
  <c r="HK181" i="13"/>
  <c r="HL181" i="13"/>
  <c r="HM181" i="13"/>
  <c r="HN181" i="13"/>
  <c r="HO181" i="13"/>
  <c r="HP181" i="13"/>
  <c r="HQ181" i="13"/>
  <c r="HR181" i="13"/>
  <c r="HS181" i="13"/>
  <c r="HT181" i="13"/>
  <c r="HU181" i="13"/>
  <c r="HV181" i="13"/>
  <c r="HW181" i="13"/>
  <c r="HX181" i="13"/>
  <c r="HY181" i="13"/>
  <c r="HZ181" i="13"/>
  <c r="IA181" i="13"/>
  <c r="IB181" i="13"/>
  <c r="IC181" i="13"/>
  <c r="ID181" i="13"/>
  <c r="IE181" i="13"/>
  <c r="IF181" i="13"/>
  <c r="IG181" i="13"/>
  <c r="IH181" i="13"/>
  <c r="II181" i="13"/>
  <c r="IJ181" i="13"/>
  <c r="IK181" i="13"/>
  <c r="IL181" i="13"/>
  <c r="IM181" i="13"/>
  <c r="IN181" i="13"/>
  <c r="IO181" i="13"/>
  <c r="IP181" i="13"/>
  <c r="IQ181" i="13"/>
  <c r="IR181" i="13"/>
  <c r="IS181" i="13"/>
  <c r="IT181" i="13"/>
  <c r="IU181" i="13"/>
  <c r="IV181" i="13"/>
  <c r="IW181" i="13"/>
  <c r="IX181" i="13"/>
  <c r="IY181" i="13"/>
  <c r="IZ181" i="13"/>
  <c r="JA181" i="13"/>
  <c r="JB181" i="13"/>
  <c r="JC181" i="13"/>
  <c r="JD181" i="13"/>
  <c r="JE181" i="13"/>
  <c r="JF181" i="13"/>
  <c r="JG181" i="13"/>
  <c r="JH181" i="13"/>
  <c r="JI181" i="13"/>
  <c r="JJ181" i="13"/>
  <c r="JK181" i="13"/>
  <c r="JL181" i="13"/>
  <c r="JM181" i="13"/>
  <c r="JN181" i="13"/>
  <c r="JO181" i="13"/>
  <c r="JP181" i="13"/>
  <c r="JQ181" i="13"/>
  <c r="JR181" i="13"/>
  <c r="JS181" i="13"/>
  <c r="JT181" i="13"/>
  <c r="JU181" i="13"/>
  <c r="JV181" i="13"/>
  <c r="JW181" i="13"/>
  <c r="JX181" i="13"/>
  <c r="JY181" i="13"/>
  <c r="JZ181" i="13"/>
  <c r="KA181" i="13"/>
  <c r="KB181" i="13"/>
  <c r="KC181" i="13"/>
  <c r="KD181" i="13"/>
  <c r="KE181" i="13"/>
  <c r="KF181" i="13"/>
  <c r="KG181" i="13"/>
  <c r="KH181" i="13"/>
  <c r="KI181" i="13"/>
  <c r="KJ181" i="13"/>
  <c r="KK181" i="13"/>
  <c r="KL181" i="13"/>
  <c r="KM181" i="13"/>
  <c r="KN181" i="13"/>
  <c r="KO181" i="13"/>
  <c r="KP181" i="13"/>
  <c r="KQ181" i="13"/>
  <c r="KR181" i="13"/>
  <c r="KS181" i="13"/>
  <c r="KT181" i="13"/>
  <c r="KU181" i="13"/>
  <c r="KV181" i="13"/>
  <c r="KW181" i="13"/>
  <c r="KX181" i="13"/>
  <c r="KY181" i="13"/>
  <c r="KZ181" i="13"/>
  <c r="LA181" i="13"/>
  <c r="LB181" i="13"/>
  <c r="LC181" i="13"/>
  <c r="LD181" i="13"/>
  <c r="LE181" i="13"/>
  <c r="LF181" i="13"/>
  <c r="LG181" i="13"/>
  <c r="LH181" i="13"/>
  <c r="LI181" i="13"/>
  <c r="LJ181" i="13"/>
  <c r="LK181" i="13"/>
  <c r="LL181" i="13"/>
  <c r="LM181" i="13"/>
  <c r="LN181" i="13"/>
  <c r="LO181" i="13"/>
  <c r="LP181" i="13"/>
  <c r="LQ181" i="13"/>
  <c r="LR181" i="13"/>
  <c r="LS181" i="13"/>
  <c r="LT181" i="13"/>
  <c r="LU181" i="13"/>
  <c r="LV181" i="13"/>
  <c r="LW181" i="13"/>
  <c r="LX181" i="13"/>
  <c r="LY181" i="13"/>
  <c r="LZ181" i="13"/>
  <c r="MA181" i="13"/>
  <c r="MB181" i="13"/>
  <c r="MC181" i="13"/>
  <c r="MD181" i="13"/>
  <c r="ME181" i="13"/>
  <c r="MF181" i="13"/>
  <c r="MG181" i="13"/>
  <c r="MH181" i="13"/>
  <c r="MI181" i="13"/>
  <c r="MJ181" i="13"/>
  <c r="MK181" i="13"/>
  <c r="ML181" i="13"/>
  <c r="MM181" i="13"/>
  <c r="MN181" i="13"/>
  <c r="MO181" i="13"/>
  <c r="MP181" i="13"/>
  <c r="MQ181" i="13"/>
  <c r="MR181" i="13"/>
  <c r="MS181" i="13"/>
  <c r="MT181" i="13"/>
  <c r="MU181" i="13"/>
  <c r="MV181" i="13"/>
  <c r="MW181" i="13"/>
  <c r="MX181" i="13"/>
  <c r="MY181" i="13"/>
  <c r="MZ181" i="13"/>
  <c r="NA181" i="13"/>
  <c r="NB181" i="13"/>
  <c r="NC181" i="13"/>
  <c r="ND181" i="13"/>
  <c r="NE181" i="13"/>
  <c r="NF181" i="13"/>
  <c r="NG181" i="13"/>
  <c r="NH181" i="13"/>
  <c r="NI181" i="13"/>
  <c r="NJ181" i="13"/>
  <c r="NK181" i="13"/>
  <c r="NL181" i="13"/>
  <c r="NM181" i="13"/>
  <c r="NN181" i="13"/>
  <c r="NO181" i="13"/>
  <c r="NP181" i="13"/>
  <c r="NQ181" i="13"/>
  <c r="NR181" i="13"/>
  <c r="NS181" i="13"/>
  <c r="NT181" i="13"/>
  <c r="NU181" i="13"/>
  <c r="NV181" i="13"/>
  <c r="NW181" i="13"/>
  <c r="NX181" i="13"/>
  <c r="NY181" i="13"/>
  <c r="NZ181" i="13"/>
  <c r="OA181" i="13"/>
  <c r="OB181" i="13"/>
  <c r="OC181" i="13"/>
  <c r="OD181" i="13"/>
  <c r="OE181" i="13"/>
  <c r="OF181" i="13"/>
  <c r="OG181" i="13"/>
  <c r="OH181" i="13"/>
  <c r="OI181" i="13"/>
  <c r="OJ181" i="13"/>
  <c r="OK181" i="13"/>
  <c r="OL181" i="13"/>
  <c r="OM181" i="13"/>
  <c r="ON181" i="13"/>
  <c r="OO181" i="13"/>
  <c r="OP181" i="13"/>
  <c r="OQ181" i="13"/>
  <c r="OR181" i="13"/>
  <c r="OS181" i="13"/>
  <c r="OT181" i="13"/>
  <c r="OU181" i="13"/>
  <c r="OV181" i="13"/>
  <c r="OW181" i="13"/>
  <c r="OX181" i="13"/>
  <c r="OY181" i="13"/>
  <c r="OZ181" i="13"/>
  <c r="PA181" i="13"/>
  <c r="PB181" i="13"/>
  <c r="PC181" i="13"/>
  <c r="PD181" i="13"/>
  <c r="PE181" i="13"/>
  <c r="PF181" i="13"/>
  <c r="PG181" i="13"/>
  <c r="PH181" i="13"/>
  <c r="PI181" i="13"/>
  <c r="PJ181" i="13"/>
  <c r="PK181" i="13"/>
  <c r="PL181" i="13"/>
  <c r="PM181" i="13"/>
  <c r="PN181" i="13"/>
  <c r="PO181" i="13"/>
  <c r="PP181" i="13"/>
  <c r="PQ181" i="13"/>
  <c r="PR181" i="13"/>
  <c r="PS181" i="13"/>
  <c r="PT181" i="13"/>
  <c r="PU181" i="13"/>
  <c r="PV181" i="13"/>
  <c r="PW181" i="13"/>
  <c r="PX181" i="13"/>
  <c r="PY181" i="13"/>
  <c r="PZ181" i="13"/>
  <c r="QA181" i="13"/>
  <c r="QB181" i="13"/>
  <c r="QC181" i="13"/>
  <c r="QD181" i="13"/>
  <c r="QE181" i="13"/>
  <c r="QF181" i="13"/>
  <c r="QG181" i="13"/>
  <c r="QH181" i="13"/>
  <c r="QI181" i="13"/>
  <c r="QJ181" i="13"/>
  <c r="QK181" i="13"/>
  <c r="QL181" i="13"/>
  <c r="QM181" i="13"/>
  <c r="QN181" i="13"/>
  <c r="QO181" i="13"/>
  <c r="QP181" i="13"/>
  <c r="QQ181" i="13"/>
  <c r="QR181" i="13"/>
  <c r="QS181" i="13"/>
  <c r="QT181" i="13"/>
  <c r="QU181" i="13"/>
  <c r="QV181" i="13"/>
  <c r="QW181" i="13"/>
  <c r="QX181" i="13"/>
  <c r="QY181" i="13"/>
  <c r="QZ181" i="13"/>
  <c r="RA181" i="13"/>
  <c r="RB181" i="13"/>
  <c r="RC181" i="13"/>
  <c r="RD181" i="13"/>
  <c r="RE181" i="13"/>
  <c r="RF181" i="13"/>
  <c r="RG181" i="13"/>
  <c r="RH181" i="13"/>
  <c r="RI181" i="13"/>
  <c r="RJ181" i="13"/>
  <c r="RK181" i="13"/>
  <c r="RL181" i="13"/>
  <c r="RM181" i="13"/>
  <c r="RN181" i="13"/>
  <c r="RO181" i="13"/>
  <c r="RP181" i="13"/>
  <c r="RQ181" i="13"/>
  <c r="RR181" i="13"/>
  <c r="RS181" i="13"/>
  <c r="RT181" i="13"/>
  <c r="RU181" i="13"/>
  <c r="RV181" i="13"/>
  <c r="RW181" i="13"/>
  <c r="RX181" i="13"/>
  <c r="RY181" i="13"/>
  <c r="RZ181" i="13"/>
  <c r="SA181" i="13"/>
  <c r="SB181" i="13"/>
  <c r="SC181" i="13"/>
  <c r="SD181" i="13"/>
  <c r="SE181" i="13"/>
  <c r="SF181" i="13"/>
  <c r="SG181" i="13"/>
  <c r="SH181" i="13"/>
  <c r="SI181" i="13"/>
  <c r="SJ181" i="13"/>
  <c r="SK181" i="13"/>
  <c r="SL181" i="13"/>
  <c r="SM181" i="13"/>
  <c r="SN181" i="13"/>
  <c r="SO181" i="13"/>
  <c r="SP181" i="13"/>
  <c r="SQ181" i="13"/>
  <c r="SR181" i="13"/>
  <c r="SS181" i="13"/>
  <c r="ST181" i="13"/>
  <c r="SU181" i="13"/>
  <c r="SV181" i="13"/>
  <c r="SW181" i="13"/>
  <c r="SX181" i="13"/>
  <c r="SY181" i="13"/>
  <c r="SZ181" i="13"/>
  <c r="TA181" i="13"/>
  <c r="TB181" i="13"/>
  <c r="TC181" i="13"/>
  <c r="TD181" i="13"/>
  <c r="TE181" i="13"/>
  <c r="TF181" i="13"/>
  <c r="TG181" i="13"/>
  <c r="TH181" i="13"/>
  <c r="TI181" i="13"/>
  <c r="TJ181" i="13"/>
  <c r="TK181" i="13"/>
  <c r="TL181" i="13"/>
  <c r="TM181" i="13"/>
  <c r="TN181" i="13"/>
  <c r="TO181" i="13"/>
  <c r="TP181" i="13"/>
  <c r="TQ181" i="13"/>
  <c r="TR181" i="13"/>
  <c r="TS181" i="13"/>
  <c r="TT181" i="13"/>
  <c r="TU181" i="13"/>
  <c r="TV181" i="13"/>
  <c r="TW181" i="13"/>
  <c r="TX181" i="13"/>
  <c r="TY181" i="13"/>
  <c r="TZ181" i="13"/>
  <c r="UA181" i="13"/>
  <c r="UB181" i="13"/>
  <c r="UC181" i="13"/>
  <c r="UD181" i="13"/>
  <c r="UE181" i="13"/>
  <c r="UF181" i="13"/>
  <c r="UG181" i="13"/>
  <c r="UH181" i="13"/>
  <c r="UI181" i="13"/>
  <c r="UJ181" i="13"/>
  <c r="UK181" i="13"/>
  <c r="UL181" i="13"/>
  <c r="UM181" i="13"/>
  <c r="UN181" i="13"/>
  <c r="UO181" i="13"/>
  <c r="UP181" i="13"/>
  <c r="UQ181" i="13"/>
  <c r="UR181" i="13"/>
  <c r="US181" i="13"/>
  <c r="UT181" i="13"/>
  <c r="UU181" i="13"/>
  <c r="UV181" i="13"/>
  <c r="UW181" i="13"/>
  <c r="UX181" i="13"/>
  <c r="UY181" i="13"/>
  <c r="UZ181" i="13"/>
  <c r="VA181" i="13"/>
  <c r="VB181" i="13"/>
  <c r="VC181" i="13"/>
  <c r="VD181" i="13"/>
  <c r="VE181" i="13"/>
  <c r="VF181" i="13"/>
  <c r="VG181" i="13"/>
  <c r="VH181" i="13"/>
  <c r="VI181" i="13"/>
  <c r="VJ181" i="13"/>
  <c r="VK181" i="13"/>
  <c r="VL181" i="13"/>
  <c r="VM181" i="13"/>
  <c r="VN181" i="13"/>
  <c r="VO181" i="13"/>
  <c r="VP181" i="13"/>
  <c r="VQ181" i="13"/>
  <c r="VR181" i="13"/>
  <c r="VS181" i="13"/>
  <c r="VT181" i="13"/>
  <c r="VU181" i="13"/>
  <c r="VV181" i="13"/>
  <c r="VW181" i="13"/>
  <c r="VX181" i="13"/>
  <c r="VY181" i="13"/>
  <c r="VZ181" i="13"/>
  <c r="WA181" i="13"/>
  <c r="WB181" i="13"/>
  <c r="WC181" i="13"/>
  <c r="WD181" i="13"/>
  <c r="WE181" i="13"/>
  <c r="WF181" i="13"/>
  <c r="WG181" i="13"/>
  <c r="WH181" i="13"/>
  <c r="WI181" i="13"/>
  <c r="WJ181" i="13"/>
  <c r="WK181" i="13"/>
  <c r="WL181" i="13"/>
  <c r="WM181" i="13"/>
  <c r="WN181" i="13"/>
  <c r="WO181" i="13"/>
  <c r="WP181" i="13"/>
  <c r="WQ181" i="13"/>
  <c r="WR181" i="13"/>
  <c r="WS181" i="13"/>
  <c r="WT181" i="13"/>
  <c r="WU181" i="13"/>
  <c r="WV181" i="13"/>
  <c r="WW181" i="13"/>
  <c r="WX181" i="13"/>
  <c r="WY181" i="13"/>
  <c r="WZ181" i="13"/>
  <c r="XA181" i="13"/>
  <c r="XB181" i="13"/>
  <c r="XC181" i="13"/>
  <c r="XD181" i="13"/>
  <c r="XE181" i="13"/>
  <c r="XF181" i="13"/>
  <c r="XG181" i="13"/>
  <c r="XH181" i="13"/>
  <c r="XI181" i="13"/>
  <c r="XJ181" i="13"/>
  <c r="XK181" i="13"/>
  <c r="XL181" i="13"/>
  <c r="XM181" i="13"/>
  <c r="XN181" i="13"/>
  <c r="XO181" i="13"/>
  <c r="XP181" i="13"/>
  <c r="XQ181" i="13"/>
  <c r="XR181" i="13"/>
  <c r="XS181" i="13"/>
  <c r="XT181" i="13"/>
  <c r="XU181" i="13"/>
  <c r="XV181" i="13"/>
  <c r="XW181" i="13"/>
  <c r="XX181" i="13"/>
  <c r="XY181" i="13"/>
  <c r="XZ181" i="13"/>
  <c r="YA181" i="13"/>
  <c r="YB181" i="13"/>
  <c r="YC181" i="13"/>
  <c r="YD181" i="13"/>
  <c r="YE181" i="13"/>
  <c r="YF181" i="13"/>
  <c r="YG181" i="13"/>
  <c r="YH181" i="13"/>
  <c r="YI181" i="13"/>
  <c r="YJ181" i="13"/>
  <c r="YK181" i="13"/>
  <c r="YL181" i="13"/>
  <c r="YM181" i="13"/>
  <c r="YN181" i="13"/>
  <c r="YO181" i="13"/>
  <c r="YP181" i="13"/>
  <c r="YQ181" i="13"/>
  <c r="YR181" i="13"/>
  <c r="YS181" i="13"/>
  <c r="YT181" i="13"/>
  <c r="YU181" i="13"/>
  <c r="YV181" i="13"/>
  <c r="YW181" i="13"/>
  <c r="YX181" i="13"/>
  <c r="YY181" i="13"/>
  <c r="YZ181" i="13"/>
  <c r="ZA181" i="13"/>
  <c r="ZB181" i="13"/>
  <c r="ZC181" i="13"/>
  <c r="ZD181" i="13"/>
  <c r="ZE181" i="13"/>
  <c r="ZF181" i="13"/>
  <c r="ZG181" i="13"/>
  <c r="ZH181" i="13"/>
  <c r="ZI181" i="13"/>
  <c r="ZJ181" i="13"/>
  <c r="ZK181" i="13"/>
  <c r="ZL181" i="13"/>
  <c r="ZM181" i="13"/>
  <c r="ZN181" i="13"/>
  <c r="ZO181" i="13"/>
  <c r="ZP181" i="13"/>
  <c r="ZQ181" i="13"/>
  <c r="ZR181" i="13"/>
  <c r="ZS181" i="13"/>
  <c r="ZT181" i="13"/>
  <c r="ZU181" i="13"/>
  <c r="ZV181" i="13"/>
  <c r="ZW181" i="13"/>
  <c r="ZX181" i="13"/>
  <c r="ZY181" i="13"/>
  <c r="ZZ181" i="13"/>
  <c r="AAA181" i="13"/>
  <c r="AAB181" i="13"/>
  <c r="AAC181" i="13"/>
  <c r="AAD181" i="13"/>
  <c r="AAE181" i="13"/>
  <c r="AAF181" i="13"/>
  <c r="AAG181" i="13"/>
  <c r="AAH181" i="13"/>
  <c r="AAI181" i="13"/>
  <c r="AAJ181" i="13"/>
  <c r="AAK181" i="13"/>
  <c r="AAL181" i="13"/>
  <c r="AAM181" i="13"/>
  <c r="AAN181" i="13"/>
  <c r="AAO181" i="13"/>
  <c r="AAP181" i="13"/>
  <c r="AAQ181" i="13"/>
  <c r="AAR181" i="13"/>
  <c r="AAS181" i="13"/>
  <c r="AAT181" i="13"/>
  <c r="AAU181" i="13"/>
  <c r="AAV181" i="13"/>
  <c r="AAW181" i="13"/>
  <c r="AAX181" i="13"/>
  <c r="AAY181" i="13"/>
  <c r="AAZ181" i="13"/>
  <c r="ABA181" i="13"/>
  <c r="ABB181" i="13"/>
  <c r="ABC181" i="13"/>
  <c r="ABD181" i="13"/>
  <c r="ABE181" i="13"/>
  <c r="ABF181" i="13"/>
  <c r="ABG181" i="13"/>
  <c r="ABH181" i="13"/>
  <c r="ABI181" i="13"/>
  <c r="ABJ181" i="13"/>
  <c r="ABK181" i="13"/>
  <c r="ABL181" i="13"/>
  <c r="ABM181" i="13"/>
  <c r="ABN181" i="13"/>
  <c r="ABO181" i="13"/>
  <c r="ABP181" i="13"/>
  <c r="ABQ181" i="13"/>
  <c r="ABR181" i="13"/>
  <c r="ABS181" i="13"/>
  <c r="ABT181" i="13"/>
  <c r="ABU181" i="13"/>
  <c r="ABV181" i="13"/>
  <c r="ABW181" i="13"/>
  <c r="ABX181" i="13"/>
  <c r="ABY181" i="13"/>
  <c r="ABZ181" i="13"/>
  <c r="ACA181" i="13"/>
  <c r="ACB181" i="13"/>
  <c r="ACC181" i="13"/>
  <c r="ACD181" i="13"/>
  <c r="ACE181" i="13"/>
  <c r="ACF181" i="13"/>
  <c r="ACG181" i="13"/>
  <c r="ACH181" i="13"/>
  <c r="ACI181" i="13"/>
  <c r="ACJ181" i="13"/>
  <c r="ACK181" i="13"/>
  <c r="ACL181" i="13"/>
  <c r="ACM181" i="13"/>
  <c r="ACN181" i="13"/>
  <c r="ACO181" i="13"/>
  <c r="ACP181" i="13"/>
  <c r="ACQ181" i="13"/>
  <c r="ACR181" i="13"/>
  <c r="ACS181" i="13"/>
  <c r="ACT181" i="13"/>
  <c r="ACU181" i="13"/>
  <c r="ACV181" i="13"/>
  <c r="ACW181" i="13"/>
  <c r="ACX181" i="13"/>
  <c r="ACY181" i="13"/>
  <c r="ACZ181" i="13"/>
  <c r="ADA181" i="13"/>
  <c r="ADB181" i="13"/>
  <c r="ADC181" i="13"/>
  <c r="ADD181" i="13"/>
  <c r="ADE181" i="13"/>
  <c r="ADF181" i="13"/>
  <c r="ADG181" i="13"/>
  <c r="ADH181" i="13"/>
  <c r="ADI181" i="13"/>
  <c r="ADJ181" i="13"/>
  <c r="ADK181" i="13"/>
  <c r="ADL181" i="13"/>
  <c r="ADM181" i="13"/>
  <c r="ADN181" i="13"/>
  <c r="ADO181" i="13"/>
  <c r="ADP181" i="13"/>
  <c r="ADQ181" i="13"/>
  <c r="ADR181" i="13"/>
  <c r="ADS181" i="13"/>
  <c r="ADT181" i="13"/>
  <c r="ADU181" i="13"/>
  <c r="ADV181" i="13"/>
  <c r="ADW181" i="13"/>
  <c r="ADX181" i="13"/>
  <c r="ADY181" i="13"/>
  <c r="ADZ181" i="13"/>
  <c r="AEA181" i="13"/>
  <c r="AEB181" i="13"/>
  <c r="AEC181" i="13"/>
  <c r="AED181" i="13"/>
  <c r="AEE181" i="13"/>
  <c r="AEF181" i="13"/>
  <c r="AEG181" i="13"/>
  <c r="AEH181" i="13"/>
  <c r="AEI181" i="13"/>
  <c r="AEJ181" i="13"/>
  <c r="AEK181" i="13"/>
  <c r="AEL181" i="13"/>
  <c r="AEM181" i="13"/>
  <c r="AEN181" i="13"/>
  <c r="AEO181" i="13"/>
  <c r="AEP181" i="13"/>
  <c r="AEQ181" i="13"/>
  <c r="AER181" i="13"/>
  <c r="AES181" i="13"/>
  <c r="AET181" i="13"/>
  <c r="AEU181" i="13"/>
  <c r="AEV181" i="13"/>
  <c r="AEW181" i="13"/>
  <c r="AEX181" i="13"/>
  <c r="AEY181" i="13"/>
  <c r="AEZ181" i="13"/>
  <c r="AFA181" i="13"/>
  <c r="AFB181" i="13"/>
  <c r="AFC181" i="13"/>
  <c r="AFD181" i="13"/>
  <c r="AFE181" i="13"/>
  <c r="AFF181" i="13"/>
  <c r="AFG181" i="13"/>
  <c r="AFH181" i="13"/>
  <c r="AFI181" i="13"/>
  <c r="AFJ181" i="13"/>
  <c r="AFK181" i="13"/>
  <c r="AFL181" i="13"/>
  <c r="AFM181" i="13"/>
  <c r="AFN181" i="13"/>
  <c r="AFO181" i="13"/>
  <c r="AFP181" i="13"/>
  <c r="AFQ181" i="13"/>
  <c r="AFR181" i="13"/>
  <c r="AFS181" i="13"/>
  <c r="AFT181" i="13"/>
  <c r="AFU181" i="13"/>
  <c r="AFV181" i="13"/>
  <c r="AFW181" i="13"/>
  <c r="AFX181" i="13"/>
  <c r="AFY181" i="13"/>
  <c r="AFZ181" i="13"/>
  <c r="AGA181" i="13"/>
  <c r="AGB181" i="13"/>
  <c r="AGC181" i="13"/>
  <c r="AGD181" i="13"/>
  <c r="AGE181" i="13"/>
  <c r="AGF181" i="13"/>
  <c r="AGG181" i="13"/>
  <c r="AGH181" i="13"/>
  <c r="AGI181" i="13"/>
  <c r="AGJ181" i="13"/>
  <c r="AGK181" i="13"/>
  <c r="AGL181" i="13"/>
  <c r="AGM181" i="13"/>
  <c r="AGN181" i="13"/>
  <c r="AGO181" i="13"/>
  <c r="AGP181" i="13"/>
  <c r="AGQ181" i="13"/>
  <c r="AGR181" i="13"/>
  <c r="AGS181" i="13"/>
  <c r="AGT181" i="13"/>
  <c r="AGU181" i="13"/>
  <c r="AGV181" i="13"/>
  <c r="AGW181" i="13"/>
  <c r="AGX181" i="13"/>
  <c r="AGY181" i="13"/>
  <c r="AGZ181" i="13"/>
  <c r="AHA181" i="13"/>
  <c r="AHB181" i="13"/>
  <c r="AHC181" i="13"/>
  <c r="AHD181" i="13"/>
  <c r="AHE181" i="13"/>
  <c r="AHF181" i="13"/>
  <c r="AHG181" i="13"/>
  <c r="AHH181" i="13"/>
  <c r="AHI181" i="13"/>
  <c r="AHJ181" i="13"/>
  <c r="AHK181" i="13"/>
  <c r="AHL181" i="13"/>
  <c r="AHM181" i="13"/>
  <c r="AHN181" i="13"/>
  <c r="AHO181" i="13"/>
  <c r="AHP181" i="13"/>
  <c r="AHQ181" i="13"/>
  <c r="AHR181" i="13"/>
  <c r="AHS181" i="13"/>
  <c r="AHT181" i="13"/>
  <c r="AHU181" i="13"/>
  <c r="AHV181" i="13"/>
  <c r="AHW181" i="13"/>
  <c r="AHX181" i="13"/>
  <c r="AHY181" i="13"/>
  <c r="AHZ181" i="13"/>
  <c r="AIA181" i="13"/>
  <c r="AIB181" i="13"/>
  <c r="AIC181" i="13"/>
  <c r="AID181" i="13"/>
  <c r="AIE181" i="13"/>
  <c r="AIF181" i="13"/>
  <c r="AIG181" i="13"/>
  <c r="AIH181" i="13"/>
  <c r="AII181" i="13"/>
  <c r="AIJ181" i="13"/>
  <c r="AIK181" i="13"/>
  <c r="AIL181" i="13"/>
  <c r="AIM181" i="13"/>
  <c r="AIN181" i="13"/>
  <c r="AIO181" i="13"/>
  <c r="AIP181" i="13"/>
  <c r="AIQ181" i="13"/>
  <c r="AIR181" i="13"/>
  <c r="AIS181" i="13"/>
  <c r="AIT181" i="13"/>
  <c r="AIU181" i="13"/>
  <c r="AIV181" i="13"/>
  <c r="AIW181" i="13"/>
  <c r="AIX181" i="13"/>
  <c r="AIY181" i="13"/>
  <c r="AIZ181" i="13"/>
  <c r="AJA181" i="13"/>
  <c r="AJB181" i="13"/>
  <c r="AJC181" i="13"/>
  <c r="AJD181" i="13"/>
  <c r="AJE181" i="13"/>
  <c r="AJF181" i="13"/>
  <c r="AJG181" i="13"/>
  <c r="AJH181" i="13"/>
  <c r="AJI181" i="13"/>
  <c r="AJJ181" i="13"/>
  <c r="AJK181" i="13"/>
  <c r="AJL181" i="13"/>
  <c r="AJM181" i="13"/>
  <c r="AJN181" i="13"/>
  <c r="AJO181" i="13"/>
  <c r="AJP181" i="13"/>
  <c r="AJQ181" i="13"/>
  <c r="AJR181" i="13"/>
  <c r="AJS181" i="13"/>
  <c r="AJT181" i="13"/>
  <c r="AJU181" i="13"/>
  <c r="AJV181" i="13"/>
  <c r="AJW181" i="13"/>
  <c r="AJX181" i="13"/>
  <c r="AJY181" i="13"/>
  <c r="AJZ181" i="13"/>
  <c r="AKA181" i="13"/>
  <c r="AKB181" i="13"/>
  <c r="AKC181" i="13"/>
  <c r="AKD181" i="13"/>
  <c r="AKE181" i="13"/>
  <c r="AKF181" i="13"/>
  <c r="AKG181" i="13"/>
  <c r="AKH181" i="13"/>
  <c r="AKI181" i="13"/>
  <c r="AKJ181" i="13"/>
  <c r="AKK181" i="13"/>
  <c r="AKL181" i="13"/>
  <c r="AKM181" i="13"/>
  <c r="AKN181" i="13"/>
  <c r="AKO181" i="13"/>
  <c r="AKP181" i="13"/>
  <c r="AKQ181" i="13"/>
  <c r="AKR181" i="13"/>
  <c r="AKS181" i="13"/>
  <c r="AKT181" i="13"/>
  <c r="AKU181" i="13"/>
  <c r="AKV181" i="13"/>
  <c r="AKW181" i="13"/>
  <c r="AKX181" i="13"/>
  <c r="AKY181" i="13"/>
  <c r="AKZ181" i="13"/>
  <c r="ALA181" i="13"/>
  <c r="ALB181" i="13"/>
  <c r="ALC181" i="13"/>
  <c r="ALD181" i="13"/>
  <c r="ALE181" i="13"/>
  <c r="ALF181" i="13"/>
  <c r="ALG181" i="13"/>
  <c r="ALH181" i="13"/>
  <c r="ALI181" i="13"/>
  <c r="ALJ181" i="13"/>
  <c r="ALK181" i="13"/>
  <c r="ALL181" i="13"/>
  <c r="ALM181" i="13"/>
  <c r="ALN181" i="13"/>
  <c r="ALO181" i="13"/>
  <c r="ALP181" i="13"/>
  <c r="ALQ181" i="13"/>
  <c r="ALR181" i="13"/>
  <c r="ALS181" i="13"/>
  <c r="ALT181" i="13"/>
  <c r="ALU181" i="13"/>
  <c r="ALV181" i="13"/>
  <c r="ALW181" i="13"/>
  <c r="ALX181" i="13"/>
  <c r="ALY181" i="13"/>
  <c r="ALZ181" i="13"/>
  <c r="AMA181" i="13"/>
  <c r="AMB181" i="13"/>
  <c r="AMC181" i="13"/>
  <c r="AMD181" i="13"/>
  <c r="AME181" i="13"/>
  <c r="AMF181" i="13"/>
  <c r="AMG181" i="13"/>
  <c r="AMH181" i="13"/>
  <c r="AMI181" i="13"/>
  <c r="AMJ181" i="13"/>
  <c r="AMK181" i="13"/>
  <c r="AML181" i="13"/>
  <c r="AMM181" i="13"/>
  <c r="AMN181" i="13"/>
  <c r="AMO181" i="13"/>
  <c r="AMP181" i="13"/>
  <c r="AMQ181" i="13"/>
  <c r="AMR181" i="13"/>
  <c r="AMS181" i="13"/>
  <c r="AMT181" i="13"/>
  <c r="AMU181" i="13"/>
  <c r="AMV181" i="13"/>
  <c r="AMW181" i="13"/>
  <c r="AMX181" i="13"/>
  <c r="AMY181" i="13"/>
  <c r="AMZ181" i="13"/>
  <c r="ANA181" i="13"/>
  <c r="ANB181" i="13"/>
  <c r="ANC181" i="13"/>
  <c r="AND181" i="13"/>
  <c r="ANE181" i="13"/>
  <c r="ANF181" i="13"/>
  <c r="ANG181" i="13"/>
  <c r="ANH181" i="13"/>
  <c r="ANI181" i="13"/>
  <c r="ANJ181" i="13"/>
  <c r="ANK181" i="13"/>
  <c r="ANL181" i="13"/>
  <c r="ANM181" i="13"/>
  <c r="ANN181" i="13"/>
  <c r="ANO181" i="13"/>
  <c r="ANP181" i="13"/>
  <c r="ANQ181" i="13"/>
  <c r="ANR181" i="13"/>
  <c r="ANS181" i="13"/>
  <c r="ANT181" i="13"/>
  <c r="ANU181" i="13"/>
  <c r="ANV181" i="13"/>
  <c r="ANW181" i="13"/>
  <c r="ANX181" i="13"/>
  <c r="ANY181" i="13"/>
  <c r="ANZ181" i="13"/>
  <c r="AOA181" i="13"/>
  <c r="AOB181" i="13"/>
  <c r="AOC181" i="13"/>
  <c r="AOD181" i="13"/>
  <c r="AOE181" i="13"/>
  <c r="AOF181" i="13"/>
  <c r="AOG181" i="13"/>
  <c r="AOH181" i="13"/>
  <c r="AOI181" i="13"/>
  <c r="AOJ181" i="13"/>
  <c r="AOK181" i="13"/>
  <c r="AOL181" i="13"/>
  <c r="AOM181" i="13"/>
  <c r="AON181" i="13"/>
  <c r="AOO181" i="13"/>
  <c r="AOP181" i="13"/>
  <c r="AOQ181" i="13"/>
  <c r="AOR181" i="13"/>
  <c r="AOS181" i="13"/>
  <c r="AOT181" i="13"/>
  <c r="AOU181" i="13"/>
  <c r="AOV181" i="13"/>
  <c r="AOW181" i="13"/>
  <c r="AOX181" i="13"/>
  <c r="AOY181" i="13"/>
  <c r="AOZ181" i="13"/>
  <c r="APA181" i="13"/>
  <c r="APB181" i="13"/>
  <c r="APC181" i="13"/>
  <c r="APD181" i="13"/>
  <c r="APE181" i="13"/>
  <c r="APF181" i="13"/>
  <c r="APG181" i="13"/>
  <c r="APH181" i="13"/>
  <c r="API181" i="13"/>
  <c r="APJ181" i="13"/>
  <c r="APK181" i="13"/>
  <c r="APL181" i="13"/>
  <c r="APM181" i="13"/>
  <c r="APN181" i="13"/>
  <c r="APO181" i="13"/>
  <c r="APP181" i="13"/>
  <c r="APQ181" i="13"/>
  <c r="APR181" i="13"/>
  <c r="APS181" i="13"/>
  <c r="APT181" i="13"/>
  <c r="APU181" i="13"/>
  <c r="APV181" i="13"/>
  <c r="APW181" i="13"/>
  <c r="APX181" i="13"/>
  <c r="APY181" i="13"/>
  <c r="APZ181" i="13"/>
  <c r="AQA181" i="13"/>
  <c r="AQB181" i="13"/>
  <c r="AQC181" i="13"/>
  <c r="AQD181" i="13"/>
  <c r="AQE181" i="13"/>
  <c r="AQF181" i="13"/>
  <c r="AQG181" i="13"/>
  <c r="AQH181" i="13"/>
  <c r="AQI181" i="13"/>
  <c r="AQJ181" i="13"/>
  <c r="AQK181" i="13"/>
  <c r="AQL181" i="13"/>
  <c r="AQM181" i="13"/>
  <c r="AQN181" i="13"/>
  <c r="AQO181" i="13"/>
  <c r="AQP181" i="13"/>
  <c r="AQQ181" i="13"/>
  <c r="AQR181" i="13"/>
  <c r="AQS181" i="13"/>
  <c r="AQT181" i="13"/>
  <c r="AQU181" i="13"/>
  <c r="AQV181" i="13"/>
  <c r="AQW181" i="13"/>
  <c r="AQX181" i="13"/>
  <c r="AQY181" i="13"/>
  <c r="AQZ181" i="13"/>
  <c r="ARA181" i="13"/>
  <c r="ARB181" i="13"/>
  <c r="ARC181" i="13"/>
  <c r="ARD181" i="13"/>
  <c r="ARE181" i="13"/>
  <c r="ARF181" i="13"/>
  <c r="ARG181" i="13"/>
  <c r="ARH181" i="13"/>
  <c r="ARI181" i="13"/>
  <c r="ARJ181" i="13"/>
  <c r="ARK181" i="13"/>
  <c r="ARL181" i="13"/>
  <c r="ARM181" i="13"/>
  <c r="ARN181" i="13"/>
  <c r="ARO181" i="13"/>
  <c r="ARP181" i="13"/>
  <c r="ARQ181" i="13"/>
  <c r="ARR181" i="13"/>
  <c r="ARS181" i="13"/>
  <c r="ART181" i="13"/>
  <c r="ARU181" i="13"/>
  <c r="ARV181" i="13"/>
  <c r="ARW181" i="13"/>
  <c r="ARX181" i="13"/>
  <c r="ARY181" i="13"/>
  <c r="ARZ181" i="13"/>
  <c r="ASA181" i="13"/>
  <c r="ASB181" i="13"/>
  <c r="ASC181" i="13"/>
  <c r="ASD181" i="13"/>
  <c r="ASE181" i="13"/>
  <c r="ASF181" i="13"/>
  <c r="ASG181" i="13"/>
  <c r="ASH181" i="13"/>
  <c r="ASI181" i="13"/>
  <c r="ASJ181" i="13"/>
  <c r="ASK181" i="13"/>
  <c r="ASL181" i="13"/>
  <c r="ASM181" i="13"/>
  <c r="ASN181" i="13"/>
  <c r="ASO181" i="13"/>
  <c r="ASP181" i="13"/>
  <c r="ASQ181" i="13"/>
  <c r="ASR181" i="13"/>
  <c r="ASS181" i="13"/>
  <c r="AST181" i="13"/>
  <c r="ASU181" i="13"/>
  <c r="ASV181" i="13"/>
  <c r="ASW181" i="13"/>
  <c r="ASX181" i="13"/>
  <c r="ASY181" i="13"/>
  <c r="ASZ181" i="13"/>
  <c r="ATA181" i="13"/>
  <c r="ATB181" i="13"/>
  <c r="ATC181" i="13"/>
  <c r="ATD181" i="13"/>
  <c r="ATE181" i="13"/>
  <c r="ATF181" i="13"/>
  <c r="ATG181" i="13"/>
  <c r="ATH181" i="13"/>
  <c r="ATI181" i="13"/>
  <c r="ATJ181" i="13"/>
  <c r="ATK181" i="13"/>
  <c r="ATL181" i="13"/>
  <c r="ATM181" i="13"/>
  <c r="ATN181" i="13"/>
  <c r="ATO181" i="13"/>
  <c r="ATP181" i="13"/>
  <c r="ATQ181" i="13"/>
  <c r="ATR181" i="13"/>
  <c r="ATS181" i="13"/>
  <c r="ATT181" i="13"/>
  <c r="ATU181" i="13"/>
  <c r="ATV181" i="13"/>
  <c r="ATW181" i="13"/>
  <c r="ATX181" i="13"/>
  <c r="ATY181" i="13"/>
  <c r="ATZ181" i="13"/>
  <c r="AUA181" i="13"/>
  <c r="AUB181" i="13"/>
  <c r="AUC181" i="13"/>
  <c r="AUD181" i="13"/>
  <c r="AUE181" i="13"/>
  <c r="AUF181" i="13"/>
  <c r="AUG181" i="13"/>
  <c r="AUH181" i="13"/>
  <c r="AUI181" i="13"/>
  <c r="AUJ181" i="13"/>
  <c r="AUK181" i="13"/>
  <c r="AUL181" i="13"/>
  <c r="AUM181" i="13"/>
  <c r="AUN181" i="13"/>
  <c r="AUO181" i="13"/>
  <c r="AUP181" i="13"/>
  <c r="AUQ181" i="13"/>
  <c r="AUR181" i="13"/>
  <c r="AUS181" i="13"/>
  <c r="AUT181" i="13"/>
  <c r="AUU181" i="13"/>
  <c r="AUV181" i="13"/>
  <c r="AUW181" i="13"/>
  <c r="AUX181" i="13"/>
  <c r="AUY181" i="13"/>
  <c r="AUZ181" i="13"/>
  <c r="AVA181" i="13"/>
  <c r="AVB181" i="13"/>
  <c r="AVC181" i="13"/>
  <c r="AVD181" i="13"/>
  <c r="AVE181" i="13"/>
  <c r="AVF181" i="13"/>
  <c r="AVG181" i="13"/>
  <c r="AVH181" i="13"/>
  <c r="AVI181" i="13"/>
  <c r="AVJ181" i="13"/>
  <c r="AVK181" i="13"/>
  <c r="AVL181" i="13"/>
  <c r="AVM181" i="13"/>
  <c r="AVN181" i="13"/>
  <c r="AVO181" i="13"/>
  <c r="AVP181" i="13"/>
  <c r="AVQ181" i="13"/>
  <c r="AVR181" i="13"/>
  <c r="AVS181" i="13"/>
  <c r="AVT181" i="13"/>
  <c r="AVU181" i="13"/>
  <c r="AVV181" i="13"/>
  <c r="AVW181" i="13"/>
  <c r="AVX181" i="13"/>
  <c r="AVY181" i="13"/>
  <c r="AVZ181" i="13"/>
  <c r="AWA181" i="13"/>
  <c r="AWB181" i="13"/>
  <c r="AWC181" i="13"/>
  <c r="AWD181" i="13"/>
  <c r="AWE181" i="13"/>
  <c r="AWF181" i="13"/>
  <c r="AWG181" i="13"/>
  <c r="AWH181" i="13"/>
  <c r="AWI181" i="13"/>
  <c r="AWJ181" i="13"/>
  <c r="AWK181" i="13"/>
  <c r="AWL181" i="13"/>
  <c r="AWM181" i="13"/>
  <c r="AWN181" i="13"/>
  <c r="AWO181" i="13"/>
  <c r="AWP181" i="13"/>
  <c r="AWQ181" i="13"/>
  <c r="AWR181" i="13"/>
  <c r="AWS181" i="13"/>
  <c r="AWT181" i="13"/>
  <c r="AWU181" i="13"/>
  <c r="AWV181" i="13"/>
  <c r="AWW181" i="13"/>
  <c r="AWX181" i="13"/>
  <c r="AWY181" i="13"/>
  <c r="AWZ181" i="13"/>
  <c r="AXA181" i="13"/>
  <c r="AXB181" i="13"/>
  <c r="AXC181" i="13"/>
  <c r="AXD181" i="13"/>
  <c r="AXE181" i="13"/>
  <c r="AXF181" i="13"/>
  <c r="AXG181" i="13"/>
  <c r="AXH181" i="13"/>
  <c r="AXI181" i="13"/>
  <c r="AXJ181" i="13"/>
  <c r="AXK181" i="13"/>
  <c r="AXL181" i="13"/>
  <c r="AXM181" i="13"/>
  <c r="AXN181" i="13"/>
  <c r="AXO181" i="13"/>
  <c r="AXP181" i="13"/>
  <c r="AXQ181" i="13"/>
  <c r="AXR181" i="13"/>
  <c r="AXS181" i="13"/>
  <c r="AXT181" i="13"/>
  <c r="AXU181" i="13"/>
  <c r="AXV181" i="13"/>
  <c r="AXW181" i="13"/>
  <c r="AXX181" i="13"/>
  <c r="AXY181" i="13"/>
  <c r="AXZ181" i="13"/>
  <c r="AYA181" i="13"/>
  <c r="AYB181" i="13"/>
  <c r="AYC181" i="13"/>
  <c r="AYD181" i="13"/>
  <c r="AYE181" i="13"/>
  <c r="AYF181" i="13"/>
  <c r="AYG181" i="13"/>
  <c r="AYH181" i="13"/>
  <c r="AYI181" i="13"/>
  <c r="AYJ181" i="13"/>
  <c r="AYK181" i="13"/>
  <c r="AYL181" i="13"/>
  <c r="AYM181" i="13"/>
  <c r="AYN181" i="13"/>
  <c r="AYO181" i="13"/>
  <c r="AYP181" i="13"/>
  <c r="AYQ181" i="13"/>
  <c r="AYR181" i="13"/>
  <c r="AYS181" i="13"/>
  <c r="AYT181" i="13"/>
  <c r="AYU181" i="13"/>
  <c r="AYV181" i="13"/>
  <c r="AYW181" i="13"/>
  <c r="AYX181" i="13"/>
  <c r="AYY181" i="13"/>
  <c r="AYZ181" i="13"/>
  <c r="AZA181" i="13"/>
  <c r="AZB181" i="13"/>
  <c r="AZC181" i="13"/>
  <c r="AZD181" i="13"/>
  <c r="AZE181" i="13"/>
  <c r="AZF181" i="13"/>
  <c r="AZG181" i="13"/>
  <c r="AZH181" i="13"/>
  <c r="AZI181" i="13"/>
  <c r="AZJ181" i="13"/>
  <c r="AZK181" i="13"/>
  <c r="AZL181" i="13"/>
  <c r="AZM181" i="13"/>
  <c r="AZN181" i="13"/>
  <c r="AZO181" i="13"/>
  <c r="AZP181" i="13"/>
  <c r="AZQ181" i="13"/>
  <c r="AZR181" i="13"/>
  <c r="AZS181" i="13"/>
  <c r="AZT181" i="13"/>
  <c r="AZU181" i="13"/>
  <c r="AZV181" i="13"/>
  <c r="AZW181" i="13"/>
  <c r="AZX181" i="13"/>
  <c r="AZY181" i="13"/>
  <c r="AZZ181" i="13"/>
  <c r="BAA181" i="13"/>
  <c r="BAB181" i="13"/>
  <c r="BAC181" i="13"/>
  <c r="BAD181" i="13"/>
  <c r="BAE181" i="13"/>
  <c r="BAF181" i="13"/>
  <c r="BAG181" i="13"/>
  <c r="BAH181" i="13"/>
  <c r="BAI181" i="13"/>
  <c r="BAJ181" i="13"/>
  <c r="BAK181" i="13"/>
  <c r="BAL181" i="13"/>
  <c r="BAM181" i="13"/>
  <c r="BAN181" i="13"/>
  <c r="BAO181" i="13"/>
  <c r="BAP181" i="13"/>
  <c r="BAQ181" i="13"/>
  <c r="BAR181" i="13"/>
  <c r="BAS181" i="13"/>
  <c r="BAT181" i="13"/>
  <c r="BAU181" i="13"/>
  <c r="BAV181" i="13"/>
  <c r="BAW181" i="13"/>
  <c r="BAX181" i="13"/>
  <c r="BAY181" i="13"/>
  <c r="BAZ181" i="13"/>
  <c r="BBA181" i="13"/>
  <c r="BBB181" i="13"/>
  <c r="BBC181" i="13"/>
  <c r="BBD181" i="13"/>
  <c r="BBE181" i="13"/>
  <c r="BBF181" i="13"/>
  <c r="BBG181" i="13"/>
  <c r="BBH181" i="13"/>
  <c r="BBI181" i="13"/>
  <c r="BBJ181" i="13"/>
  <c r="BBK181" i="13"/>
  <c r="BBL181" i="13"/>
  <c r="BBM181" i="13"/>
  <c r="BBN181" i="13"/>
  <c r="BBO181" i="13"/>
  <c r="BBP181" i="13"/>
  <c r="BBQ181" i="13"/>
  <c r="BBR181" i="13"/>
  <c r="BBS181" i="13"/>
  <c r="BBT181" i="13"/>
  <c r="BBU181" i="13"/>
  <c r="BBV181" i="13"/>
  <c r="BBW181" i="13"/>
  <c r="BBX181" i="13"/>
  <c r="BBY181" i="13"/>
  <c r="BBZ181" i="13"/>
  <c r="BCA181" i="13"/>
  <c r="BCB181" i="13"/>
  <c r="BCC181" i="13"/>
  <c r="BCD181" i="13"/>
  <c r="BCE181" i="13"/>
  <c r="BCF181" i="13"/>
  <c r="BCG181" i="13"/>
  <c r="BCH181" i="13"/>
  <c r="BCI181" i="13"/>
  <c r="BCJ181" i="13"/>
  <c r="BCK181" i="13"/>
  <c r="BCL181" i="13"/>
  <c r="BCM181" i="13"/>
  <c r="BCN181" i="13"/>
  <c r="BCO181" i="13"/>
  <c r="BCP181" i="13"/>
  <c r="BCQ181" i="13"/>
  <c r="BCR181" i="13"/>
  <c r="BCS181" i="13"/>
  <c r="BCT181" i="13"/>
  <c r="BCU181" i="13"/>
  <c r="BCV181" i="13"/>
  <c r="BCW181" i="13"/>
  <c r="BCX181" i="13"/>
  <c r="BCY181" i="13"/>
  <c r="BCZ181" i="13"/>
  <c r="BDA181" i="13"/>
  <c r="BDB181" i="13"/>
  <c r="BDC181" i="13"/>
  <c r="BDD181" i="13"/>
  <c r="BDE181" i="13"/>
  <c r="BDF181" i="13"/>
  <c r="BDG181" i="13"/>
  <c r="BDH181" i="13"/>
  <c r="BDI181" i="13"/>
  <c r="BDJ181" i="13"/>
  <c r="BDK181" i="13"/>
  <c r="BDL181" i="13"/>
  <c r="BDM181" i="13"/>
  <c r="BDN181" i="13"/>
  <c r="BDO181" i="13"/>
  <c r="BDP181" i="13"/>
  <c r="BDQ181" i="13"/>
  <c r="BDR181" i="13"/>
  <c r="BDS181" i="13"/>
  <c r="BDT181" i="13"/>
  <c r="BDU181" i="13"/>
  <c r="BDV181" i="13"/>
  <c r="BDW181" i="13"/>
  <c r="BDX181" i="13"/>
  <c r="BDY181" i="13"/>
  <c r="BDZ181" i="13"/>
  <c r="BEA181" i="13"/>
  <c r="BEB181" i="13"/>
  <c r="BEC181" i="13"/>
  <c r="BED181" i="13"/>
  <c r="BEE181" i="13"/>
  <c r="BEF181" i="13"/>
  <c r="BEG181" i="13"/>
  <c r="BEH181" i="13"/>
  <c r="BEI181" i="13"/>
  <c r="BEJ181" i="13"/>
  <c r="BEK181" i="13"/>
  <c r="BEL181" i="13"/>
  <c r="BEM181" i="13"/>
  <c r="BEN181" i="13"/>
  <c r="BEO181" i="13"/>
  <c r="BEP181" i="13"/>
  <c r="BEQ181" i="13"/>
  <c r="BER181" i="13"/>
  <c r="BES181" i="13"/>
  <c r="BET181" i="13"/>
  <c r="BEU181" i="13"/>
  <c r="BEV181" i="13"/>
  <c r="BEW181" i="13"/>
  <c r="BEX181" i="13"/>
  <c r="BEY181" i="13"/>
  <c r="BEZ181" i="13"/>
  <c r="BFA181" i="13"/>
  <c r="BFB181" i="13"/>
  <c r="BFC181" i="13"/>
  <c r="BFD181" i="13"/>
  <c r="BFE181" i="13"/>
  <c r="BFF181" i="13"/>
  <c r="BFG181" i="13"/>
  <c r="BFH181" i="13"/>
  <c r="BFI181" i="13"/>
  <c r="BFJ181" i="13"/>
  <c r="BFK181" i="13"/>
  <c r="BFL181" i="13"/>
  <c r="BFM181" i="13"/>
  <c r="BFN181" i="13"/>
  <c r="BFO181" i="13"/>
  <c r="BFP181" i="13"/>
  <c r="BFQ181" i="13"/>
  <c r="BFR181" i="13"/>
  <c r="BFS181" i="13"/>
  <c r="BFT181" i="13"/>
  <c r="BFU181" i="13"/>
  <c r="BFV181" i="13"/>
  <c r="BFW181" i="13"/>
  <c r="BFX181" i="13"/>
  <c r="BFY181" i="13"/>
  <c r="BFZ181" i="13"/>
  <c r="BGA181" i="13"/>
  <c r="BGB181" i="13"/>
  <c r="BGC181" i="13"/>
  <c r="BGD181" i="13"/>
  <c r="BGE181" i="13"/>
  <c r="BGF181" i="13"/>
  <c r="BGG181" i="13"/>
  <c r="BGH181" i="13"/>
  <c r="BGI181" i="13"/>
  <c r="BGJ181" i="13"/>
  <c r="BGK181" i="13"/>
  <c r="BGL181" i="13"/>
  <c r="BGM181" i="13"/>
  <c r="BGN181" i="13"/>
  <c r="BGO181" i="13"/>
  <c r="BGP181" i="13"/>
  <c r="BGQ181" i="13"/>
  <c r="BGR181" i="13"/>
  <c r="BGS181" i="13"/>
  <c r="BGT181" i="13"/>
  <c r="BGU181" i="13"/>
  <c r="BGV181" i="13"/>
  <c r="BGW181" i="13"/>
  <c r="BGX181" i="13"/>
  <c r="BGY181" i="13"/>
  <c r="BGZ181" i="13"/>
  <c r="BHA181" i="13"/>
  <c r="BHB181" i="13"/>
  <c r="BHC181" i="13"/>
  <c r="BHD181" i="13"/>
  <c r="BHE181" i="13"/>
  <c r="BHF181" i="13"/>
  <c r="BHG181" i="13"/>
  <c r="BHH181" i="13"/>
  <c r="BHI181" i="13"/>
  <c r="BHJ181" i="13"/>
  <c r="BHK181" i="13"/>
  <c r="BHL181" i="13"/>
  <c r="BHM181" i="13"/>
  <c r="BHN181" i="13"/>
  <c r="BHO181" i="13"/>
  <c r="BHP181" i="13"/>
  <c r="BHQ181" i="13"/>
  <c r="BHR181" i="13"/>
  <c r="BHS181" i="13"/>
  <c r="BHT181" i="13"/>
  <c r="BHU181" i="13"/>
  <c r="BHV181" i="13"/>
  <c r="BHW181" i="13"/>
  <c r="BHX181" i="13"/>
  <c r="BHY181" i="13"/>
  <c r="BHZ181" i="13"/>
  <c r="BIA181" i="13"/>
  <c r="BIB181" i="13"/>
  <c r="BIC181" i="13"/>
  <c r="BID181" i="13"/>
  <c r="BIE181" i="13"/>
  <c r="BIF181" i="13"/>
  <c r="BIG181" i="13"/>
  <c r="BIH181" i="13"/>
  <c r="BII181" i="13"/>
  <c r="BIJ181" i="13"/>
  <c r="BIK181" i="13"/>
  <c r="BIL181" i="13"/>
  <c r="BIM181" i="13"/>
  <c r="BIN181" i="13"/>
  <c r="BIO181" i="13"/>
  <c r="BIP181" i="13"/>
  <c r="BIQ181" i="13"/>
  <c r="BIR181" i="13"/>
  <c r="BIS181" i="13"/>
  <c r="BIT181" i="13"/>
  <c r="BIU181" i="13"/>
  <c r="BIV181" i="13"/>
  <c r="BIW181" i="13"/>
  <c r="BIX181" i="13"/>
  <c r="BIY181" i="13"/>
  <c r="BIZ181" i="13"/>
  <c r="BJA181" i="13"/>
  <c r="BJB181" i="13"/>
  <c r="BJC181" i="13"/>
  <c r="BJD181" i="13"/>
  <c r="BJE181" i="13"/>
  <c r="BJF181" i="13"/>
  <c r="BJG181" i="13"/>
  <c r="BJH181" i="13"/>
  <c r="BJI181" i="13"/>
  <c r="BJJ181" i="13"/>
  <c r="BJK181" i="13"/>
  <c r="BJL181" i="13"/>
  <c r="BJM181" i="13"/>
  <c r="BJN181" i="13"/>
  <c r="BJO181" i="13"/>
  <c r="BJP181" i="13"/>
  <c r="BJQ181" i="13"/>
  <c r="BJR181" i="13"/>
  <c r="BJS181" i="13"/>
  <c r="BJT181" i="13"/>
  <c r="BJU181" i="13"/>
  <c r="BJV181" i="13"/>
  <c r="BJW181" i="13"/>
  <c r="BJX181" i="13"/>
  <c r="BJY181" i="13"/>
  <c r="BJZ181" i="13"/>
  <c r="BKA181" i="13"/>
  <c r="BKB181" i="13"/>
  <c r="BKC181" i="13"/>
  <c r="BKD181" i="13"/>
  <c r="BKE181" i="13"/>
  <c r="BKF181" i="13"/>
  <c r="BKG181" i="13"/>
  <c r="BKH181" i="13"/>
  <c r="BKI181" i="13"/>
  <c r="BKJ181" i="13"/>
  <c r="BKK181" i="13"/>
  <c r="BKL181" i="13"/>
  <c r="BKM181" i="13"/>
  <c r="BKN181" i="13"/>
  <c r="BKO181" i="13"/>
  <c r="BKP181" i="13"/>
  <c r="BKQ181" i="13"/>
  <c r="BKR181" i="13"/>
  <c r="BKS181" i="13"/>
  <c r="BKT181" i="13"/>
  <c r="BKU181" i="13"/>
  <c r="BKV181" i="13"/>
  <c r="BKW181" i="13"/>
  <c r="BKX181" i="13"/>
  <c r="BKY181" i="13"/>
  <c r="BKZ181" i="13"/>
  <c r="BLA181" i="13"/>
  <c r="BLB181" i="13"/>
  <c r="BLC181" i="13"/>
  <c r="BLD181" i="13"/>
  <c r="BLE181" i="13"/>
  <c r="BLF181" i="13"/>
  <c r="BLG181" i="13"/>
  <c r="BLH181" i="13"/>
  <c r="BLI181" i="13"/>
  <c r="BLJ181" i="13"/>
  <c r="BLK181" i="13"/>
  <c r="BLL181" i="13"/>
  <c r="BLM181" i="13"/>
  <c r="BLN181" i="13"/>
  <c r="BLO181" i="13"/>
  <c r="BLP181" i="13"/>
  <c r="BLQ181" i="13"/>
  <c r="BLR181" i="13"/>
  <c r="BLS181" i="13"/>
  <c r="BLT181" i="13"/>
  <c r="BLU181" i="13"/>
  <c r="BLV181" i="13"/>
  <c r="BLW181" i="13"/>
  <c r="BLX181" i="13"/>
  <c r="BLY181" i="13"/>
  <c r="BLZ181" i="13"/>
  <c r="BMA181" i="13"/>
  <c r="BMB181" i="13"/>
  <c r="BMC181" i="13"/>
  <c r="BMD181" i="13"/>
  <c r="BME181" i="13"/>
  <c r="BMF181" i="13"/>
  <c r="BMG181" i="13"/>
  <c r="BMH181" i="13"/>
  <c r="BMI181" i="13"/>
  <c r="BMJ181" i="13"/>
  <c r="BMK181" i="13"/>
  <c r="BML181" i="13"/>
  <c r="BMM181" i="13"/>
  <c r="BMN181" i="13"/>
  <c r="BMO181" i="13"/>
  <c r="BMP181" i="13"/>
  <c r="BMQ181" i="13"/>
  <c r="BMR181" i="13"/>
  <c r="BMS181" i="13"/>
  <c r="BMT181" i="13"/>
  <c r="BMU181" i="13"/>
  <c r="BMV181" i="13"/>
  <c r="BMW181" i="13"/>
  <c r="BMX181" i="13"/>
  <c r="BMY181" i="13"/>
  <c r="BMZ181" i="13"/>
  <c r="BNA181" i="13"/>
  <c r="BNB181" i="13"/>
  <c r="BNC181" i="13"/>
  <c r="BND181" i="13"/>
  <c r="BNE181" i="13"/>
  <c r="BNF181" i="13"/>
  <c r="BNG181" i="13"/>
  <c r="BNH181" i="13"/>
  <c r="BNI181" i="13"/>
  <c r="BNJ181" i="13"/>
  <c r="BNK181" i="13"/>
  <c r="BNL181" i="13"/>
  <c r="BNM181" i="13"/>
  <c r="BNN181" i="13"/>
  <c r="BNO181" i="13"/>
  <c r="BNP181" i="13"/>
  <c r="BNQ181" i="13"/>
  <c r="BNR181" i="13"/>
  <c r="BNS181" i="13"/>
  <c r="BNT181" i="13"/>
  <c r="BNU181" i="13"/>
  <c r="BNV181" i="13"/>
  <c r="BNW181" i="13"/>
  <c r="BNX181" i="13"/>
  <c r="BNY181" i="13"/>
  <c r="BNZ181" i="13"/>
  <c r="BOA181" i="13"/>
  <c r="BOB181" i="13"/>
  <c r="BOC181" i="13"/>
  <c r="BOD181" i="13"/>
  <c r="BOE181" i="13"/>
  <c r="BOF181" i="13"/>
  <c r="BOG181" i="13"/>
  <c r="BOH181" i="13"/>
  <c r="BOI181" i="13"/>
  <c r="BOJ181" i="13"/>
  <c r="BOK181" i="13"/>
  <c r="BOL181" i="13"/>
  <c r="BOM181" i="13"/>
  <c r="BON181" i="13"/>
  <c r="BOO181" i="13"/>
  <c r="BOP181" i="13"/>
  <c r="BOQ181" i="13"/>
  <c r="BOR181" i="13"/>
  <c r="BOS181" i="13"/>
  <c r="BOT181" i="13"/>
  <c r="BOU181" i="13"/>
  <c r="BOV181" i="13"/>
  <c r="BOW181" i="13"/>
  <c r="BOX181" i="13"/>
  <c r="BOY181" i="13"/>
  <c r="BOZ181" i="13"/>
  <c r="BPA181" i="13"/>
  <c r="BPB181" i="13"/>
  <c r="BPC181" i="13"/>
  <c r="BPD181" i="13"/>
  <c r="BPE181" i="13"/>
  <c r="BPF181" i="13"/>
  <c r="BPG181" i="13"/>
  <c r="BPH181" i="13"/>
  <c r="BPI181" i="13"/>
  <c r="BPJ181" i="13"/>
  <c r="BPK181" i="13"/>
  <c r="BPL181" i="13"/>
  <c r="BPM181" i="13"/>
  <c r="BPN181" i="13"/>
  <c r="BPO181" i="13"/>
  <c r="BPP181" i="13"/>
  <c r="BPQ181" i="13"/>
  <c r="BPR181" i="13"/>
  <c r="BPS181" i="13"/>
  <c r="BPT181" i="13"/>
  <c r="BPU181" i="13"/>
  <c r="BPV181" i="13"/>
  <c r="BPW181" i="13"/>
  <c r="BPX181" i="13"/>
  <c r="BPY181" i="13"/>
  <c r="BPZ181" i="13"/>
  <c r="BQA181" i="13"/>
  <c r="BQB181" i="13"/>
  <c r="BQC181" i="13"/>
  <c r="BQD181" i="13"/>
  <c r="BQE181" i="13"/>
  <c r="BQF181" i="13"/>
  <c r="BQG181" i="13"/>
  <c r="BQH181" i="13"/>
  <c r="BQI181" i="13"/>
  <c r="BQJ181" i="13"/>
  <c r="BQK181" i="13"/>
  <c r="BQL181" i="13"/>
  <c r="BQM181" i="13"/>
  <c r="BQN181" i="13"/>
  <c r="BQO181" i="13"/>
  <c r="BQP181" i="13"/>
  <c r="BQQ181" i="13"/>
  <c r="BQR181" i="13"/>
  <c r="BQS181" i="13"/>
  <c r="BQT181" i="13"/>
  <c r="BQU181" i="13"/>
  <c r="BQV181" i="13"/>
  <c r="BQW181" i="13"/>
  <c r="BQX181" i="13"/>
  <c r="BQY181" i="13"/>
  <c r="BQZ181" i="13"/>
  <c r="BRA181" i="13"/>
  <c r="BRB181" i="13"/>
  <c r="BRC181" i="13"/>
  <c r="BRD181" i="13"/>
  <c r="BRE181" i="13"/>
  <c r="BRF181" i="13"/>
  <c r="BRG181" i="13"/>
  <c r="BRH181" i="13"/>
  <c r="BRI181" i="13"/>
  <c r="BRJ181" i="13"/>
  <c r="BRK181" i="13"/>
  <c r="BRL181" i="13"/>
  <c r="BRM181" i="13"/>
  <c r="BRN181" i="13"/>
  <c r="BRO181" i="13"/>
  <c r="BRP181" i="13"/>
  <c r="BRQ181" i="13"/>
  <c r="BRR181" i="13"/>
  <c r="BRS181" i="13"/>
  <c r="BRT181" i="13"/>
  <c r="BRU181" i="13"/>
  <c r="BRV181" i="13"/>
  <c r="BRW181" i="13"/>
  <c r="BRX181" i="13"/>
  <c r="BRY181" i="13"/>
  <c r="BRZ181" i="13"/>
  <c r="BSA181" i="13"/>
  <c r="BSB181" i="13"/>
  <c r="BSC181" i="13"/>
  <c r="BSD181" i="13"/>
  <c r="BSE181" i="13"/>
  <c r="BSF181" i="13"/>
  <c r="BSG181" i="13"/>
  <c r="BSH181" i="13"/>
  <c r="BSI181" i="13"/>
  <c r="BSJ181" i="13"/>
  <c r="BSK181" i="13"/>
  <c r="BSL181" i="13"/>
  <c r="BSM181" i="13"/>
  <c r="BSN181" i="13"/>
  <c r="BSO181" i="13"/>
  <c r="BSP181" i="13"/>
  <c r="BSQ181" i="13"/>
  <c r="BSR181" i="13"/>
  <c r="BSS181" i="13"/>
  <c r="BST181" i="13"/>
  <c r="BSU181" i="13"/>
  <c r="BSV181" i="13"/>
  <c r="BSW181" i="13"/>
  <c r="BSX181" i="13"/>
  <c r="BSY181" i="13"/>
  <c r="BSZ181" i="13"/>
  <c r="BTA181" i="13"/>
  <c r="BTB181" i="13"/>
  <c r="BTC181" i="13"/>
  <c r="BTD181" i="13"/>
  <c r="BTE181" i="13"/>
  <c r="BTF181" i="13"/>
  <c r="BTG181" i="13"/>
  <c r="BTH181" i="13"/>
  <c r="BTI181" i="13"/>
  <c r="BTJ181" i="13"/>
  <c r="BTK181" i="13"/>
  <c r="BTL181" i="13"/>
  <c r="BTM181" i="13"/>
  <c r="BTN181" i="13"/>
  <c r="BTO181" i="13"/>
  <c r="BTP181" i="13"/>
  <c r="BTQ181" i="13"/>
  <c r="BTR181" i="13"/>
  <c r="BTS181" i="13"/>
  <c r="BTT181" i="13"/>
  <c r="BTU181" i="13"/>
  <c r="BTV181" i="13"/>
  <c r="BTW181" i="13"/>
  <c r="BTX181" i="13"/>
  <c r="BTY181" i="13"/>
  <c r="BTZ181" i="13"/>
  <c r="BUA181" i="13"/>
  <c r="BUB181" i="13"/>
  <c r="BUC181" i="13"/>
  <c r="BUD181" i="13"/>
  <c r="BUE181" i="13"/>
  <c r="BUF181" i="13"/>
  <c r="BUG181" i="13"/>
  <c r="BUH181" i="13"/>
  <c r="BUI181" i="13"/>
  <c r="BUJ181" i="13"/>
  <c r="BUK181" i="13"/>
  <c r="BUL181" i="13"/>
  <c r="BUM181" i="13"/>
  <c r="BUN181" i="13"/>
  <c r="BUO181" i="13"/>
  <c r="BUP181" i="13"/>
  <c r="BUQ181" i="13"/>
  <c r="BUR181" i="13"/>
  <c r="BUS181" i="13"/>
  <c r="BUT181" i="13"/>
  <c r="BUU181" i="13"/>
  <c r="BUV181" i="13"/>
  <c r="BUW181" i="13"/>
  <c r="BUX181" i="13"/>
  <c r="BUY181" i="13"/>
  <c r="BUZ181" i="13"/>
  <c r="BVA181" i="13"/>
  <c r="BVB181" i="13"/>
  <c r="BVC181" i="13"/>
  <c r="BVD181" i="13"/>
  <c r="BVE181" i="13"/>
  <c r="BVF181" i="13"/>
  <c r="BVG181" i="13"/>
  <c r="BVH181" i="13"/>
  <c r="BVI181" i="13"/>
  <c r="BVJ181" i="13"/>
  <c r="BVK181" i="13"/>
  <c r="BVL181" i="13"/>
  <c r="BVM181" i="13"/>
  <c r="BVN181" i="13"/>
  <c r="BVO181" i="13"/>
  <c r="BVP181" i="13"/>
  <c r="BVQ181" i="13"/>
  <c r="BVR181" i="13"/>
  <c r="BVS181" i="13"/>
  <c r="BVT181" i="13"/>
  <c r="BVU181" i="13"/>
  <c r="BVV181" i="13"/>
  <c r="BVW181" i="13"/>
  <c r="BVX181" i="13"/>
  <c r="BVY181" i="13"/>
  <c r="BVZ181" i="13"/>
  <c r="BWA181" i="13"/>
  <c r="BWB181" i="13"/>
  <c r="BWC181" i="13"/>
  <c r="BWD181" i="13"/>
  <c r="BWE181" i="13"/>
  <c r="BWF181" i="13"/>
  <c r="BWG181" i="13"/>
  <c r="BWH181" i="13"/>
  <c r="BWI181" i="13"/>
  <c r="BWJ181" i="13"/>
  <c r="BWK181" i="13"/>
  <c r="BWL181" i="13"/>
  <c r="BWM181" i="13"/>
  <c r="BWN181" i="13"/>
  <c r="BWO181" i="13"/>
  <c r="BWP181" i="13"/>
  <c r="BWQ181" i="13"/>
  <c r="BWR181" i="13"/>
  <c r="BWS181" i="13"/>
  <c r="BWT181" i="13"/>
  <c r="BWU181" i="13"/>
  <c r="BWV181" i="13"/>
  <c r="BWW181" i="13"/>
  <c r="BWX181" i="13"/>
  <c r="BWY181" i="13"/>
  <c r="BWZ181" i="13"/>
  <c r="BXA181" i="13"/>
  <c r="BXB181" i="13"/>
  <c r="BXC181" i="13"/>
  <c r="BXD181" i="13"/>
  <c r="BXE181" i="13"/>
  <c r="BXF181" i="13"/>
  <c r="BXG181" i="13"/>
  <c r="BXH181" i="13"/>
  <c r="BXI181" i="13"/>
  <c r="BXJ181" i="13"/>
  <c r="BXK181" i="13"/>
  <c r="BXL181" i="13"/>
  <c r="BXM181" i="13"/>
  <c r="BXN181" i="13"/>
  <c r="BXO181" i="13"/>
  <c r="BXP181" i="13"/>
  <c r="BXQ181" i="13"/>
  <c r="BXR181" i="13"/>
  <c r="BXS181" i="13"/>
  <c r="BXT181" i="13"/>
  <c r="BXU181" i="13"/>
  <c r="BXV181" i="13"/>
  <c r="BXW181" i="13"/>
  <c r="BXX181" i="13"/>
  <c r="BXY181" i="13"/>
  <c r="BXZ181" i="13"/>
  <c r="BYA181" i="13"/>
  <c r="BYB181" i="13"/>
  <c r="BYC181" i="13"/>
  <c r="BYD181" i="13"/>
  <c r="BYE181" i="13"/>
  <c r="BYF181" i="13"/>
  <c r="BYG181" i="13"/>
  <c r="BYH181" i="13"/>
  <c r="BYI181" i="13"/>
  <c r="BYJ181" i="13"/>
  <c r="BYK181" i="13"/>
  <c r="BYL181" i="13"/>
  <c r="BYM181" i="13"/>
  <c r="BYN181" i="13"/>
  <c r="BYO181" i="13"/>
  <c r="BYP181" i="13"/>
  <c r="BYQ181" i="13"/>
  <c r="BYR181" i="13"/>
  <c r="BYS181" i="13"/>
  <c r="BYT181" i="13"/>
  <c r="BYU181" i="13"/>
  <c r="BYV181" i="13"/>
  <c r="BYW181" i="13"/>
  <c r="BYX181" i="13"/>
  <c r="BYY181" i="13"/>
  <c r="BYZ181" i="13"/>
  <c r="BZA181" i="13"/>
  <c r="BZB181" i="13"/>
  <c r="BZC181" i="13"/>
  <c r="BZD181" i="13"/>
  <c r="BZE181" i="13"/>
  <c r="BZF181" i="13"/>
  <c r="BZG181" i="13"/>
  <c r="BZH181" i="13"/>
  <c r="BZI181" i="13"/>
  <c r="BZJ181" i="13"/>
  <c r="BZK181" i="13"/>
  <c r="BZL181" i="13"/>
  <c r="BZM181" i="13"/>
  <c r="BZN181" i="13"/>
  <c r="BZO181" i="13"/>
  <c r="BZP181" i="13"/>
  <c r="BZQ181" i="13"/>
  <c r="BZR181" i="13"/>
  <c r="BZS181" i="13"/>
  <c r="BZT181" i="13"/>
  <c r="BZU181" i="13"/>
  <c r="BZV181" i="13"/>
  <c r="BZW181" i="13"/>
  <c r="BZX181" i="13"/>
  <c r="BZY181" i="13"/>
  <c r="BZZ181" i="13"/>
  <c r="CAA181" i="13"/>
  <c r="CAB181" i="13"/>
  <c r="CAC181" i="13"/>
  <c r="CAD181" i="13"/>
  <c r="CAE181" i="13"/>
  <c r="CAF181" i="13"/>
  <c r="CAG181" i="13"/>
  <c r="CAH181" i="13"/>
  <c r="CAI181" i="13"/>
  <c r="CAJ181" i="13"/>
  <c r="CAK181" i="13"/>
  <c r="CAL181" i="13"/>
  <c r="CAM181" i="13"/>
  <c r="CAN181" i="13"/>
  <c r="CAO181" i="13"/>
  <c r="CAP181" i="13"/>
  <c r="CAQ181" i="13"/>
  <c r="CAR181" i="13"/>
  <c r="CAS181" i="13"/>
  <c r="CAT181" i="13"/>
  <c r="CAU181" i="13"/>
  <c r="CAV181" i="13"/>
  <c r="CAW181" i="13"/>
  <c r="CAX181" i="13"/>
  <c r="CAY181" i="13"/>
  <c r="CAZ181" i="13"/>
  <c r="CBA181" i="13"/>
  <c r="CBB181" i="13"/>
  <c r="CBC181" i="13"/>
  <c r="CBD181" i="13"/>
  <c r="CBE181" i="13"/>
  <c r="CBF181" i="13"/>
  <c r="CBG181" i="13"/>
  <c r="CBH181" i="13"/>
  <c r="CBI181" i="13"/>
  <c r="CBJ181" i="13"/>
  <c r="CBK181" i="13"/>
  <c r="CBL181" i="13"/>
  <c r="CBM181" i="13"/>
  <c r="CBN181" i="13"/>
  <c r="CBO181" i="13"/>
  <c r="CBP181" i="13"/>
  <c r="CBQ181" i="13"/>
  <c r="CBR181" i="13"/>
  <c r="CBS181" i="13"/>
  <c r="CBT181" i="13"/>
  <c r="CBU181" i="13"/>
  <c r="CBV181" i="13"/>
  <c r="CBW181" i="13"/>
  <c r="CBX181" i="13"/>
  <c r="CBY181" i="13"/>
  <c r="CBZ181" i="13"/>
  <c r="CCA181" i="13"/>
  <c r="CCB181" i="13"/>
  <c r="CCC181" i="13"/>
  <c r="CCD181" i="13"/>
  <c r="CCE181" i="13"/>
  <c r="CCF181" i="13"/>
  <c r="CCG181" i="13"/>
  <c r="CCH181" i="13"/>
  <c r="CCI181" i="13"/>
  <c r="CCJ181" i="13"/>
  <c r="CCK181" i="13"/>
  <c r="CCL181" i="13"/>
  <c r="CCM181" i="13"/>
  <c r="CCN181" i="13"/>
  <c r="CCO181" i="13"/>
  <c r="CCP181" i="13"/>
  <c r="CCQ181" i="13"/>
  <c r="CCR181" i="13"/>
  <c r="CCS181" i="13"/>
  <c r="CCT181" i="13"/>
  <c r="CCU181" i="13"/>
  <c r="CCV181" i="13"/>
  <c r="CCW181" i="13"/>
  <c r="CCX181" i="13"/>
  <c r="CCY181" i="13"/>
  <c r="CCZ181" i="13"/>
  <c r="CDA181" i="13"/>
  <c r="CDB181" i="13"/>
  <c r="CDC181" i="13"/>
  <c r="CDD181" i="13"/>
  <c r="CDE181" i="13"/>
  <c r="CDF181" i="13"/>
  <c r="CDG181" i="13"/>
  <c r="CDH181" i="13"/>
  <c r="CDI181" i="13"/>
  <c r="CDJ181" i="13"/>
  <c r="CDK181" i="13"/>
  <c r="CDL181" i="13"/>
  <c r="CDM181" i="13"/>
  <c r="CDN181" i="13"/>
  <c r="CDO181" i="13"/>
  <c r="CDP181" i="13"/>
  <c r="CDQ181" i="13"/>
  <c r="CDR181" i="13"/>
  <c r="CDS181" i="13"/>
  <c r="CDT181" i="13"/>
  <c r="CDU181" i="13"/>
  <c r="CDV181" i="13"/>
  <c r="CDW181" i="13"/>
  <c r="CDX181" i="13"/>
  <c r="CDY181" i="13"/>
  <c r="CDZ181" i="13"/>
  <c r="CEA181" i="13"/>
  <c r="CEB181" i="13"/>
  <c r="CEC181" i="13"/>
  <c r="CED181" i="13"/>
  <c r="CEE181" i="13"/>
  <c r="CEF181" i="13"/>
  <c r="CEG181" i="13"/>
  <c r="CEH181" i="13"/>
  <c r="CEI181" i="13"/>
  <c r="CEJ181" i="13"/>
  <c r="CEK181" i="13"/>
  <c r="CEL181" i="13"/>
  <c r="CEM181" i="13"/>
  <c r="CEN181" i="13"/>
  <c r="CEO181" i="13"/>
  <c r="CEP181" i="13"/>
  <c r="CEQ181" i="13"/>
  <c r="CER181" i="13"/>
  <c r="CES181" i="13"/>
  <c r="CET181" i="13"/>
  <c r="CEU181" i="13"/>
  <c r="CEV181" i="13"/>
  <c r="CEW181" i="13"/>
  <c r="CEX181" i="13"/>
  <c r="CEY181" i="13"/>
  <c r="CEZ181" i="13"/>
  <c r="CFA181" i="13"/>
  <c r="CFB181" i="13"/>
  <c r="CFC181" i="13"/>
  <c r="CFD181" i="13"/>
  <c r="CFE181" i="13"/>
  <c r="CFF181" i="13"/>
  <c r="CFG181" i="13"/>
  <c r="CFH181" i="13"/>
  <c r="CFI181" i="13"/>
  <c r="CFJ181" i="13"/>
  <c r="CFK181" i="13"/>
  <c r="CFL181" i="13"/>
  <c r="CFM181" i="13"/>
  <c r="CFN181" i="13"/>
  <c r="CFO181" i="13"/>
  <c r="CFP181" i="13"/>
  <c r="CFQ181" i="13"/>
  <c r="CFR181" i="13"/>
  <c r="CFS181" i="13"/>
  <c r="CFT181" i="13"/>
  <c r="CFU181" i="13"/>
  <c r="CFV181" i="13"/>
  <c r="CFW181" i="13"/>
  <c r="CFX181" i="13"/>
  <c r="CFY181" i="13"/>
  <c r="CFZ181" i="13"/>
  <c r="CGA181" i="13"/>
  <c r="CGB181" i="13"/>
  <c r="CGC181" i="13"/>
  <c r="CGD181" i="13"/>
  <c r="CGE181" i="13"/>
  <c r="CGF181" i="13"/>
  <c r="CGG181" i="13"/>
  <c r="CGH181" i="13"/>
  <c r="CGI181" i="13"/>
  <c r="CGJ181" i="13"/>
  <c r="CGK181" i="13"/>
  <c r="CGL181" i="13"/>
  <c r="CGM181" i="13"/>
  <c r="CGN181" i="13"/>
  <c r="CGO181" i="13"/>
  <c r="CGP181" i="13"/>
  <c r="CGQ181" i="13"/>
  <c r="CGR181" i="13"/>
  <c r="CGS181" i="13"/>
  <c r="CGT181" i="13"/>
  <c r="CGU181" i="13"/>
  <c r="CGV181" i="13"/>
  <c r="CGW181" i="13"/>
  <c r="CGX181" i="13"/>
  <c r="CGY181" i="13"/>
  <c r="CGZ181" i="13"/>
  <c r="CHA181" i="13"/>
  <c r="CHB181" i="13"/>
  <c r="CHC181" i="13"/>
  <c r="CHD181" i="13"/>
  <c r="CHE181" i="13"/>
  <c r="CHF181" i="13"/>
  <c r="CHG181" i="13"/>
  <c r="CHH181" i="13"/>
  <c r="CHI181" i="13"/>
  <c r="CHJ181" i="13"/>
  <c r="CHK181" i="13"/>
  <c r="CHL181" i="13"/>
  <c r="CHM181" i="13"/>
  <c r="CHN181" i="13"/>
  <c r="CHO181" i="13"/>
  <c r="CHP181" i="13"/>
  <c r="CHQ181" i="13"/>
  <c r="CHR181" i="13"/>
  <c r="CHS181" i="13"/>
  <c r="CHT181" i="13"/>
  <c r="CHU181" i="13"/>
  <c r="CHV181" i="13"/>
  <c r="CHW181" i="13"/>
  <c r="CHX181" i="13"/>
  <c r="CHY181" i="13"/>
  <c r="CHZ181" i="13"/>
  <c r="CIA181" i="13"/>
  <c r="CIB181" i="13"/>
  <c r="CIC181" i="13"/>
  <c r="CID181" i="13"/>
  <c r="CIE181" i="13"/>
  <c r="CIF181" i="13"/>
  <c r="CIG181" i="13"/>
  <c r="CIH181" i="13"/>
  <c r="CII181" i="13"/>
  <c r="CIJ181" i="13"/>
  <c r="CIK181" i="13"/>
  <c r="CIL181" i="13"/>
  <c r="CIM181" i="13"/>
  <c r="CIN181" i="13"/>
  <c r="CIO181" i="13"/>
  <c r="CIP181" i="13"/>
  <c r="CIQ181" i="13"/>
  <c r="CIR181" i="13"/>
  <c r="CIS181" i="13"/>
  <c r="CIT181" i="13"/>
  <c r="CIU181" i="13"/>
  <c r="CIV181" i="13"/>
  <c r="CIW181" i="13"/>
  <c r="CIX181" i="13"/>
  <c r="CIY181" i="13"/>
  <c r="CIZ181" i="13"/>
  <c r="CJA181" i="13"/>
  <c r="CJB181" i="13"/>
  <c r="CJC181" i="13"/>
  <c r="CJD181" i="13"/>
  <c r="CJE181" i="13"/>
  <c r="CJF181" i="13"/>
  <c r="CJG181" i="13"/>
  <c r="CJH181" i="13"/>
  <c r="CJI181" i="13"/>
  <c r="CJJ181" i="13"/>
  <c r="CJK181" i="13"/>
  <c r="CJL181" i="13"/>
  <c r="CJM181" i="13"/>
  <c r="CJN181" i="13"/>
  <c r="CJO181" i="13"/>
  <c r="CJP181" i="13"/>
  <c r="CJQ181" i="13"/>
  <c r="CJR181" i="13"/>
  <c r="CJS181" i="13"/>
  <c r="CJT181" i="13"/>
  <c r="CJU181" i="13"/>
  <c r="CJV181" i="13"/>
  <c r="CJW181" i="13"/>
  <c r="CJX181" i="13"/>
  <c r="CJY181" i="13"/>
  <c r="CJZ181" i="13"/>
  <c r="CKA181" i="13"/>
  <c r="CKB181" i="13"/>
  <c r="CKC181" i="13"/>
  <c r="CKD181" i="13"/>
  <c r="CKE181" i="13"/>
  <c r="CKF181" i="13"/>
  <c r="CKG181" i="13"/>
  <c r="CKH181" i="13"/>
  <c r="CKI181" i="13"/>
  <c r="CKJ181" i="13"/>
  <c r="CKK181" i="13"/>
  <c r="CKL181" i="13"/>
  <c r="CKM181" i="13"/>
  <c r="CKN181" i="13"/>
  <c r="CKO181" i="13"/>
  <c r="CKP181" i="13"/>
  <c r="CKQ181" i="13"/>
  <c r="CKR181" i="13"/>
  <c r="CKS181" i="13"/>
  <c r="CKT181" i="13"/>
  <c r="CKU181" i="13"/>
  <c r="CKV181" i="13"/>
  <c r="CKW181" i="13"/>
  <c r="CKX181" i="13"/>
  <c r="CKY181" i="13"/>
  <c r="CKZ181" i="13"/>
  <c r="CLA181" i="13"/>
  <c r="CLB181" i="13"/>
  <c r="CLC181" i="13"/>
  <c r="CLD181" i="13"/>
  <c r="CLE181" i="13"/>
  <c r="CLF181" i="13"/>
  <c r="CLG181" i="13"/>
  <c r="CLH181" i="13"/>
  <c r="CLI181" i="13"/>
  <c r="CLJ181" i="13"/>
  <c r="CLK181" i="13"/>
  <c r="CLL181" i="13"/>
  <c r="CLM181" i="13"/>
  <c r="CLN181" i="13"/>
  <c r="CLO181" i="13"/>
  <c r="CLP181" i="13"/>
  <c r="CLQ181" i="13"/>
  <c r="CLR181" i="13"/>
  <c r="CLS181" i="13"/>
  <c r="CLT181" i="13"/>
  <c r="CLU181" i="13"/>
  <c r="CLV181" i="13"/>
  <c r="CLW181" i="13"/>
  <c r="CLX181" i="13"/>
  <c r="CLY181" i="13"/>
  <c r="CLZ181" i="13"/>
  <c r="CMA181" i="13"/>
  <c r="CMB181" i="13"/>
  <c r="CMC181" i="13"/>
  <c r="CMD181" i="13"/>
  <c r="CME181" i="13"/>
  <c r="CMF181" i="13"/>
  <c r="CMG181" i="13"/>
  <c r="CMH181" i="13"/>
  <c r="CMI181" i="13"/>
  <c r="CMJ181" i="13"/>
  <c r="CMK181" i="13"/>
  <c r="CML181" i="13"/>
  <c r="CMM181" i="13"/>
  <c r="CMN181" i="13"/>
  <c r="CMO181" i="13"/>
  <c r="CMP181" i="13"/>
  <c r="CMQ181" i="13"/>
  <c r="CMR181" i="13"/>
  <c r="CMS181" i="13"/>
  <c r="CMT181" i="13"/>
  <c r="CMU181" i="13"/>
  <c r="CMV181" i="13"/>
  <c r="CMW181" i="13"/>
  <c r="CMX181" i="13"/>
  <c r="CMY181" i="13"/>
  <c r="CMZ181" i="13"/>
  <c r="CNA181" i="13"/>
  <c r="CNB181" i="13"/>
  <c r="CNC181" i="13"/>
  <c r="CND181" i="13"/>
  <c r="CNE181" i="13"/>
  <c r="CNF181" i="13"/>
  <c r="CNG181" i="13"/>
  <c r="CNH181" i="13"/>
  <c r="CNI181" i="13"/>
  <c r="CNJ181" i="13"/>
  <c r="CNK181" i="13"/>
  <c r="CNL181" i="13"/>
  <c r="CNM181" i="13"/>
  <c r="CNN181" i="13"/>
  <c r="CNO181" i="13"/>
  <c r="CNP181" i="13"/>
  <c r="CNQ181" i="13"/>
  <c r="CNR181" i="13"/>
  <c r="CNS181" i="13"/>
  <c r="CNT181" i="13"/>
  <c r="CNU181" i="13"/>
  <c r="CNV181" i="13"/>
  <c r="CNW181" i="13"/>
  <c r="CNX181" i="13"/>
  <c r="CNY181" i="13"/>
  <c r="CNZ181" i="13"/>
  <c r="COA181" i="13"/>
  <c r="COB181" i="13"/>
  <c r="COC181" i="13"/>
  <c r="COD181" i="13"/>
  <c r="COE181" i="13"/>
  <c r="COF181" i="13"/>
  <c r="COG181" i="13"/>
  <c r="COH181" i="13"/>
  <c r="COI181" i="13"/>
  <c r="COJ181" i="13"/>
  <c r="COK181" i="13"/>
  <c r="COL181" i="13"/>
  <c r="COM181" i="13"/>
  <c r="CON181" i="13"/>
  <c r="COO181" i="13"/>
  <c r="COP181" i="13"/>
  <c r="COQ181" i="13"/>
  <c r="COR181" i="13"/>
  <c r="COS181" i="13"/>
  <c r="COT181" i="13"/>
  <c r="COU181" i="13"/>
  <c r="COV181" i="13"/>
  <c r="COW181" i="13"/>
  <c r="COX181" i="13"/>
  <c r="COY181" i="13"/>
  <c r="COZ181" i="13"/>
  <c r="CPA181" i="13"/>
  <c r="CPB181" i="13"/>
  <c r="CPC181" i="13"/>
  <c r="CPD181" i="13"/>
  <c r="CPE181" i="13"/>
  <c r="CPF181" i="13"/>
  <c r="CPG181" i="13"/>
  <c r="CPH181" i="13"/>
  <c r="CPI181" i="13"/>
  <c r="CPJ181" i="13"/>
  <c r="CPK181" i="13"/>
  <c r="CPL181" i="13"/>
  <c r="CPM181" i="13"/>
  <c r="CPN181" i="13"/>
  <c r="CPO181" i="13"/>
  <c r="CPP181" i="13"/>
  <c r="CPQ181" i="13"/>
  <c r="CPR181" i="13"/>
  <c r="CPS181" i="13"/>
  <c r="CPT181" i="13"/>
  <c r="CPU181" i="13"/>
  <c r="CPV181" i="13"/>
  <c r="CPW181" i="13"/>
  <c r="CPX181" i="13"/>
  <c r="CPY181" i="13"/>
  <c r="CPZ181" i="13"/>
  <c r="CQA181" i="13"/>
  <c r="CQB181" i="13"/>
  <c r="CQC181" i="13"/>
  <c r="CQD181" i="13"/>
  <c r="CQE181" i="13"/>
  <c r="CQF181" i="13"/>
  <c r="CQG181" i="13"/>
  <c r="CQH181" i="13"/>
  <c r="CQI181" i="13"/>
  <c r="CQJ181" i="13"/>
  <c r="CQK181" i="13"/>
  <c r="CQL181" i="13"/>
  <c r="CQM181" i="13"/>
  <c r="CQN181" i="13"/>
  <c r="CQO181" i="13"/>
  <c r="CQP181" i="13"/>
  <c r="CQQ181" i="13"/>
  <c r="CQR181" i="13"/>
  <c r="CQS181" i="13"/>
  <c r="CQT181" i="13"/>
  <c r="CQU181" i="13"/>
  <c r="CQV181" i="13"/>
  <c r="CQW181" i="13"/>
  <c r="CQX181" i="13"/>
  <c r="CQY181" i="13"/>
  <c r="CQZ181" i="13"/>
  <c r="CRA181" i="13"/>
  <c r="CRB181" i="13"/>
  <c r="CRC181" i="13"/>
  <c r="CRD181" i="13"/>
  <c r="CRE181" i="13"/>
  <c r="CRF181" i="13"/>
  <c r="CRG181" i="13"/>
  <c r="CRH181" i="13"/>
  <c r="CRI181" i="13"/>
  <c r="CRJ181" i="13"/>
  <c r="CRK181" i="13"/>
  <c r="CRL181" i="13"/>
  <c r="CRM181" i="13"/>
  <c r="CRN181" i="13"/>
  <c r="CRO181" i="13"/>
  <c r="CRP181" i="13"/>
  <c r="CRQ181" i="13"/>
  <c r="CRR181" i="13"/>
  <c r="CRS181" i="13"/>
  <c r="CRT181" i="13"/>
  <c r="CRU181" i="13"/>
  <c r="CRV181" i="13"/>
  <c r="CRW181" i="13"/>
  <c r="CRX181" i="13"/>
  <c r="CRY181" i="13"/>
  <c r="CRZ181" i="13"/>
  <c r="CSA181" i="13"/>
  <c r="CSB181" i="13"/>
  <c r="CSC181" i="13"/>
  <c r="CSD181" i="13"/>
  <c r="CSE181" i="13"/>
  <c r="CSF181" i="13"/>
  <c r="CSG181" i="13"/>
  <c r="CSH181" i="13"/>
  <c r="CSI181" i="13"/>
  <c r="CSJ181" i="13"/>
  <c r="CSK181" i="13"/>
  <c r="CSL181" i="13"/>
  <c r="CSM181" i="13"/>
  <c r="CSN181" i="13"/>
  <c r="CSO181" i="13"/>
  <c r="CSP181" i="13"/>
  <c r="CSQ181" i="13"/>
  <c r="CSR181" i="13"/>
  <c r="CSS181" i="13"/>
  <c r="CST181" i="13"/>
  <c r="CSU181" i="13"/>
  <c r="CSV181" i="13"/>
  <c r="CSW181" i="13"/>
  <c r="CSX181" i="13"/>
  <c r="CSY181" i="13"/>
  <c r="CSZ181" i="13"/>
  <c r="CTA181" i="13"/>
  <c r="CTB181" i="13"/>
  <c r="CTC181" i="13"/>
  <c r="CTD181" i="13"/>
  <c r="CTE181" i="13"/>
  <c r="CTF181" i="13"/>
  <c r="CTG181" i="13"/>
  <c r="CTH181" i="13"/>
  <c r="CTI181" i="13"/>
  <c r="CTJ181" i="13"/>
  <c r="CTK181" i="13"/>
  <c r="CTL181" i="13"/>
  <c r="CTM181" i="13"/>
  <c r="CTN181" i="13"/>
  <c r="CTO181" i="13"/>
  <c r="CTP181" i="13"/>
  <c r="CTQ181" i="13"/>
  <c r="CTR181" i="13"/>
  <c r="CTS181" i="13"/>
  <c r="CTT181" i="13"/>
  <c r="CTU181" i="13"/>
  <c r="CTV181" i="13"/>
  <c r="CTW181" i="13"/>
  <c r="CTX181" i="13"/>
  <c r="CTY181" i="13"/>
  <c r="CTZ181" i="13"/>
  <c r="CUA181" i="13"/>
  <c r="CUB181" i="13"/>
  <c r="CUC181" i="13"/>
  <c r="CUD181" i="13"/>
  <c r="CUE181" i="13"/>
  <c r="CUF181" i="13"/>
  <c r="CUG181" i="13"/>
  <c r="CUH181" i="13"/>
  <c r="CUI181" i="13"/>
  <c r="CUJ181" i="13"/>
  <c r="CUK181" i="13"/>
  <c r="CUL181" i="13"/>
  <c r="CUM181" i="13"/>
  <c r="CUN181" i="13"/>
  <c r="CUO181" i="13"/>
  <c r="CUP181" i="13"/>
  <c r="CUQ181" i="13"/>
  <c r="CUR181" i="13"/>
  <c r="CUS181" i="13"/>
  <c r="CUT181" i="13"/>
  <c r="CUU181" i="13"/>
  <c r="CUV181" i="13"/>
  <c r="CUW181" i="13"/>
  <c r="CUX181" i="13"/>
  <c r="CUY181" i="13"/>
  <c r="CUZ181" i="13"/>
  <c r="CVA181" i="13"/>
  <c r="CVB181" i="13"/>
  <c r="CVC181" i="13"/>
  <c r="CVD181" i="13"/>
  <c r="CVE181" i="13"/>
  <c r="CVF181" i="13"/>
  <c r="CVG181" i="13"/>
  <c r="CVH181" i="13"/>
  <c r="CVI181" i="13"/>
  <c r="CVJ181" i="13"/>
  <c r="CVK181" i="13"/>
  <c r="CVL181" i="13"/>
  <c r="CVM181" i="13"/>
  <c r="CVN181" i="13"/>
  <c r="CVO181" i="13"/>
  <c r="CVP181" i="13"/>
  <c r="CVQ181" i="13"/>
  <c r="CVR181" i="13"/>
  <c r="CVS181" i="13"/>
  <c r="CVT181" i="13"/>
  <c r="CVU181" i="13"/>
  <c r="CVV181" i="13"/>
  <c r="CVW181" i="13"/>
  <c r="CVX181" i="13"/>
  <c r="CVY181" i="13"/>
  <c r="CVZ181" i="13"/>
  <c r="CWA181" i="13"/>
  <c r="CWB181" i="13"/>
  <c r="CWC181" i="13"/>
  <c r="CWD181" i="13"/>
  <c r="CWE181" i="13"/>
  <c r="CWF181" i="13"/>
  <c r="CWG181" i="13"/>
  <c r="CWH181" i="13"/>
  <c r="CWI181" i="13"/>
  <c r="CWJ181" i="13"/>
  <c r="CWK181" i="13"/>
  <c r="CWL181" i="13"/>
  <c r="CWM181" i="13"/>
  <c r="CWN181" i="13"/>
  <c r="CWO181" i="13"/>
  <c r="CWP181" i="13"/>
  <c r="CWQ181" i="13"/>
  <c r="CWR181" i="13"/>
  <c r="CWS181" i="13"/>
  <c r="CWT181" i="13"/>
  <c r="CWU181" i="13"/>
  <c r="CWV181" i="13"/>
  <c r="CWW181" i="13"/>
  <c r="CWX181" i="13"/>
  <c r="CWY181" i="13"/>
  <c r="CWZ181" i="13"/>
  <c r="CXA181" i="13"/>
  <c r="CXB181" i="13"/>
  <c r="CXC181" i="13"/>
  <c r="CXD181" i="13"/>
  <c r="CXE181" i="13"/>
  <c r="CXF181" i="13"/>
  <c r="CXG181" i="13"/>
  <c r="CXH181" i="13"/>
  <c r="CXI181" i="13"/>
  <c r="CXJ181" i="13"/>
  <c r="CXK181" i="13"/>
  <c r="CXL181" i="13"/>
  <c r="CXM181" i="13"/>
  <c r="CXN181" i="13"/>
  <c r="CXO181" i="13"/>
  <c r="CXP181" i="13"/>
  <c r="CXQ181" i="13"/>
  <c r="CXR181" i="13"/>
  <c r="CXS181" i="13"/>
  <c r="CXT181" i="13"/>
  <c r="CXU181" i="13"/>
  <c r="CXV181" i="13"/>
  <c r="CXW181" i="13"/>
  <c r="CXX181" i="13"/>
  <c r="CXY181" i="13"/>
  <c r="CXZ181" i="13"/>
  <c r="CYA181" i="13"/>
  <c r="CYB181" i="13"/>
  <c r="CYC181" i="13"/>
  <c r="CYD181" i="13"/>
  <c r="CYE181" i="13"/>
  <c r="CYF181" i="13"/>
  <c r="CYG181" i="13"/>
  <c r="CYH181" i="13"/>
  <c r="CYI181" i="13"/>
  <c r="CYJ181" i="13"/>
  <c r="CYK181" i="13"/>
  <c r="CYL181" i="13"/>
  <c r="CYM181" i="13"/>
  <c r="CYN181" i="13"/>
  <c r="CYO181" i="13"/>
  <c r="CYP181" i="13"/>
  <c r="CYQ181" i="13"/>
  <c r="CYR181" i="13"/>
  <c r="CYS181" i="13"/>
  <c r="CYT181" i="13"/>
  <c r="CYU181" i="13"/>
  <c r="CYV181" i="13"/>
  <c r="CYW181" i="13"/>
  <c r="CYX181" i="13"/>
  <c r="CYY181" i="13"/>
  <c r="CYZ181" i="13"/>
  <c r="CZA181" i="13"/>
  <c r="CZB181" i="13"/>
  <c r="CZC181" i="13"/>
  <c r="CZD181" i="13"/>
  <c r="CZE181" i="13"/>
  <c r="CZF181" i="13"/>
  <c r="CZG181" i="13"/>
  <c r="CZH181" i="13"/>
  <c r="CZI181" i="13"/>
  <c r="CZJ181" i="13"/>
  <c r="CZK181" i="13"/>
  <c r="CZL181" i="13"/>
  <c r="CZM181" i="13"/>
  <c r="CZN181" i="13"/>
  <c r="CZO181" i="13"/>
  <c r="CZP181" i="13"/>
  <c r="CZQ181" i="13"/>
  <c r="CZR181" i="13"/>
  <c r="CZS181" i="13"/>
  <c r="CZT181" i="13"/>
  <c r="CZU181" i="13"/>
  <c r="CZV181" i="13"/>
  <c r="CZW181" i="13"/>
  <c r="CZX181" i="13"/>
  <c r="CZY181" i="13"/>
  <c r="CZZ181" i="13"/>
  <c r="DAA181" i="13"/>
  <c r="DAB181" i="13"/>
  <c r="DAC181" i="13"/>
  <c r="DAD181" i="13"/>
  <c r="DAE181" i="13"/>
  <c r="DAF181" i="13"/>
  <c r="DAG181" i="13"/>
  <c r="DAH181" i="13"/>
  <c r="DAI181" i="13"/>
  <c r="DAJ181" i="13"/>
  <c r="DAK181" i="13"/>
  <c r="DAL181" i="13"/>
  <c r="DAM181" i="13"/>
  <c r="DAN181" i="13"/>
  <c r="DAO181" i="13"/>
  <c r="DAP181" i="13"/>
  <c r="DAQ181" i="13"/>
  <c r="DAR181" i="13"/>
  <c r="DAS181" i="13"/>
  <c r="DAT181" i="13"/>
  <c r="DAU181" i="13"/>
  <c r="DAV181" i="13"/>
  <c r="DAW181" i="13"/>
  <c r="DAX181" i="13"/>
  <c r="DAY181" i="13"/>
  <c r="DAZ181" i="13"/>
  <c r="DBA181" i="13"/>
  <c r="DBB181" i="13"/>
  <c r="DBC181" i="13"/>
  <c r="DBD181" i="13"/>
  <c r="DBE181" i="13"/>
  <c r="DBF181" i="13"/>
  <c r="DBG181" i="13"/>
  <c r="DBH181" i="13"/>
  <c r="DBI181" i="13"/>
  <c r="DBJ181" i="13"/>
  <c r="DBK181" i="13"/>
  <c r="DBL181" i="13"/>
  <c r="DBM181" i="13"/>
  <c r="DBN181" i="13"/>
  <c r="DBO181" i="13"/>
  <c r="DBP181" i="13"/>
  <c r="DBQ181" i="13"/>
  <c r="DBR181" i="13"/>
  <c r="DBS181" i="13"/>
  <c r="DBT181" i="13"/>
  <c r="DBU181" i="13"/>
  <c r="DBV181" i="13"/>
  <c r="DBW181" i="13"/>
  <c r="DBX181" i="13"/>
  <c r="DBY181" i="13"/>
  <c r="DBZ181" i="13"/>
  <c r="DCA181" i="13"/>
  <c r="DCB181" i="13"/>
  <c r="DCC181" i="13"/>
  <c r="DCD181" i="13"/>
  <c r="DCE181" i="13"/>
  <c r="DCF181" i="13"/>
  <c r="DCG181" i="13"/>
  <c r="DCH181" i="13"/>
  <c r="DCI181" i="13"/>
  <c r="DCJ181" i="13"/>
  <c r="DCK181" i="13"/>
  <c r="DCL181" i="13"/>
  <c r="DCM181" i="13"/>
  <c r="DCN181" i="13"/>
  <c r="DCO181" i="13"/>
  <c r="DCP181" i="13"/>
  <c r="DCQ181" i="13"/>
  <c r="DCR181" i="13"/>
  <c r="DCS181" i="13"/>
  <c r="DCT181" i="13"/>
  <c r="DCU181" i="13"/>
  <c r="DCV181" i="13"/>
  <c r="DCW181" i="13"/>
  <c r="DCX181" i="13"/>
  <c r="DCY181" i="13"/>
  <c r="DCZ181" i="13"/>
  <c r="DDA181" i="13"/>
  <c r="DDB181" i="13"/>
  <c r="DDC181" i="13"/>
  <c r="DDD181" i="13"/>
  <c r="DDE181" i="13"/>
  <c r="DDF181" i="13"/>
  <c r="DDG181" i="13"/>
  <c r="DDH181" i="13"/>
  <c r="DDI181" i="13"/>
  <c r="DDJ181" i="13"/>
  <c r="DDK181" i="13"/>
  <c r="DDL181" i="13"/>
  <c r="DDM181" i="13"/>
  <c r="DDN181" i="13"/>
  <c r="DDO181" i="13"/>
  <c r="DDP181" i="13"/>
  <c r="DDQ181" i="13"/>
  <c r="DDR181" i="13"/>
  <c r="DDS181" i="13"/>
  <c r="DDT181" i="13"/>
  <c r="DDU181" i="13"/>
  <c r="DDV181" i="13"/>
  <c r="DDW181" i="13"/>
  <c r="DDX181" i="13"/>
  <c r="DDY181" i="13"/>
  <c r="DDZ181" i="13"/>
  <c r="DEA181" i="13"/>
  <c r="DEB181" i="13"/>
  <c r="DEC181" i="13"/>
  <c r="DED181" i="13"/>
  <c r="DEE181" i="13"/>
  <c r="DEF181" i="13"/>
  <c r="DEG181" i="13"/>
  <c r="DEH181" i="13"/>
  <c r="DEI181" i="13"/>
  <c r="DEJ181" i="13"/>
  <c r="DEK181" i="13"/>
  <c r="DEL181" i="13"/>
  <c r="DEM181" i="13"/>
  <c r="DEN181" i="13"/>
  <c r="DEO181" i="13"/>
  <c r="DEP181" i="13"/>
  <c r="DEQ181" i="13"/>
  <c r="DER181" i="13"/>
  <c r="DES181" i="13"/>
  <c r="DET181" i="13"/>
  <c r="DEU181" i="13"/>
  <c r="DEV181" i="13"/>
  <c r="DEW181" i="13"/>
  <c r="DEX181" i="13"/>
  <c r="DEY181" i="13"/>
  <c r="DEZ181" i="13"/>
  <c r="DFA181" i="13"/>
  <c r="DFB181" i="13"/>
  <c r="DFC181" i="13"/>
  <c r="DFD181" i="13"/>
  <c r="DFE181" i="13"/>
  <c r="DFF181" i="13"/>
  <c r="DFG181" i="13"/>
  <c r="DFH181" i="13"/>
  <c r="DFI181" i="13"/>
  <c r="DFJ181" i="13"/>
  <c r="DFK181" i="13"/>
  <c r="DFL181" i="13"/>
  <c r="DFM181" i="13"/>
  <c r="DFN181" i="13"/>
  <c r="DFO181" i="13"/>
  <c r="DFP181" i="13"/>
  <c r="DFQ181" i="13"/>
  <c r="DFR181" i="13"/>
  <c r="DFS181" i="13"/>
  <c r="DFT181" i="13"/>
  <c r="DFU181" i="13"/>
  <c r="DFV181" i="13"/>
  <c r="DFW181" i="13"/>
  <c r="DFX181" i="13"/>
  <c r="DFY181" i="13"/>
  <c r="DFZ181" i="13"/>
  <c r="DGA181" i="13"/>
  <c r="DGB181" i="13"/>
  <c r="DGC181" i="13"/>
  <c r="DGD181" i="13"/>
  <c r="DGE181" i="13"/>
  <c r="DGF181" i="13"/>
  <c r="DGG181" i="13"/>
  <c r="DGH181" i="13"/>
  <c r="DGI181" i="13"/>
  <c r="DGJ181" i="13"/>
  <c r="DGK181" i="13"/>
  <c r="DGL181" i="13"/>
  <c r="DGM181" i="13"/>
  <c r="DGN181" i="13"/>
  <c r="DGO181" i="13"/>
  <c r="DGP181" i="13"/>
  <c r="DGQ181" i="13"/>
  <c r="DGR181" i="13"/>
  <c r="DGS181" i="13"/>
  <c r="DGT181" i="13"/>
  <c r="DGU181" i="13"/>
  <c r="DGV181" i="13"/>
  <c r="DGW181" i="13"/>
  <c r="DGX181" i="13"/>
  <c r="DGY181" i="13"/>
  <c r="DGZ181" i="13"/>
  <c r="DHA181" i="13"/>
  <c r="DHB181" i="13"/>
  <c r="DHC181" i="13"/>
  <c r="DHD181" i="13"/>
  <c r="DHE181" i="13"/>
  <c r="DHF181" i="13"/>
  <c r="DHG181" i="13"/>
  <c r="DHH181" i="13"/>
  <c r="DHI181" i="13"/>
  <c r="DHJ181" i="13"/>
  <c r="DHK181" i="13"/>
  <c r="DHL181" i="13"/>
  <c r="DHM181" i="13"/>
  <c r="DHN181" i="13"/>
  <c r="DHO181" i="13"/>
  <c r="DHP181" i="13"/>
  <c r="DHQ181" i="13"/>
  <c r="DHR181" i="13"/>
  <c r="DHS181" i="13"/>
  <c r="DHT181" i="13"/>
  <c r="DHU181" i="13"/>
  <c r="DHV181" i="13"/>
  <c r="DHW181" i="13"/>
  <c r="DHX181" i="13"/>
  <c r="DHY181" i="13"/>
  <c r="DHZ181" i="13"/>
  <c r="DIA181" i="13"/>
  <c r="DIB181" i="13"/>
  <c r="DIC181" i="13"/>
  <c r="DID181" i="13"/>
  <c r="DIE181" i="13"/>
  <c r="DIF181" i="13"/>
  <c r="DIG181" i="13"/>
  <c r="DIH181" i="13"/>
  <c r="DII181" i="13"/>
  <c r="DIJ181" i="13"/>
  <c r="DIK181" i="13"/>
  <c r="DIL181" i="13"/>
  <c r="DIM181" i="13"/>
  <c r="DIN181" i="13"/>
  <c r="DIO181" i="13"/>
  <c r="DIP181" i="13"/>
  <c r="DIQ181" i="13"/>
  <c r="DIR181" i="13"/>
  <c r="DIS181" i="13"/>
  <c r="DIT181" i="13"/>
  <c r="DIU181" i="13"/>
  <c r="DIV181" i="13"/>
  <c r="DIW181" i="13"/>
  <c r="DIX181" i="13"/>
  <c r="DIY181" i="13"/>
  <c r="DIZ181" i="13"/>
  <c r="DJA181" i="13"/>
  <c r="DJB181" i="13"/>
  <c r="DJC181" i="13"/>
  <c r="DJD181" i="13"/>
  <c r="DJE181" i="13"/>
  <c r="DJF181" i="13"/>
  <c r="DJG181" i="13"/>
  <c r="DJH181" i="13"/>
  <c r="DJI181" i="13"/>
  <c r="DJJ181" i="13"/>
  <c r="DJK181" i="13"/>
  <c r="DJL181" i="13"/>
  <c r="DJM181" i="13"/>
  <c r="DJN181" i="13"/>
  <c r="DJO181" i="13"/>
  <c r="DJP181" i="13"/>
  <c r="DJQ181" i="13"/>
  <c r="DJR181" i="13"/>
  <c r="DJS181" i="13"/>
  <c r="DJT181" i="13"/>
  <c r="DJU181" i="13"/>
  <c r="DJV181" i="13"/>
  <c r="DJW181" i="13"/>
  <c r="DJX181" i="13"/>
  <c r="DJY181" i="13"/>
  <c r="DJZ181" i="13"/>
  <c r="DKA181" i="13"/>
  <c r="DKB181" i="13"/>
  <c r="DKC181" i="13"/>
  <c r="DKD181" i="13"/>
  <c r="DKE181" i="13"/>
  <c r="DKF181" i="13"/>
  <c r="DKG181" i="13"/>
  <c r="DKH181" i="13"/>
  <c r="DKI181" i="13"/>
  <c r="DKJ181" i="13"/>
  <c r="DKK181" i="13"/>
  <c r="DKL181" i="13"/>
  <c r="DKM181" i="13"/>
  <c r="DKN181" i="13"/>
  <c r="DKO181" i="13"/>
  <c r="DKP181" i="13"/>
  <c r="DKQ181" i="13"/>
  <c r="DKR181" i="13"/>
  <c r="DKS181" i="13"/>
  <c r="DKT181" i="13"/>
  <c r="DKU181" i="13"/>
  <c r="DKV181" i="13"/>
  <c r="DKW181" i="13"/>
  <c r="DKX181" i="13"/>
  <c r="DKY181" i="13"/>
  <c r="DKZ181" i="13"/>
  <c r="DLA181" i="13"/>
  <c r="DLB181" i="13"/>
  <c r="DLC181" i="13"/>
  <c r="DLD181" i="13"/>
  <c r="DLE181" i="13"/>
  <c r="DLF181" i="13"/>
  <c r="DLG181" i="13"/>
  <c r="DLH181" i="13"/>
  <c r="DLI181" i="13"/>
  <c r="DLJ181" i="13"/>
  <c r="DLK181" i="13"/>
  <c r="DLL181" i="13"/>
  <c r="DLM181" i="13"/>
  <c r="DLN181" i="13"/>
  <c r="DLO181" i="13"/>
  <c r="DLP181" i="13"/>
  <c r="DLQ181" i="13"/>
  <c r="DLR181" i="13"/>
  <c r="DLS181" i="13"/>
  <c r="DLT181" i="13"/>
  <c r="DLU181" i="13"/>
  <c r="DLV181" i="13"/>
  <c r="DLW181" i="13"/>
  <c r="DLX181" i="13"/>
  <c r="DLY181" i="13"/>
  <c r="DLZ181" i="13"/>
  <c r="DMA181" i="13"/>
  <c r="DMB181" i="13"/>
  <c r="DMC181" i="13"/>
  <c r="DMD181" i="13"/>
  <c r="DME181" i="13"/>
  <c r="DMF181" i="13"/>
  <c r="DMG181" i="13"/>
  <c r="DMH181" i="13"/>
  <c r="DMI181" i="13"/>
  <c r="DMJ181" i="13"/>
  <c r="DMK181" i="13"/>
  <c r="DML181" i="13"/>
  <c r="DMM181" i="13"/>
  <c r="DMN181" i="13"/>
  <c r="DMO181" i="13"/>
  <c r="DMP181" i="13"/>
  <c r="DMQ181" i="13"/>
  <c r="DMR181" i="13"/>
  <c r="DMS181" i="13"/>
  <c r="DMT181" i="13"/>
  <c r="DMU181" i="13"/>
  <c r="DMV181" i="13"/>
  <c r="DMW181" i="13"/>
  <c r="DMX181" i="13"/>
  <c r="DMY181" i="13"/>
  <c r="DMZ181" i="13"/>
  <c r="DNA181" i="13"/>
  <c r="DNB181" i="13"/>
  <c r="DNC181" i="13"/>
  <c r="DND181" i="13"/>
  <c r="DNE181" i="13"/>
  <c r="DNF181" i="13"/>
  <c r="DNG181" i="13"/>
  <c r="DNH181" i="13"/>
  <c r="DNI181" i="13"/>
  <c r="DNJ181" i="13"/>
  <c r="DNK181" i="13"/>
  <c r="DNL181" i="13"/>
  <c r="DNM181" i="13"/>
  <c r="DNN181" i="13"/>
  <c r="DNO181" i="13"/>
  <c r="DNP181" i="13"/>
  <c r="DNQ181" i="13"/>
  <c r="DNR181" i="13"/>
  <c r="DNS181" i="13"/>
  <c r="DNT181" i="13"/>
  <c r="DNU181" i="13"/>
  <c r="DNV181" i="13"/>
  <c r="DNW181" i="13"/>
  <c r="DNX181" i="13"/>
  <c r="DNY181" i="13"/>
  <c r="DNZ181" i="13"/>
  <c r="DOA181" i="13"/>
  <c r="DOB181" i="13"/>
  <c r="DOC181" i="13"/>
  <c r="DOD181" i="13"/>
  <c r="DOE181" i="13"/>
  <c r="DOF181" i="13"/>
  <c r="DOG181" i="13"/>
  <c r="DOH181" i="13"/>
  <c r="DOI181" i="13"/>
  <c r="DOJ181" i="13"/>
  <c r="DOK181" i="13"/>
  <c r="DOL181" i="13"/>
  <c r="DOM181" i="13"/>
  <c r="DON181" i="13"/>
  <c r="DOO181" i="13"/>
  <c r="DOP181" i="13"/>
  <c r="DOQ181" i="13"/>
  <c r="DOR181" i="13"/>
  <c r="DOS181" i="13"/>
  <c r="DOT181" i="13"/>
  <c r="DOU181" i="13"/>
  <c r="DOV181" i="13"/>
  <c r="DOW181" i="13"/>
  <c r="DOX181" i="13"/>
  <c r="DOY181" i="13"/>
  <c r="DOZ181" i="13"/>
  <c r="DPA181" i="13"/>
  <c r="DPB181" i="13"/>
  <c r="DPC181" i="13"/>
  <c r="DPD181" i="13"/>
  <c r="DPE181" i="13"/>
  <c r="DPF181" i="13"/>
  <c r="DPG181" i="13"/>
  <c r="DPH181" i="13"/>
  <c r="DPI181" i="13"/>
  <c r="DPJ181" i="13"/>
  <c r="DPK181" i="13"/>
  <c r="DPL181" i="13"/>
  <c r="DPM181" i="13"/>
  <c r="DPN181" i="13"/>
  <c r="DPO181" i="13"/>
  <c r="DPP181" i="13"/>
  <c r="DPQ181" i="13"/>
  <c r="DPR181" i="13"/>
  <c r="DPS181" i="13"/>
  <c r="DPT181" i="13"/>
  <c r="DPU181" i="13"/>
  <c r="DPV181" i="13"/>
  <c r="DPW181" i="13"/>
  <c r="DPX181" i="13"/>
  <c r="DPY181" i="13"/>
  <c r="DPZ181" i="13"/>
  <c r="DQA181" i="13"/>
  <c r="DQB181" i="13"/>
  <c r="DQC181" i="13"/>
  <c r="DQD181" i="13"/>
  <c r="DQE181" i="13"/>
  <c r="DQF181" i="13"/>
  <c r="DQG181" i="13"/>
  <c r="DQH181" i="13"/>
  <c r="DQI181" i="13"/>
  <c r="DQJ181" i="13"/>
  <c r="DQK181" i="13"/>
  <c r="DQL181" i="13"/>
  <c r="DQM181" i="13"/>
  <c r="DQN181" i="13"/>
  <c r="DQO181" i="13"/>
  <c r="DQP181" i="13"/>
  <c r="DQQ181" i="13"/>
  <c r="DQR181" i="13"/>
  <c r="DQS181" i="13"/>
  <c r="DQT181" i="13"/>
  <c r="DQU181" i="13"/>
  <c r="DQV181" i="13"/>
  <c r="DQW181" i="13"/>
  <c r="DQX181" i="13"/>
  <c r="DQY181" i="13"/>
  <c r="DQZ181" i="13"/>
  <c r="DRA181" i="13"/>
  <c r="DRB181" i="13"/>
  <c r="DRC181" i="13"/>
  <c r="DRD181" i="13"/>
  <c r="DRE181" i="13"/>
  <c r="DRF181" i="13"/>
  <c r="DRG181" i="13"/>
  <c r="DRH181" i="13"/>
  <c r="DRI181" i="13"/>
  <c r="DRJ181" i="13"/>
  <c r="DRK181" i="13"/>
  <c r="DRL181" i="13"/>
  <c r="DRM181" i="13"/>
  <c r="DRN181" i="13"/>
  <c r="DRO181" i="13"/>
  <c r="DRP181" i="13"/>
  <c r="DRQ181" i="13"/>
  <c r="DRR181" i="13"/>
  <c r="DRS181" i="13"/>
  <c r="DRT181" i="13"/>
  <c r="DRU181" i="13"/>
  <c r="DRV181" i="13"/>
  <c r="DRW181" i="13"/>
  <c r="DRX181" i="13"/>
  <c r="DRY181" i="13"/>
  <c r="DRZ181" i="13"/>
  <c r="DSA181" i="13"/>
  <c r="DSB181" i="13"/>
  <c r="DSC181" i="13"/>
  <c r="DSD181" i="13"/>
  <c r="DSE181" i="13"/>
  <c r="DSF181" i="13"/>
  <c r="DSG181" i="13"/>
  <c r="DSH181" i="13"/>
  <c r="DSI181" i="13"/>
  <c r="DSJ181" i="13"/>
  <c r="DSK181" i="13"/>
  <c r="DSL181" i="13"/>
  <c r="DSM181" i="13"/>
  <c r="DSN181" i="13"/>
  <c r="DSO181" i="13"/>
  <c r="DSP181" i="13"/>
  <c r="DSQ181" i="13"/>
  <c r="DSR181" i="13"/>
  <c r="DSS181" i="13"/>
  <c r="DST181" i="13"/>
  <c r="DSU181" i="13"/>
  <c r="DSV181" i="13"/>
  <c r="DSW181" i="13"/>
  <c r="DSX181" i="13"/>
  <c r="DSY181" i="13"/>
  <c r="DSZ181" i="13"/>
  <c r="DTA181" i="13"/>
  <c r="DTB181" i="13"/>
  <c r="DTC181" i="13"/>
  <c r="DTD181" i="13"/>
  <c r="DTE181" i="13"/>
  <c r="DTF181" i="13"/>
  <c r="DTG181" i="13"/>
  <c r="DTH181" i="13"/>
  <c r="DTI181" i="13"/>
  <c r="DTJ181" i="13"/>
  <c r="DTK181" i="13"/>
  <c r="DTL181" i="13"/>
  <c r="DTM181" i="13"/>
  <c r="DTN181" i="13"/>
  <c r="DTO181" i="13"/>
  <c r="DTP181" i="13"/>
  <c r="DTQ181" i="13"/>
  <c r="DTR181" i="13"/>
  <c r="DTS181" i="13"/>
  <c r="DTT181" i="13"/>
  <c r="DTU181" i="13"/>
  <c r="DTV181" i="13"/>
  <c r="DTW181" i="13"/>
  <c r="DTX181" i="13"/>
  <c r="DTY181" i="13"/>
  <c r="DTZ181" i="13"/>
  <c r="DUA181" i="13"/>
  <c r="DUB181" i="13"/>
  <c r="DUC181" i="13"/>
  <c r="DUD181" i="13"/>
  <c r="DUE181" i="13"/>
  <c r="DUF181" i="13"/>
  <c r="DUG181" i="13"/>
  <c r="DUH181" i="13"/>
  <c r="DUI181" i="13"/>
  <c r="DUJ181" i="13"/>
  <c r="DUK181" i="13"/>
  <c r="DUL181" i="13"/>
  <c r="DUM181" i="13"/>
  <c r="DUN181" i="13"/>
  <c r="DUO181" i="13"/>
  <c r="DUP181" i="13"/>
  <c r="DUQ181" i="13"/>
  <c r="DUR181" i="13"/>
  <c r="DUS181" i="13"/>
  <c r="DUT181" i="13"/>
  <c r="DUU181" i="13"/>
  <c r="DUV181" i="13"/>
  <c r="DUW181" i="13"/>
  <c r="DUX181" i="13"/>
  <c r="DUY181" i="13"/>
  <c r="DUZ181" i="13"/>
  <c r="DVA181" i="13"/>
  <c r="DVB181" i="13"/>
  <c r="DVC181" i="13"/>
  <c r="DVD181" i="13"/>
  <c r="DVE181" i="13"/>
  <c r="DVF181" i="13"/>
  <c r="DVG181" i="13"/>
  <c r="DVH181" i="13"/>
  <c r="DVI181" i="13"/>
  <c r="DVJ181" i="13"/>
  <c r="DVK181" i="13"/>
  <c r="DVL181" i="13"/>
  <c r="DVM181" i="13"/>
  <c r="DVN181" i="13"/>
  <c r="DVO181" i="13"/>
  <c r="DVP181" i="13"/>
  <c r="DVQ181" i="13"/>
  <c r="DVR181" i="13"/>
  <c r="DVS181" i="13"/>
  <c r="DVT181" i="13"/>
  <c r="DVU181" i="13"/>
  <c r="DVV181" i="13"/>
  <c r="DVW181" i="13"/>
  <c r="DVX181" i="13"/>
  <c r="DVY181" i="13"/>
  <c r="DVZ181" i="13"/>
  <c r="DWA181" i="13"/>
  <c r="DWB181" i="13"/>
  <c r="DWC181" i="13"/>
  <c r="DWD181" i="13"/>
  <c r="DWE181" i="13"/>
  <c r="DWF181" i="13"/>
  <c r="DWG181" i="13"/>
  <c r="DWH181" i="13"/>
  <c r="DWI181" i="13"/>
  <c r="DWJ181" i="13"/>
  <c r="DWK181" i="13"/>
  <c r="DWL181" i="13"/>
  <c r="DWM181" i="13"/>
  <c r="DWN181" i="13"/>
  <c r="DWO181" i="13"/>
  <c r="DWP181" i="13"/>
  <c r="DWQ181" i="13"/>
  <c r="DWR181" i="13"/>
  <c r="DWS181" i="13"/>
  <c r="DWT181" i="13"/>
  <c r="DWU181" i="13"/>
  <c r="DWV181" i="13"/>
  <c r="DWW181" i="13"/>
  <c r="DWX181" i="13"/>
  <c r="DWY181" i="13"/>
  <c r="DWZ181" i="13"/>
  <c r="DXA181" i="13"/>
  <c r="DXB181" i="13"/>
  <c r="DXC181" i="13"/>
  <c r="DXD181" i="13"/>
  <c r="DXE181" i="13"/>
  <c r="DXF181" i="13"/>
  <c r="DXG181" i="13"/>
  <c r="DXH181" i="13"/>
  <c r="DXI181" i="13"/>
  <c r="DXJ181" i="13"/>
  <c r="DXK181" i="13"/>
  <c r="DXL181" i="13"/>
  <c r="DXM181" i="13"/>
  <c r="DXN181" i="13"/>
  <c r="DXO181" i="13"/>
  <c r="DXP181" i="13"/>
  <c r="DXQ181" i="13"/>
  <c r="DXR181" i="13"/>
  <c r="DXS181" i="13"/>
  <c r="DXT181" i="13"/>
  <c r="DXU181" i="13"/>
  <c r="DXV181" i="13"/>
  <c r="DXW181" i="13"/>
  <c r="DXX181" i="13"/>
  <c r="DXY181" i="13"/>
  <c r="DXZ181" i="13"/>
  <c r="DYA181" i="13"/>
  <c r="DYB181" i="13"/>
  <c r="DYC181" i="13"/>
  <c r="DYD181" i="13"/>
  <c r="DYE181" i="13"/>
  <c r="DYF181" i="13"/>
  <c r="DYG181" i="13"/>
  <c r="DYH181" i="13"/>
  <c r="DYI181" i="13"/>
  <c r="DYJ181" i="13"/>
  <c r="DYK181" i="13"/>
  <c r="DYL181" i="13"/>
  <c r="DYM181" i="13"/>
  <c r="DYN181" i="13"/>
  <c r="DYO181" i="13"/>
  <c r="DYP181" i="13"/>
  <c r="DYQ181" i="13"/>
  <c r="DYR181" i="13"/>
  <c r="DYS181" i="13"/>
  <c r="DYT181" i="13"/>
  <c r="DYU181" i="13"/>
  <c r="DYV181" i="13"/>
  <c r="DYW181" i="13"/>
  <c r="DYX181" i="13"/>
  <c r="DYY181" i="13"/>
  <c r="DYZ181" i="13"/>
  <c r="DZA181" i="13"/>
  <c r="DZB181" i="13"/>
  <c r="DZC181" i="13"/>
  <c r="DZD181" i="13"/>
  <c r="DZE181" i="13"/>
  <c r="DZF181" i="13"/>
  <c r="DZG181" i="13"/>
  <c r="DZH181" i="13"/>
  <c r="DZI181" i="13"/>
  <c r="DZJ181" i="13"/>
  <c r="DZK181" i="13"/>
  <c r="DZL181" i="13"/>
  <c r="DZM181" i="13"/>
  <c r="DZN181" i="13"/>
  <c r="DZO181" i="13"/>
  <c r="DZP181" i="13"/>
  <c r="DZQ181" i="13"/>
  <c r="DZR181" i="13"/>
  <c r="DZS181" i="13"/>
  <c r="DZT181" i="13"/>
  <c r="DZU181" i="13"/>
  <c r="DZV181" i="13"/>
  <c r="DZW181" i="13"/>
  <c r="DZX181" i="13"/>
  <c r="DZY181" i="13"/>
  <c r="DZZ181" i="13"/>
  <c r="EAA181" i="13"/>
  <c r="EAB181" i="13"/>
  <c r="EAC181" i="13"/>
  <c r="EAD181" i="13"/>
  <c r="EAE181" i="13"/>
  <c r="EAF181" i="13"/>
  <c r="EAG181" i="13"/>
  <c r="EAH181" i="13"/>
  <c r="EAI181" i="13"/>
  <c r="EAJ181" i="13"/>
  <c r="EAK181" i="13"/>
  <c r="EAL181" i="13"/>
  <c r="EAM181" i="13"/>
  <c r="EAN181" i="13"/>
  <c r="EAO181" i="13"/>
  <c r="EAP181" i="13"/>
  <c r="EAQ181" i="13"/>
  <c r="EAR181" i="13"/>
  <c r="EAS181" i="13"/>
  <c r="EAT181" i="13"/>
  <c r="EAU181" i="13"/>
  <c r="EAV181" i="13"/>
  <c r="EAW181" i="13"/>
  <c r="EAX181" i="13"/>
  <c r="EAY181" i="13"/>
  <c r="EAZ181" i="13"/>
  <c r="EBA181" i="13"/>
  <c r="EBB181" i="13"/>
  <c r="EBC181" i="13"/>
  <c r="EBD181" i="13"/>
  <c r="EBE181" i="13"/>
  <c r="EBF181" i="13"/>
  <c r="EBG181" i="13"/>
  <c r="EBH181" i="13"/>
  <c r="EBI181" i="13"/>
  <c r="EBJ181" i="13"/>
  <c r="EBK181" i="13"/>
  <c r="EBL181" i="13"/>
  <c r="EBM181" i="13"/>
  <c r="EBN181" i="13"/>
  <c r="EBO181" i="13"/>
  <c r="EBP181" i="13"/>
  <c r="EBQ181" i="13"/>
  <c r="EBR181" i="13"/>
  <c r="EBS181" i="13"/>
  <c r="EBT181" i="13"/>
  <c r="EBU181" i="13"/>
  <c r="EBV181" i="13"/>
  <c r="EBW181" i="13"/>
  <c r="EBX181" i="13"/>
  <c r="EBY181" i="13"/>
  <c r="EBZ181" i="13"/>
  <c r="ECA181" i="13"/>
  <c r="ECB181" i="13"/>
  <c r="ECC181" i="13"/>
  <c r="ECD181" i="13"/>
  <c r="ECE181" i="13"/>
  <c r="ECF181" i="13"/>
  <c r="ECG181" i="13"/>
  <c r="ECH181" i="13"/>
  <c r="ECI181" i="13"/>
  <c r="ECJ181" i="13"/>
  <c r="ECK181" i="13"/>
  <c r="ECL181" i="13"/>
  <c r="ECM181" i="13"/>
  <c r="ECN181" i="13"/>
  <c r="ECO181" i="13"/>
  <c r="ECP181" i="13"/>
  <c r="ECQ181" i="13"/>
  <c r="ECR181" i="13"/>
  <c r="ECS181" i="13"/>
  <c r="ECT181" i="13"/>
  <c r="ECU181" i="13"/>
  <c r="ECV181" i="13"/>
  <c r="ECW181" i="13"/>
  <c r="ECX181" i="13"/>
  <c r="ECY181" i="13"/>
  <c r="ECZ181" i="13"/>
  <c r="EDA181" i="13"/>
  <c r="EDB181" i="13"/>
  <c r="EDC181" i="13"/>
  <c r="EDD181" i="13"/>
  <c r="EDE181" i="13"/>
  <c r="EDF181" i="13"/>
  <c r="EDG181" i="13"/>
  <c r="EDH181" i="13"/>
  <c r="EDI181" i="13"/>
  <c r="EDJ181" i="13"/>
  <c r="EDK181" i="13"/>
  <c r="EDL181" i="13"/>
  <c r="EDM181" i="13"/>
  <c r="EDN181" i="13"/>
  <c r="EDO181" i="13"/>
  <c r="EDP181" i="13"/>
  <c r="EDQ181" i="13"/>
  <c r="EDR181" i="13"/>
  <c r="EDS181" i="13"/>
  <c r="EDT181" i="13"/>
  <c r="EDU181" i="13"/>
  <c r="EDV181" i="13"/>
  <c r="EDW181" i="13"/>
  <c r="EDX181" i="13"/>
  <c r="EDY181" i="13"/>
  <c r="EDZ181" i="13"/>
  <c r="EEA181" i="13"/>
  <c r="EEB181" i="13"/>
  <c r="EEC181" i="13"/>
  <c r="EED181" i="13"/>
  <c r="EEE181" i="13"/>
  <c r="EEF181" i="13"/>
  <c r="EEG181" i="13"/>
  <c r="EEH181" i="13"/>
  <c r="EEI181" i="13"/>
  <c r="EEJ181" i="13"/>
  <c r="EEK181" i="13"/>
  <c r="EEL181" i="13"/>
  <c r="EEM181" i="13"/>
  <c r="EEN181" i="13"/>
  <c r="EEO181" i="13"/>
  <c r="EEP181" i="13"/>
  <c r="EEQ181" i="13"/>
  <c r="EER181" i="13"/>
  <c r="EES181" i="13"/>
  <c r="EET181" i="13"/>
  <c r="EEU181" i="13"/>
  <c r="EEV181" i="13"/>
  <c r="EEW181" i="13"/>
  <c r="EEX181" i="13"/>
  <c r="EEY181" i="13"/>
  <c r="EEZ181" i="13"/>
  <c r="EFA181" i="13"/>
  <c r="EFB181" i="13"/>
  <c r="EFC181" i="13"/>
  <c r="EFD181" i="13"/>
  <c r="EFE181" i="13"/>
  <c r="EFF181" i="13"/>
  <c r="EFG181" i="13"/>
  <c r="EFH181" i="13"/>
  <c r="EFI181" i="13"/>
  <c r="EFJ181" i="13"/>
  <c r="EFK181" i="13"/>
  <c r="EFL181" i="13"/>
  <c r="EFM181" i="13"/>
  <c r="EFN181" i="13"/>
  <c r="EFO181" i="13"/>
  <c r="EFP181" i="13"/>
  <c r="EFQ181" i="13"/>
  <c r="EFR181" i="13"/>
  <c r="EFS181" i="13"/>
  <c r="EFT181" i="13"/>
  <c r="EFU181" i="13"/>
  <c r="EFV181" i="13"/>
  <c r="EFW181" i="13"/>
  <c r="EFX181" i="13"/>
  <c r="EFY181" i="13"/>
  <c r="EFZ181" i="13"/>
  <c r="EGA181" i="13"/>
  <c r="EGB181" i="13"/>
  <c r="EGC181" i="13"/>
  <c r="EGD181" i="13"/>
  <c r="EGE181" i="13"/>
  <c r="EGF181" i="13"/>
  <c r="EGG181" i="13"/>
  <c r="EGH181" i="13"/>
  <c r="EGI181" i="13"/>
  <c r="EGJ181" i="13"/>
  <c r="EGK181" i="13"/>
  <c r="EGL181" i="13"/>
  <c r="EGM181" i="13"/>
  <c r="EGN181" i="13"/>
  <c r="EGO181" i="13"/>
  <c r="EGP181" i="13"/>
  <c r="EGQ181" i="13"/>
  <c r="EGR181" i="13"/>
  <c r="EGS181" i="13"/>
  <c r="EGT181" i="13"/>
  <c r="EGU181" i="13"/>
  <c r="EGV181" i="13"/>
  <c r="EGW181" i="13"/>
  <c r="EGX181" i="13"/>
  <c r="EGY181" i="13"/>
  <c r="EGZ181" i="13"/>
  <c r="EHA181" i="13"/>
  <c r="EHB181" i="13"/>
  <c r="EHC181" i="13"/>
  <c r="EHD181" i="13"/>
  <c r="EHE181" i="13"/>
  <c r="EHF181" i="13"/>
  <c r="EHG181" i="13"/>
  <c r="EHH181" i="13"/>
  <c r="EHI181" i="13"/>
  <c r="EHJ181" i="13"/>
  <c r="EHK181" i="13"/>
  <c r="EHL181" i="13"/>
  <c r="EHM181" i="13"/>
  <c r="EHN181" i="13"/>
  <c r="EHO181" i="13"/>
  <c r="EHP181" i="13"/>
  <c r="EHQ181" i="13"/>
  <c r="EHR181" i="13"/>
  <c r="EHS181" i="13"/>
  <c r="EHT181" i="13"/>
  <c r="EHU181" i="13"/>
  <c r="EHV181" i="13"/>
  <c r="EHW181" i="13"/>
  <c r="EHX181" i="13"/>
  <c r="EHY181" i="13"/>
  <c r="EHZ181" i="13"/>
  <c r="EIA181" i="13"/>
  <c r="EIB181" i="13"/>
  <c r="EIC181" i="13"/>
  <c r="EID181" i="13"/>
  <c r="EIE181" i="13"/>
  <c r="EIF181" i="13"/>
  <c r="EIG181" i="13"/>
  <c r="EIH181" i="13"/>
  <c r="EII181" i="13"/>
  <c r="EIJ181" i="13"/>
  <c r="EIK181" i="13"/>
  <c r="EIL181" i="13"/>
  <c r="EIM181" i="13"/>
  <c r="EIN181" i="13"/>
  <c r="EIO181" i="13"/>
  <c r="EIP181" i="13"/>
  <c r="EIQ181" i="13"/>
  <c r="EIR181" i="13"/>
  <c r="EIS181" i="13"/>
  <c r="EIT181" i="13"/>
  <c r="EIU181" i="13"/>
  <c r="EIV181" i="13"/>
  <c r="EIW181" i="13"/>
  <c r="EIX181" i="13"/>
  <c r="EIY181" i="13"/>
  <c r="EIZ181" i="13"/>
  <c r="EJA181" i="13"/>
  <c r="EJB181" i="13"/>
  <c r="EJC181" i="13"/>
  <c r="EJD181" i="13"/>
  <c r="EJE181" i="13"/>
  <c r="EJF181" i="13"/>
  <c r="EJG181" i="13"/>
  <c r="EJH181" i="13"/>
  <c r="EJI181" i="13"/>
  <c r="EJJ181" i="13"/>
  <c r="EJK181" i="13"/>
  <c r="EJL181" i="13"/>
  <c r="EJM181" i="13"/>
  <c r="EJN181" i="13"/>
  <c r="EJO181" i="13"/>
  <c r="EJP181" i="13"/>
  <c r="EJQ181" i="13"/>
  <c r="EJR181" i="13"/>
  <c r="EJS181" i="13"/>
  <c r="EJT181" i="13"/>
  <c r="EJU181" i="13"/>
  <c r="EJV181" i="13"/>
  <c r="EJW181" i="13"/>
  <c r="EJX181" i="13"/>
  <c r="EJY181" i="13"/>
  <c r="EJZ181" i="13"/>
  <c r="EKA181" i="13"/>
  <c r="EKB181" i="13"/>
  <c r="EKC181" i="13"/>
  <c r="EKD181" i="13"/>
  <c r="EKE181" i="13"/>
  <c r="EKF181" i="13"/>
  <c r="EKG181" i="13"/>
  <c r="EKH181" i="13"/>
  <c r="EKI181" i="13"/>
  <c r="EKJ181" i="13"/>
  <c r="EKK181" i="13"/>
  <c r="EKL181" i="13"/>
  <c r="EKM181" i="13"/>
  <c r="EKN181" i="13"/>
  <c r="EKO181" i="13"/>
  <c r="EKP181" i="13"/>
  <c r="EKQ181" i="13"/>
  <c r="EKR181" i="13"/>
  <c r="EKS181" i="13"/>
  <c r="EKT181" i="13"/>
  <c r="EKU181" i="13"/>
  <c r="EKV181" i="13"/>
  <c r="EKW181" i="13"/>
  <c r="EKX181" i="13"/>
  <c r="EKY181" i="13"/>
  <c r="EKZ181" i="13"/>
  <c r="ELA181" i="13"/>
  <c r="ELB181" i="13"/>
  <c r="ELC181" i="13"/>
  <c r="ELD181" i="13"/>
  <c r="ELE181" i="13"/>
  <c r="ELF181" i="13"/>
  <c r="ELG181" i="13"/>
  <c r="ELH181" i="13"/>
  <c r="ELI181" i="13"/>
  <c r="ELJ181" i="13"/>
  <c r="ELK181" i="13"/>
  <c r="ELL181" i="13"/>
  <c r="ELM181" i="13"/>
  <c r="ELN181" i="13"/>
  <c r="ELO181" i="13"/>
  <c r="ELP181" i="13"/>
  <c r="ELQ181" i="13"/>
  <c r="ELR181" i="13"/>
  <c r="ELS181" i="13"/>
  <c r="ELT181" i="13"/>
  <c r="ELU181" i="13"/>
  <c r="ELV181" i="13"/>
  <c r="ELW181" i="13"/>
  <c r="ELX181" i="13"/>
  <c r="ELY181" i="13"/>
  <c r="ELZ181" i="13"/>
  <c r="EMA181" i="13"/>
  <c r="EMB181" i="13"/>
  <c r="EMC181" i="13"/>
  <c r="EMD181" i="13"/>
  <c r="EME181" i="13"/>
  <c r="EMF181" i="13"/>
  <c r="EMG181" i="13"/>
  <c r="EMH181" i="13"/>
  <c r="EMI181" i="13"/>
  <c r="EMJ181" i="13"/>
  <c r="EMK181" i="13"/>
  <c r="EML181" i="13"/>
  <c r="EMM181" i="13"/>
  <c r="EMN181" i="13"/>
  <c r="EMO181" i="13"/>
  <c r="EMP181" i="13"/>
  <c r="EMQ181" i="13"/>
  <c r="EMR181" i="13"/>
  <c r="EMS181" i="13"/>
  <c r="EMT181" i="13"/>
  <c r="EMU181" i="13"/>
  <c r="EMV181" i="13"/>
  <c r="EMW181" i="13"/>
  <c r="EMX181" i="13"/>
  <c r="EMY181" i="13"/>
  <c r="EMZ181" i="13"/>
  <c r="ENA181" i="13"/>
  <c r="ENB181" i="13"/>
  <c r="ENC181" i="13"/>
  <c r="END181" i="13"/>
  <c r="ENE181" i="13"/>
  <c r="ENF181" i="13"/>
  <c r="ENG181" i="13"/>
  <c r="ENH181" i="13"/>
  <c r="ENI181" i="13"/>
  <c r="ENJ181" i="13"/>
  <c r="ENK181" i="13"/>
  <c r="ENL181" i="13"/>
  <c r="ENM181" i="13"/>
  <c r="ENN181" i="13"/>
  <c r="ENO181" i="13"/>
  <c r="ENP181" i="13"/>
  <c r="ENQ181" i="13"/>
  <c r="ENR181" i="13"/>
  <c r="ENS181" i="13"/>
  <c r="ENT181" i="13"/>
  <c r="ENU181" i="13"/>
  <c r="ENV181" i="13"/>
  <c r="ENW181" i="13"/>
  <c r="ENX181" i="13"/>
  <c r="ENY181" i="13"/>
  <c r="ENZ181" i="13"/>
  <c r="EOA181" i="13"/>
  <c r="EOB181" i="13"/>
  <c r="EOC181" i="13"/>
  <c r="EOD181" i="13"/>
  <c r="EOE181" i="13"/>
  <c r="EOF181" i="13"/>
  <c r="EOG181" i="13"/>
  <c r="EOH181" i="13"/>
  <c r="EOI181" i="13"/>
  <c r="EOJ181" i="13"/>
  <c r="EOK181" i="13"/>
  <c r="EOL181" i="13"/>
  <c r="EOM181" i="13"/>
  <c r="EON181" i="13"/>
  <c r="EOO181" i="13"/>
  <c r="EOP181" i="13"/>
  <c r="EOQ181" i="13"/>
  <c r="EOR181" i="13"/>
  <c r="EOS181" i="13"/>
  <c r="EOT181" i="13"/>
  <c r="EOU181" i="13"/>
  <c r="EOV181" i="13"/>
  <c r="EOW181" i="13"/>
  <c r="EOX181" i="13"/>
  <c r="EOY181" i="13"/>
  <c r="EOZ181" i="13"/>
  <c r="EPA181" i="13"/>
  <c r="EPB181" i="13"/>
  <c r="EPC181" i="13"/>
  <c r="EPD181" i="13"/>
  <c r="EPE181" i="13"/>
  <c r="EPF181" i="13"/>
  <c r="EPG181" i="13"/>
  <c r="EPH181" i="13"/>
  <c r="EPI181" i="13"/>
  <c r="EPJ181" i="13"/>
  <c r="EPK181" i="13"/>
  <c r="EPL181" i="13"/>
  <c r="EPM181" i="13"/>
  <c r="EPN181" i="13"/>
  <c r="EPO181" i="13"/>
  <c r="EPP181" i="13"/>
  <c r="EPQ181" i="13"/>
  <c r="EPR181" i="13"/>
  <c r="EPS181" i="13"/>
  <c r="EPT181" i="13"/>
  <c r="EPU181" i="13"/>
  <c r="EPV181" i="13"/>
  <c r="EPW181" i="13"/>
  <c r="EPX181" i="13"/>
  <c r="EPY181" i="13"/>
  <c r="EPZ181" i="13"/>
  <c r="EQA181" i="13"/>
  <c r="EQB181" i="13"/>
  <c r="EQC181" i="13"/>
  <c r="EQD181" i="13"/>
  <c r="EQE181" i="13"/>
  <c r="EQF181" i="13"/>
  <c r="EQG181" i="13"/>
  <c r="EQH181" i="13"/>
  <c r="EQI181" i="13"/>
  <c r="EQJ181" i="13"/>
  <c r="EQK181" i="13"/>
  <c r="EQL181" i="13"/>
  <c r="EQM181" i="13"/>
  <c r="EQN181" i="13"/>
  <c r="EQO181" i="13"/>
  <c r="EQP181" i="13"/>
  <c r="EQQ181" i="13"/>
  <c r="EQR181" i="13"/>
  <c r="EQS181" i="13"/>
  <c r="EQT181" i="13"/>
  <c r="EQU181" i="13"/>
  <c r="EQV181" i="13"/>
  <c r="EQW181" i="13"/>
  <c r="EQX181" i="13"/>
  <c r="EQY181" i="13"/>
  <c r="EQZ181" i="13"/>
  <c r="ERA181" i="13"/>
  <c r="ERB181" i="13"/>
  <c r="ERC181" i="13"/>
  <c r="ERD181" i="13"/>
  <c r="ERE181" i="13"/>
  <c r="ERF181" i="13"/>
  <c r="ERG181" i="13"/>
  <c r="ERH181" i="13"/>
  <c r="ERI181" i="13"/>
  <c r="ERJ181" i="13"/>
  <c r="ERK181" i="13"/>
  <c r="ERL181" i="13"/>
  <c r="ERM181" i="13"/>
  <c r="ERN181" i="13"/>
  <c r="ERO181" i="13"/>
  <c r="ERP181" i="13"/>
  <c r="ERQ181" i="13"/>
  <c r="ERR181" i="13"/>
  <c r="ERS181" i="13"/>
  <c r="ERT181" i="13"/>
  <c r="ERU181" i="13"/>
  <c r="ERV181" i="13"/>
  <c r="ERW181" i="13"/>
  <c r="ERX181" i="13"/>
  <c r="ERY181" i="13"/>
  <c r="ERZ181" i="13"/>
  <c r="ESA181" i="13"/>
  <c r="ESB181" i="13"/>
  <c r="ESC181" i="13"/>
  <c r="ESD181" i="13"/>
  <c r="ESE181" i="13"/>
  <c r="ESF181" i="13"/>
  <c r="ESG181" i="13"/>
  <c r="ESH181" i="13"/>
  <c r="ESI181" i="13"/>
  <c r="ESJ181" i="13"/>
  <c r="ESK181" i="13"/>
  <c r="ESL181" i="13"/>
  <c r="ESM181" i="13"/>
  <c r="ESN181" i="13"/>
  <c r="ESO181" i="13"/>
  <c r="ESP181" i="13"/>
  <c r="ESQ181" i="13"/>
  <c r="ESR181" i="13"/>
  <c r="ESS181" i="13"/>
  <c r="EST181" i="13"/>
  <c r="ESU181" i="13"/>
  <c r="ESV181" i="13"/>
  <c r="ESW181" i="13"/>
  <c r="ESX181" i="13"/>
  <c r="ESY181" i="13"/>
  <c r="ESZ181" i="13"/>
  <c r="ETA181" i="13"/>
  <c r="ETB181" i="13"/>
  <c r="ETC181" i="13"/>
  <c r="ETD181" i="13"/>
  <c r="ETE181" i="13"/>
  <c r="ETF181" i="13"/>
  <c r="ETG181" i="13"/>
  <c r="ETH181" i="13"/>
  <c r="ETI181" i="13"/>
  <c r="ETJ181" i="13"/>
  <c r="ETK181" i="13"/>
  <c r="ETL181" i="13"/>
  <c r="ETM181" i="13"/>
  <c r="ETN181" i="13"/>
  <c r="ETO181" i="13"/>
  <c r="ETP181" i="13"/>
  <c r="ETQ181" i="13"/>
  <c r="ETR181" i="13"/>
  <c r="ETS181" i="13"/>
  <c r="ETT181" i="13"/>
  <c r="ETU181" i="13"/>
  <c r="ETV181" i="13"/>
  <c r="ETW181" i="13"/>
  <c r="ETX181" i="13"/>
  <c r="ETY181" i="13"/>
  <c r="ETZ181" i="13"/>
  <c r="EUA181" i="13"/>
  <c r="EUB181" i="13"/>
  <c r="EUC181" i="13"/>
  <c r="EUD181" i="13"/>
  <c r="EUE181" i="13"/>
  <c r="EUF181" i="13"/>
  <c r="EUG181" i="13"/>
  <c r="EUH181" i="13"/>
  <c r="EUI181" i="13"/>
  <c r="EUJ181" i="13"/>
  <c r="EUK181" i="13"/>
  <c r="EUL181" i="13"/>
  <c r="EUM181" i="13"/>
  <c r="EUN181" i="13"/>
  <c r="EUO181" i="13"/>
  <c r="EUP181" i="13"/>
  <c r="EUQ181" i="13"/>
  <c r="EUR181" i="13"/>
  <c r="EUS181" i="13"/>
  <c r="EUT181" i="13"/>
  <c r="EUU181" i="13"/>
  <c r="EUV181" i="13"/>
  <c r="EUW181" i="13"/>
  <c r="EUX181" i="13"/>
  <c r="EUY181" i="13"/>
  <c r="EUZ181" i="13"/>
  <c r="EVA181" i="13"/>
  <c r="EVB181" i="13"/>
  <c r="EVC181" i="13"/>
  <c r="EVD181" i="13"/>
  <c r="EVE181" i="13"/>
  <c r="EVF181" i="13"/>
  <c r="EVG181" i="13"/>
  <c r="EVH181" i="13"/>
  <c r="EVI181" i="13"/>
  <c r="EVJ181" i="13"/>
  <c r="EVK181" i="13"/>
  <c r="EVL181" i="13"/>
  <c r="EVM181" i="13"/>
  <c r="EVN181" i="13"/>
  <c r="EVO181" i="13"/>
  <c r="EVP181" i="13"/>
  <c r="EVQ181" i="13"/>
  <c r="EVR181" i="13"/>
  <c r="EVS181" i="13"/>
  <c r="EVT181" i="13"/>
  <c r="EVU181" i="13"/>
  <c r="EVV181" i="13"/>
  <c r="EVW181" i="13"/>
  <c r="EVX181" i="13"/>
  <c r="EVY181" i="13"/>
  <c r="EVZ181" i="13"/>
  <c r="EWA181" i="13"/>
  <c r="EWB181" i="13"/>
  <c r="EWC181" i="13"/>
  <c r="EWD181" i="13"/>
  <c r="EWE181" i="13"/>
  <c r="EWF181" i="13"/>
  <c r="EWG181" i="13"/>
  <c r="EWH181" i="13"/>
  <c r="EWI181" i="13"/>
  <c r="EWJ181" i="13"/>
  <c r="EWK181" i="13"/>
  <c r="EWL181" i="13"/>
  <c r="EWM181" i="13"/>
  <c r="EWN181" i="13"/>
  <c r="EWO181" i="13"/>
  <c r="EWP181" i="13"/>
  <c r="EWQ181" i="13"/>
  <c r="EWR181" i="13"/>
  <c r="EWS181" i="13"/>
  <c r="EWT181" i="13"/>
  <c r="EWU181" i="13"/>
  <c r="EWV181" i="13"/>
  <c r="EWW181" i="13"/>
  <c r="EWX181" i="13"/>
  <c r="EWY181" i="13"/>
  <c r="EWZ181" i="13"/>
  <c r="EXA181" i="13"/>
  <c r="EXB181" i="13"/>
  <c r="EXC181" i="13"/>
  <c r="EXD181" i="13"/>
  <c r="EXE181" i="13"/>
  <c r="EXF181" i="13"/>
  <c r="EXG181" i="13"/>
  <c r="EXH181" i="13"/>
  <c r="EXI181" i="13"/>
  <c r="EXJ181" i="13"/>
  <c r="EXK181" i="13"/>
  <c r="EXL181" i="13"/>
  <c r="EXM181" i="13"/>
  <c r="EXN181" i="13"/>
  <c r="EXO181" i="13"/>
  <c r="EXP181" i="13"/>
  <c r="EXQ181" i="13"/>
  <c r="EXR181" i="13"/>
  <c r="EXS181" i="13"/>
  <c r="EXT181" i="13"/>
  <c r="EXU181" i="13"/>
  <c r="EXV181" i="13"/>
  <c r="EXW181" i="13"/>
  <c r="EXX181" i="13"/>
  <c r="EXY181" i="13"/>
  <c r="EXZ181" i="13"/>
  <c r="EYA181" i="13"/>
  <c r="EYB181" i="13"/>
  <c r="EYC181" i="13"/>
  <c r="EYD181" i="13"/>
  <c r="EYE181" i="13"/>
  <c r="EYF181" i="13"/>
  <c r="EYG181" i="13"/>
  <c r="EYH181" i="13"/>
  <c r="EYI181" i="13"/>
  <c r="EYJ181" i="13"/>
  <c r="EYK181" i="13"/>
  <c r="EYL181" i="13"/>
  <c r="EYM181" i="13"/>
  <c r="EYN181" i="13"/>
  <c r="EYO181" i="13"/>
  <c r="EYP181" i="13"/>
  <c r="EYQ181" i="13"/>
  <c r="EYR181" i="13"/>
  <c r="EYS181" i="13"/>
  <c r="EYT181" i="13"/>
  <c r="EYU181" i="13"/>
  <c r="EYV181" i="13"/>
  <c r="EYW181" i="13"/>
  <c r="EYX181" i="13"/>
  <c r="EYY181" i="13"/>
  <c r="EYZ181" i="13"/>
  <c r="EZA181" i="13"/>
  <c r="EZB181" i="13"/>
  <c r="EZC181" i="13"/>
  <c r="EZD181" i="13"/>
  <c r="EZE181" i="13"/>
  <c r="EZF181" i="13"/>
  <c r="EZG181" i="13"/>
  <c r="EZH181" i="13"/>
  <c r="EZI181" i="13"/>
  <c r="EZJ181" i="13"/>
  <c r="EZK181" i="13"/>
  <c r="EZL181" i="13"/>
  <c r="EZM181" i="13"/>
  <c r="EZN181" i="13"/>
  <c r="EZO181" i="13"/>
  <c r="EZP181" i="13"/>
  <c r="EZQ181" i="13"/>
  <c r="EZR181" i="13"/>
  <c r="EZS181" i="13"/>
  <c r="EZT181" i="13"/>
  <c r="EZU181" i="13"/>
  <c r="EZV181" i="13"/>
  <c r="EZW181" i="13"/>
  <c r="EZX181" i="13"/>
  <c r="EZY181" i="13"/>
  <c r="EZZ181" i="13"/>
  <c r="FAA181" i="13"/>
  <c r="FAB181" i="13"/>
  <c r="FAC181" i="13"/>
  <c r="FAD181" i="13"/>
  <c r="FAE181" i="13"/>
  <c r="FAF181" i="13"/>
  <c r="FAG181" i="13"/>
  <c r="FAH181" i="13"/>
  <c r="FAI181" i="13"/>
  <c r="FAJ181" i="13"/>
  <c r="FAK181" i="13"/>
  <c r="FAL181" i="13"/>
  <c r="FAM181" i="13"/>
  <c r="FAN181" i="13"/>
  <c r="FAO181" i="13"/>
  <c r="FAP181" i="13"/>
  <c r="FAQ181" i="13"/>
  <c r="FAR181" i="13"/>
  <c r="FAS181" i="13"/>
  <c r="FAT181" i="13"/>
  <c r="FAU181" i="13"/>
  <c r="FAV181" i="13"/>
  <c r="FAW181" i="13"/>
  <c r="FAX181" i="13"/>
  <c r="FAY181" i="13"/>
  <c r="FAZ181" i="13"/>
  <c r="FBA181" i="13"/>
  <c r="FBB181" i="13"/>
  <c r="FBC181" i="13"/>
  <c r="FBD181" i="13"/>
  <c r="FBE181" i="13"/>
  <c r="FBF181" i="13"/>
  <c r="FBG181" i="13"/>
  <c r="FBH181" i="13"/>
  <c r="FBI181" i="13"/>
  <c r="FBJ181" i="13"/>
  <c r="FBK181" i="13"/>
  <c r="FBL181" i="13"/>
  <c r="FBM181" i="13"/>
  <c r="FBN181" i="13"/>
  <c r="FBO181" i="13"/>
  <c r="FBP181" i="13"/>
  <c r="FBQ181" i="13"/>
  <c r="FBR181" i="13"/>
  <c r="FBS181" i="13"/>
  <c r="FBT181" i="13"/>
  <c r="FBU181" i="13"/>
  <c r="FBV181" i="13"/>
  <c r="FBW181" i="13"/>
  <c r="FBX181" i="13"/>
  <c r="FBY181" i="13"/>
  <c r="FBZ181" i="13"/>
  <c r="FCA181" i="13"/>
  <c r="FCB181" i="13"/>
  <c r="FCC181" i="13"/>
  <c r="FCD181" i="13"/>
  <c r="FCE181" i="13"/>
  <c r="FCF181" i="13"/>
  <c r="FCG181" i="13"/>
  <c r="FCH181" i="13"/>
  <c r="FCI181" i="13"/>
  <c r="FCJ181" i="13"/>
  <c r="FCK181" i="13"/>
  <c r="FCL181" i="13"/>
  <c r="FCM181" i="13"/>
  <c r="FCN181" i="13"/>
  <c r="FCO181" i="13"/>
  <c r="FCP181" i="13"/>
  <c r="FCQ181" i="13"/>
  <c r="FCR181" i="13"/>
  <c r="FCS181" i="13"/>
  <c r="FCT181" i="13"/>
  <c r="FCU181" i="13"/>
  <c r="FCV181" i="13"/>
  <c r="FCW181" i="13"/>
  <c r="FCX181" i="13"/>
  <c r="FCY181" i="13"/>
  <c r="FCZ181" i="13"/>
  <c r="FDA181" i="13"/>
  <c r="FDB181" i="13"/>
  <c r="FDC181" i="13"/>
  <c r="FDD181" i="13"/>
  <c r="FDE181" i="13"/>
  <c r="FDF181" i="13"/>
  <c r="FDG181" i="13"/>
  <c r="FDH181" i="13"/>
  <c r="FDI181" i="13"/>
  <c r="FDJ181" i="13"/>
  <c r="FDK181" i="13"/>
  <c r="FDL181" i="13"/>
  <c r="FDM181" i="13"/>
  <c r="FDN181" i="13"/>
  <c r="FDO181" i="13"/>
  <c r="FDP181" i="13"/>
  <c r="FDQ181" i="13"/>
  <c r="FDR181" i="13"/>
  <c r="FDS181" i="13"/>
  <c r="FDT181" i="13"/>
  <c r="FDU181" i="13"/>
  <c r="FDV181" i="13"/>
  <c r="FDW181" i="13"/>
  <c r="FDX181" i="13"/>
  <c r="FDY181" i="13"/>
  <c r="FDZ181" i="13"/>
  <c r="FEA181" i="13"/>
  <c r="FEB181" i="13"/>
  <c r="FEC181" i="13"/>
  <c r="FED181" i="13"/>
  <c r="FEE181" i="13"/>
  <c r="FEF181" i="13"/>
  <c r="FEG181" i="13"/>
  <c r="FEH181" i="13"/>
  <c r="FEI181" i="13"/>
  <c r="FEJ181" i="13"/>
  <c r="FEK181" i="13"/>
  <c r="FEL181" i="13"/>
  <c r="FEM181" i="13"/>
  <c r="FEN181" i="13"/>
  <c r="FEO181" i="13"/>
  <c r="FEP181" i="13"/>
  <c r="FEQ181" i="13"/>
  <c r="FER181" i="13"/>
  <c r="FES181" i="13"/>
  <c r="FET181" i="13"/>
  <c r="FEU181" i="13"/>
  <c r="FEV181" i="13"/>
  <c r="FEW181" i="13"/>
  <c r="FEX181" i="13"/>
  <c r="FEY181" i="13"/>
  <c r="FEZ181" i="13"/>
  <c r="FFA181" i="13"/>
  <c r="FFB181" i="13"/>
  <c r="FFC181" i="13"/>
  <c r="FFD181" i="13"/>
  <c r="FFE181" i="13"/>
  <c r="FFF181" i="13"/>
  <c r="FFG181" i="13"/>
  <c r="FFH181" i="13"/>
  <c r="FFI181" i="13"/>
  <c r="FFJ181" i="13"/>
  <c r="FFK181" i="13"/>
  <c r="FFL181" i="13"/>
  <c r="FFM181" i="13"/>
  <c r="FFN181" i="13"/>
  <c r="FFO181" i="13"/>
  <c r="FFP181" i="13"/>
  <c r="FFQ181" i="13"/>
  <c r="FFR181" i="13"/>
  <c r="FFS181" i="13"/>
  <c r="FFT181" i="13"/>
  <c r="FFU181" i="13"/>
  <c r="FFV181" i="13"/>
  <c r="FFW181" i="13"/>
  <c r="FFX181" i="13"/>
  <c r="FFY181" i="13"/>
  <c r="FFZ181" i="13"/>
  <c r="FGA181" i="13"/>
  <c r="FGB181" i="13"/>
  <c r="FGC181" i="13"/>
  <c r="FGD181" i="13"/>
  <c r="FGE181" i="13"/>
  <c r="FGF181" i="13"/>
  <c r="FGG181" i="13"/>
  <c r="FGH181" i="13"/>
  <c r="FGI181" i="13"/>
  <c r="FGJ181" i="13"/>
  <c r="FGK181" i="13"/>
  <c r="FGL181" i="13"/>
  <c r="FGM181" i="13"/>
  <c r="FGN181" i="13"/>
  <c r="FGO181" i="13"/>
  <c r="FGP181" i="13"/>
  <c r="FGQ181" i="13"/>
  <c r="FGR181" i="13"/>
  <c r="FGS181" i="13"/>
  <c r="FGT181" i="13"/>
  <c r="FGU181" i="13"/>
  <c r="FGV181" i="13"/>
  <c r="FGW181" i="13"/>
  <c r="FGX181" i="13"/>
  <c r="FGY181" i="13"/>
  <c r="FGZ181" i="13"/>
  <c r="FHA181" i="13"/>
  <c r="FHB181" i="13"/>
  <c r="FHC181" i="13"/>
  <c r="FHD181" i="13"/>
  <c r="FHE181" i="13"/>
  <c r="FHF181" i="13"/>
  <c r="FHG181" i="13"/>
  <c r="FHH181" i="13"/>
  <c r="FHI181" i="13"/>
  <c r="FHJ181" i="13"/>
  <c r="FHK181" i="13"/>
  <c r="FHL181" i="13"/>
  <c r="FHM181" i="13"/>
  <c r="FHN181" i="13"/>
  <c r="FHO181" i="13"/>
  <c r="FHP181" i="13"/>
  <c r="FHQ181" i="13"/>
  <c r="FHR181" i="13"/>
  <c r="FHS181" i="13"/>
  <c r="FHT181" i="13"/>
  <c r="FHU181" i="13"/>
  <c r="FHV181" i="13"/>
  <c r="FHW181" i="13"/>
  <c r="FHX181" i="13"/>
  <c r="FHY181" i="13"/>
  <c r="FHZ181" i="13"/>
  <c r="FIA181" i="13"/>
  <c r="FIB181" i="13"/>
  <c r="FIC181" i="13"/>
  <c r="FID181" i="13"/>
  <c r="FIE181" i="13"/>
  <c r="FIF181" i="13"/>
  <c r="FIG181" i="13"/>
  <c r="FIH181" i="13"/>
  <c r="FII181" i="13"/>
  <c r="FIJ181" i="13"/>
  <c r="FIK181" i="13"/>
  <c r="FIL181" i="13"/>
  <c r="FIM181" i="13"/>
  <c r="FIN181" i="13"/>
  <c r="FIO181" i="13"/>
  <c r="FIP181" i="13"/>
  <c r="FIQ181" i="13"/>
  <c r="FIR181" i="13"/>
  <c r="FIS181" i="13"/>
  <c r="FIT181" i="13"/>
  <c r="FIU181" i="13"/>
  <c r="FIV181" i="13"/>
  <c r="FIW181" i="13"/>
  <c r="FIX181" i="13"/>
  <c r="FIY181" i="13"/>
  <c r="FIZ181" i="13"/>
  <c r="FJA181" i="13"/>
  <c r="FJB181" i="13"/>
  <c r="FJC181" i="13"/>
  <c r="FJD181" i="13"/>
  <c r="FJE181" i="13"/>
  <c r="FJF181" i="13"/>
  <c r="FJG181" i="13"/>
  <c r="FJH181" i="13"/>
  <c r="FJI181" i="13"/>
  <c r="FJJ181" i="13"/>
  <c r="FJK181" i="13"/>
  <c r="FJL181" i="13"/>
  <c r="FJM181" i="13"/>
  <c r="FJN181" i="13"/>
  <c r="FJO181" i="13"/>
  <c r="FJP181" i="13"/>
  <c r="FJQ181" i="13"/>
  <c r="FJR181" i="13"/>
  <c r="FJS181" i="13"/>
  <c r="FJT181" i="13"/>
  <c r="FJU181" i="13"/>
  <c r="FJV181" i="13"/>
  <c r="FJW181" i="13"/>
  <c r="FJX181" i="13"/>
  <c r="FJY181" i="13"/>
  <c r="FJZ181" i="13"/>
  <c r="FKA181" i="13"/>
  <c r="FKB181" i="13"/>
  <c r="FKC181" i="13"/>
  <c r="FKD181" i="13"/>
  <c r="FKE181" i="13"/>
  <c r="FKF181" i="13"/>
  <c r="FKG181" i="13"/>
  <c r="FKH181" i="13"/>
  <c r="FKI181" i="13"/>
  <c r="FKJ181" i="13"/>
  <c r="FKK181" i="13"/>
  <c r="FKL181" i="13"/>
  <c r="FKM181" i="13"/>
  <c r="FKN181" i="13"/>
  <c r="FKO181" i="13"/>
  <c r="FKP181" i="13"/>
  <c r="FKQ181" i="13"/>
  <c r="FKR181" i="13"/>
  <c r="FKS181" i="13"/>
  <c r="FKT181" i="13"/>
  <c r="FKU181" i="13"/>
  <c r="FKV181" i="13"/>
  <c r="FKW181" i="13"/>
  <c r="FKX181" i="13"/>
  <c r="FKY181" i="13"/>
  <c r="FKZ181" i="13"/>
  <c r="FLA181" i="13"/>
  <c r="FLB181" i="13"/>
  <c r="FLC181" i="13"/>
  <c r="FLD181" i="13"/>
  <c r="FLE181" i="13"/>
  <c r="FLF181" i="13"/>
  <c r="FLG181" i="13"/>
  <c r="FLH181" i="13"/>
  <c r="FLI181" i="13"/>
  <c r="FLJ181" i="13"/>
  <c r="FLK181" i="13"/>
  <c r="FLL181" i="13"/>
  <c r="FLM181" i="13"/>
  <c r="FLN181" i="13"/>
  <c r="FLO181" i="13"/>
  <c r="FLP181" i="13"/>
  <c r="FLQ181" i="13"/>
  <c r="FLR181" i="13"/>
  <c r="FLS181" i="13"/>
  <c r="FLT181" i="13"/>
  <c r="FLU181" i="13"/>
  <c r="FLV181" i="13"/>
  <c r="FLW181" i="13"/>
  <c r="FLX181" i="13"/>
  <c r="FLY181" i="13"/>
  <c r="FLZ181" i="13"/>
  <c r="FMA181" i="13"/>
  <c r="FMB181" i="13"/>
  <c r="FMC181" i="13"/>
  <c r="FMD181" i="13"/>
  <c r="FME181" i="13"/>
  <c r="FMF181" i="13"/>
  <c r="FMG181" i="13"/>
  <c r="FMH181" i="13"/>
  <c r="FMI181" i="13"/>
  <c r="FMJ181" i="13"/>
  <c r="FMK181" i="13"/>
  <c r="FML181" i="13"/>
  <c r="FMM181" i="13"/>
  <c r="FMN181" i="13"/>
  <c r="FMO181" i="13"/>
  <c r="FMP181" i="13"/>
  <c r="FMQ181" i="13"/>
  <c r="FMR181" i="13"/>
  <c r="FMS181" i="13"/>
  <c r="FMT181" i="13"/>
  <c r="FMU181" i="13"/>
  <c r="FMV181" i="13"/>
  <c r="FMW181" i="13"/>
  <c r="FMX181" i="13"/>
  <c r="FMY181" i="13"/>
  <c r="FMZ181" i="13"/>
  <c r="FNA181" i="13"/>
  <c r="FNB181" i="13"/>
  <c r="FNC181" i="13"/>
  <c r="FND181" i="13"/>
  <c r="FNE181" i="13"/>
  <c r="FNF181" i="13"/>
  <c r="FNG181" i="13"/>
  <c r="FNH181" i="13"/>
  <c r="FNI181" i="13"/>
  <c r="FNJ181" i="13"/>
  <c r="FNK181" i="13"/>
  <c r="FNL181" i="13"/>
  <c r="FNM181" i="13"/>
  <c r="FNN181" i="13"/>
  <c r="FNO181" i="13"/>
  <c r="FNP181" i="13"/>
  <c r="FNQ181" i="13"/>
  <c r="FNR181" i="13"/>
  <c r="FNS181" i="13"/>
  <c r="FNT181" i="13"/>
  <c r="FNU181" i="13"/>
  <c r="FNV181" i="13"/>
  <c r="FNW181" i="13"/>
  <c r="FNX181" i="13"/>
  <c r="FNY181" i="13"/>
  <c r="FNZ181" i="13"/>
  <c r="FOA181" i="13"/>
  <c r="FOB181" i="13"/>
  <c r="FOC181" i="13"/>
  <c r="FOD181" i="13"/>
  <c r="FOE181" i="13"/>
  <c r="FOF181" i="13"/>
  <c r="FOG181" i="13"/>
  <c r="FOH181" i="13"/>
  <c r="FOI181" i="13"/>
  <c r="FOJ181" i="13"/>
  <c r="FOK181" i="13"/>
  <c r="FOL181" i="13"/>
  <c r="FOM181" i="13"/>
  <c r="FON181" i="13"/>
  <c r="FOO181" i="13"/>
  <c r="FOP181" i="13"/>
  <c r="FOQ181" i="13"/>
  <c r="FOR181" i="13"/>
  <c r="FOS181" i="13"/>
  <c r="FOT181" i="13"/>
  <c r="FOU181" i="13"/>
  <c r="FOV181" i="13"/>
  <c r="FOW181" i="13"/>
  <c r="FOX181" i="13"/>
  <c r="FOY181" i="13"/>
  <c r="FOZ181" i="13"/>
  <c r="FPA181" i="13"/>
  <c r="FPB181" i="13"/>
  <c r="FPC181" i="13"/>
  <c r="FPD181" i="13"/>
  <c r="FPE181" i="13"/>
  <c r="FPF181" i="13"/>
  <c r="FPG181" i="13"/>
  <c r="FPH181" i="13"/>
  <c r="FPI181" i="13"/>
  <c r="FPJ181" i="13"/>
  <c r="FPK181" i="13"/>
  <c r="FPL181" i="13"/>
  <c r="FPM181" i="13"/>
  <c r="FPN181" i="13"/>
  <c r="FPO181" i="13"/>
  <c r="FPP181" i="13"/>
  <c r="FPQ181" i="13"/>
  <c r="FPR181" i="13"/>
  <c r="FPS181" i="13"/>
  <c r="FPT181" i="13"/>
  <c r="FPU181" i="13"/>
  <c r="FPV181" i="13"/>
  <c r="FPW181" i="13"/>
  <c r="FPX181" i="13"/>
  <c r="FPY181" i="13"/>
  <c r="FPZ181" i="13"/>
  <c r="FQA181" i="13"/>
  <c r="FQB181" i="13"/>
  <c r="FQC181" i="13"/>
  <c r="FQD181" i="13"/>
  <c r="FQE181" i="13"/>
  <c r="FQF181" i="13"/>
  <c r="FQG181" i="13"/>
  <c r="FQH181" i="13"/>
  <c r="FQI181" i="13"/>
  <c r="FQJ181" i="13"/>
  <c r="FQK181" i="13"/>
  <c r="FQL181" i="13"/>
  <c r="FQM181" i="13"/>
  <c r="FQN181" i="13"/>
  <c r="FQO181" i="13"/>
  <c r="FQP181" i="13"/>
  <c r="FQQ181" i="13"/>
  <c r="FQR181" i="13"/>
  <c r="FQS181" i="13"/>
  <c r="FQT181" i="13"/>
  <c r="FQU181" i="13"/>
  <c r="FQV181" i="13"/>
  <c r="FQW181" i="13"/>
  <c r="FQX181" i="13"/>
  <c r="FQY181" i="13"/>
  <c r="FQZ181" i="13"/>
  <c r="FRA181" i="13"/>
  <c r="FRB181" i="13"/>
  <c r="FRC181" i="13"/>
  <c r="FRD181" i="13"/>
  <c r="FRE181" i="13"/>
  <c r="FRF181" i="13"/>
  <c r="FRG181" i="13"/>
  <c r="FRH181" i="13"/>
  <c r="FRI181" i="13"/>
  <c r="FRJ181" i="13"/>
  <c r="FRK181" i="13"/>
  <c r="FRL181" i="13"/>
  <c r="FRM181" i="13"/>
  <c r="FRN181" i="13"/>
  <c r="FRO181" i="13"/>
  <c r="FRP181" i="13"/>
  <c r="FRQ181" i="13"/>
  <c r="FRR181" i="13"/>
  <c r="FRS181" i="13"/>
  <c r="FRT181" i="13"/>
  <c r="FRU181" i="13"/>
  <c r="FRV181" i="13"/>
  <c r="FRW181" i="13"/>
  <c r="FRX181" i="13"/>
  <c r="FRY181" i="13"/>
  <c r="FRZ181" i="13"/>
  <c r="FSA181" i="13"/>
  <c r="FSB181" i="13"/>
  <c r="FSC181" i="13"/>
  <c r="FSD181" i="13"/>
  <c r="FSE181" i="13"/>
  <c r="FSF181" i="13"/>
  <c r="FSG181" i="13"/>
  <c r="FSH181" i="13"/>
  <c r="FSI181" i="13"/>
  <c r="FSJ181" i="13"/>
  <c r="FSK181" i="13"/>
  <c r="FSL181" i="13"/>
  <c r="FSM181" i="13"/>
  <c r="FSN181" i="13"/>
  <c r="FSO181" i="13"/>
  <c r="FSP181" i="13"/>
  <c r="FSQ181" i="13"/>
  <c r="FSR181" i="13"/>
  <c r="FSS181" i="13"/>
  <c r="FST181" i="13"/>
  <c r="FSU181" i="13"/>
  <c r="FSV181" i="13"/>
  <c r="FSW181" i="13"/>
  <c r="FSX181" i="13"/>
  <c r="FSY181" i="13"/>
  <c r="FSZ181" i="13"/>
  <c r="FTA181" i="13"/>
  <c r="FTB181" i="13"/>
  <c r="FTC181" i="13"/>
  <c r="FTD181" i="13"/>
  <c r="FTE181" i="13"/>
  <c r="FTF181" i="13"/>
  <c r="FTG181" i="13"/>
  <c r="FTH181" i="13"/>
  <c r="FTI181" i="13"/>
  <c r="FTJ181" i="13"/>
  <c r="FTK181" i="13"/>
  <c r="FTL181" i="13"/>
  <c r="FTM181" i="13"/>
  <c r="FTN181" i="13"/>
  <c r="FTO181" i="13"/>
  <c r="FTP181" i="13"/>
  <c r="FTQ181" i="13"/>
  <c r="FTR181" i="13"/>
  <c r="FTS181" i="13"/>
  <c r="FTT181" i="13"/>
  <c r="FTU181" i="13"/>
  <c r="FTV181" i="13"/>
  <c r="FTW181" i="13"/>
  <c r="FTX181" i="13"/>
  <c r="FTY181" i="13"/>
  <c r="FTZ181" i="13"/>
  <c r="FUA181" i="13"/>
  <c r="FUB181" i="13"/>
  <c r="FUC181" i="13"/>
  <c r="FUD181" i="13"/>
  <c r="FUE181" i="13"/>
  <c r="FUF181" i="13"/>
  <c r="FUG181" i="13"/>
  <c r="FUH181" i="13"/>
  <c r="FUI181" i="13"/>
  <c r="FUJ181" i="13"/>
  <c r="FUK181" i="13"/>
  <c r="FUL181" i="13"/>
  <c r="FUM181" i="13"/>
  <c r="FUN181" i="13"/>
  <c r="FUO181" i="13"/>
  <c r="FUP181" i="13"/>
  <c r="FUQ181" i="13"/>
  <c r="FUR181" i="13"/>
  <c r="FUS181" i="13"/>
  <c r="FUT181" i="13"/>
  <c r="FUU181" i="13"/>
  <c r="FUV181" i="13"/>
  <c r="FUW181" i="13"/>
  <c r="FUX181" i="13"/>
  <c r="FUY181" i="13"/>
  <c r="FUZ181" i="13"/>
  <c r="FVA181" i="13"/>
  <c r="FVB181" i="13"/>
  <c r="FVC181" i="13"/>
  <c r="FVD181" i="13"/>
  <c r="FVE181" i="13"/>
  <c r="FVF181" i="13"/>
  <c r="FVG181" i="13"/>
  <c r="FVH181" i="13"/>
  <c r="FVI181" i="13"/>
  <c r="FVJ181" i="13"/>
  <c r="FVK181" i="13"/>
  <c r="FVL181" i="13"/>
  <c r="FVM181" i="13"/>
  <c r="FVN181" i="13"/>
  <c r="FVO181" i="13"/>
  <c r="FVP181" i="13"/>
  <c r="FVQ181" i="13"/>
  <c r="FVR181" i="13"/>
  <c r="FVS181" i="13"/>
  <c r="FVT181" i="13"/>
  <c r="FVU181" i="13"/>
  <c r="FVV181" i="13"/>
  <c r="FVW181" i="13"/>
  <c r="FVX181" i="13"/>
  <c r="FVY181" i="13"/>
  <c r="FVZ181" i="13"/>
  <c r="FWA181" i="13"/>
  <c r="FWB181" i="13"/>
  <c r="FWC181" i="13"/>
  <c r="FWD181" i="13"/>
  <c r="FWE181" i="13"/>
  <c r="FWF181" i="13"/>
  <c r="FWG181" i="13"/>
  <c r="FWH181" i="13"/>
  <c r="FWI181" i="13"/>
  <c r="FWJ181" i="13"/>
  <c r="FWK181" i="13"/>
  <c r="FWL181" i="13"/>
  <c r="FWM181" i="13"/>
  <c r="FWN181" i="13"/>
  <c r="FWO181" i="13"/>
  <c r="FWP181" i="13"/>
  <c r="FWQ181" i="13"/>
  <c r="FWR181" i="13"/>
  <c r="FWS181" i="13"/>
  <c r="FWT181" i="13"/>
  <c r="FWU181" i="13"/>
  <c r="FWV181" i="13"/>
  <c r="FWW181" i="13"/>
  <c r="FWX181" i="13"/>
  <c r="FWY181" i="13"/>
  <c r="FWZ181" i="13"/>
  <c r="FXA181" i="13"/>
  <c r="FXB181" i="13"/>
  <c r="FXC181" i="13"/>
  <c r="FXD181" i="13"/>
  <c r="FXE181" i="13"/>
  <c r="FXF181" i="13"/>
  <c r="FXG181" i="13"/>
  <c r="FXH181" i="13"/>
  <c r="FXI181" i="13"/>
  <c r="FXJ181" i="13"/>
  <c r="FXK181" i="13"/>
  <c r="FXL181" i="13"/>
  <c r="FXM181" i="13"/>
  <c r="FXN181" i="13"/>
  <c r="FXO181" i="13"/>
  <c r="FXP181" i="13"/>
  <c r="FXQ181" i="13"/>
  <c r="FXR181" i="13"/>
  <c r="FXS181" i="13"/>
  <c r="FXT181" i="13"/>
  <c r="FXU181" i="13"/>
  <c r="FXV181" i="13"/>
  <c r="FXW181" i="13"/>
  <c r="FXX181" i="13"/>
  <c r="FXY181" i="13"/>
  <c r="FXZ181" i="13"/>
  <c r="FYA181" i="13"/>
  <c r="FYB181" i="13"/>
  <c r="FYC181" i="13"/>
  <c r="FYD181" i="13"/>
  <c r="FYE181" i="13"/>
  <c r="FYF181" i="13"/>
  <c r="FYG181" i="13"/>
  <c r="FYH181" i="13"/>
  <c r="FYI181" i="13"/>
  <c r="FYJ181" i="13"/>
  <c r="FYK181" i="13"/>
  <c r="FYL181" i="13"/>
  <c r="FYM181" i="13"/>
  <c r="FYN181" i="13"/>
  <c r="FYO181" i="13"/>
  <c r="FYP181" i="13"/>
  <c r="FYQ181" i="13"/>
  <c r="FYR181" i="13"/>
  <c r="FYS181" i="13"/>
  <c r="FYT181" i="13"/>
  <c r="FYU181" i="13"/>
  <c r="FYV181" i="13"/>
  <c r="FYW181" i="13"/>
  <c r="FYX181" i="13"/>
  <c r="FYY181" i="13"/>
  <c r="FYZ181" i="13"/>
  <c r="FZA181" i="13"/>
  <c r="FZB181" i="13"/>
  <c r="FZC181" i="13"/>
  <c r="FZD181" i="13"/>
  <c r="FZE181" i="13"/>
  <c r="FZF181" i="13"/>
  <c r="FZG181" i="13"/>
  <c r="FZH181" i="13"/>
  <c r="FZI181" i="13"/>
  <c r="FZJ181" i="13"/>
  <c r="FZK181" i="13"/>
  <c r="FZL181" i="13"/>
  <c r="FZM181" i="13"/>
  <c r="FZN181" i="13"/>
  <c r="FZO181" i="13"/>
  <c r="FZP181" i="13"/>
  <c r="FZQ181" i="13"/>
  <c r="FZR181" i="13"/>
  <c r="FZS181" i="13"/>
  <c r="FZT181" i="13"/>
  <c r="FZU181" i="13"/>
  <c r="FZV181" i="13"/>
  <c r="FZW181" i="13"/>
  <c r="FZX181" i="13"/>
  <c r="FZY181" i="13"/>
  <c r="FZZ181" i="13"/>
  <c r="GAA181" i="13"/>
  <c r="GAB181" i="13"/>
  <c r="GAC181" i="13"/>
  <c r="GAD181" i="13"/>
  <c r="GAE181" i="13"/>
  <c r="GAF181" i="13"/>
  <c r="GAG181" i="13"/>
  <c r="GAH181" i="13"/>
  <c r="GAI181" i="13"/>
  <c r="GAJ181" i="13"/>
  <c r="GAK181" i="13"/>
  <c r="GAL181" i="13"/>
  <c r="GAM181" i="13"/>
  <c r="GAN181" i="13"/>
  <c r="GAO181" i="13"/>
  <c r="GAP181" i="13"/>
  <c r="GAQ181" i="13"/>
  <c r="GAR181" i="13"/>
  <c r="GAS181" i="13"/>
  <c r="GAT181" i="13"/>
  <c r="GAU181" i="13"/>
  <c r="GAV181" i="13"/>
  <c r="GAW181" i="13"/>
  <c r="GAX181" i="13"/>
  <c r="GAY181" i="13"/>
  <c r="GAZ181" i="13"/>
  <c r="GBA181" i="13"/>
  <c r="GBB181" i="13"/>
  <c r="GBC181" i="13"/>
  <c r="GBD181" i="13"/>
  <c r="GBE181" i="13"/>
  <c r="GBF181" i="13"/>
  <c r="GBG181" i="13"/>
  <c r="GBH181" i="13"/>
  <c r="GBI181" i="13"/>
  <c r="GBJ181" i="13"/>
  <c r="GBK181" i="13"/>
  <c r="GBL181" i="13"/>
  <c r="GBM181" i="13"/>
  <c r="GBN181" i="13"/>
  <c r="GBO181" i="13"/>
  <c r="GBP181" i="13"/>
  <c r="GBQ181" i="13"/>
  <c r="GBR181" i="13"/>
  <c r="GBS181" i="13"/>
  <c r="GBT181" i="13"/>
  <c r="GBU181" i="13"/>
  <c r="GBV181" i="13"/>
  <c r="GBW181" i="13"/>
  <c r="GBX181" i="13"/>
  <c r="GBY181" i="13"/>
  <c r="GBZ181" i="13"/>
  <c r="GCA181" i="13"/>
  <c r="GCB181" i="13"/>
  <c r="GCC181" i="13"/>
  <c r="GCD181" i="13"/>
  <c r="GCE181" i="13"/>
  <c r="GCF181" i="13"/>
  <c r="GCG181" i="13"/>
  <c r="GCH181" i="13"/>
  <c r="GCI181" i="13"/>
  <c r="GCJ181" i="13"/>
  <c r="GCK181" i="13"/>
  <c r="GCL181" i="13"/>
  <c r="GCM181" i="13"/>
  <c r="GCN181" i="13"/>
  <c r="GCO181" i="13"/>
  <c r="GCP181" i="13"/>
  <c r="GCQ181" i="13"/>
  <c r="GCR181" i="13"/>
  <c r="GCS181" i="13"/>
  <c r="GCT181" i="13"/>
  <c r="GCU181" i="13"/>
  <c r="GCV181" i="13"/>
  <c r="GCW181" i="13"/>
  <c r="GCX181" i="13"/>
  <c r="GCY181" i="13"/>
  <c r="GCZ181" i="13"/>
  <c r="GDA181" i="13"/>
  <c r="GDB181" i="13"/>
  <c r="GDC181" i="13"/>
  <c r="GDD181" i="13"/>
  <c r="GDE181" i="13"/>
  <c r="GDF181" i="13"/>
  <c r="GDG181" i="13"/>
  <c r="GDH181" i="13"/>
  <c r="GDI181" i="13"/>
  <c r="GDJ181" i="13"/>
  <c r="GDK181" i="13"/>
  <c r="GDL181" i="13"/>
  <c r="GDM181" i="13"/>
  <c r="GDN181" i="13"/>
  <c r="GDO181" i="13"/>
  <c r="GDP181" i="13"/>
  <c r="GDQ181" i="13"/>
  <c r="GDR181" i="13"/>
  <c r="GDS181" i="13"/>
  <c r="GDT181" i="13"/>
  <c r="GDU181" i="13"/>
  <c r="GDV181" i="13"/>
  <c r="GDW181" i="13"/>
  <c r="GDX181" i="13"/>
  <c r="GDY181" i="13"/>
  <c r="GDZ181" i="13"/>
  <c r="GEA181" i="13"/>
  <c r="GEB181" i="13"/>
  <c r="GEC181" i="13"/>
  <c r="GED181" i="13"/>
  <c r="GEE181" i="13"/>
  <c r="GEF181" i="13"/>
  <c r="GEG181" i="13"/>
  <c r="GEH181" i="13"/>
  <c r="GEI181" i="13"/>
  <c r="GEJ181" i="13"/>
  <c r="GEK181" i="13"/>
  <c r="GEL181" i="13"/>
  <c r="GEM181" i="13"/>
  <c r="GEN181" i="13"/>
  <c r="GEO181" i="13"/>
  <c r="GEP181" i="13"/>
  <c r="GEQ181" i="13"/>
  <c r="GER181" i="13"/>
  <c r="GES181" i="13"/>
  <c r="GET181" i="13"/>
  <c r="GEU181" i="13"/>
  <c r="GEV181" i="13"/>
  <c r="GEW181" i="13"/>
  <c r="GEX181" i="13"/>
  <c r="GEY181" i="13"/>
  <c r="GEZ181" i="13"/>
  <c r="GFA181" i="13"/>
  <c r="GFB181" i="13"/>
  <c r="GFC181" i="13"/>
  <c r="GFD181" i="13"/>
  <c r="GFE181" i="13"/>
  <c r="GFF181" i="13"/>
  <c r="GFG181" i="13"/>
  <c r="GFH181" i="13"/>
  <c r="GFI181" i="13"/>
  <c r="GFJ181" i="13"/>
  <c r="GFK181" i="13"/>
  <c r="GFL181" i="13"/>
  <c r="GFM181" i="13"/>
  <c r="GFN181" i="13"/>
  <c r="GFO181" i="13"/>
  <c r="GFP181" i="13"/>
  <c r="GFQ181" i="13"/>
  <c r="GFR181" i="13"/>
  <c r="GFS181" i="13"/>
  <c r="GFT181" i="13"/>
  <c r="GFU181" i="13"/>
  <c r="GFV181" i="13"/>
  <c r="GFW181" i="13"/>
  <c r="GFX181" i="13"/>
  <c r="GFY181" i="13"/>
  <c r="GFZ181" i="13"/>
  <c r="GGA181" i="13"/>
  <c r="GGB181" i="13"/>
  <c r="GGC181" i="13"/>
  <c r="GGD181" i="13"/>
  <c r="GGE181" i="13"/>
  <c r="GGF181" i="13"/>
  <c r="GGG181" i="13"/>
  <c r="GGH181" i="13"/>
  <c r="GGI181" i="13"/>
  <c r="GGJ181" i="13"/>
  <c r="GGK181" i="13"/>
  <c r="GGL181" i="13"/>
  <c r="GGM181" i="13"/>
  <c r="GGN181" i="13"/>
  <c r="GGO181" i="13"/>
  <c r="GGP181" i="13"/>
  <c r="GGQ181" i="13"/>
  <c r="GGR181" i="13"/>
  <c r="GGS181" i="13"/>
  <c r="GGT181" i="13"/>
  <c r="GGU181" i="13"/>
  <c r="GGV181" i="13"/>
  <c r="GGW181" i="13"/>
  <c r="GGX181" i="13"/>
  <c r="GGY181" i="13"/>
  <c r="GGZ181" i="13"/>
  <c r="GHA181" i="13"/>
  <c r="GHB181" i="13"/>
  <c r="GHC181" i="13"/>
  <c r="GHD181" i="13"/>
  <c r="GHE181" i="13"/>
  <c r="GHF181" i="13"/>
  <c r="GHG181" i="13"/>
  <c r="GHH181" i="13"/>
  <c r="GHI181" i="13"/>
  <c r="GHJ181" i="13"/>
  <c r="GHK181" i="13"/>
  <c r="GHL181" i="13"/>
  <c r="GHM181" i="13"/>
  <c r="GHN181" i="13"/>
  <c r="GHO181" i="13"/>
  <c r="GHP181" i="13"/>
  <c r="GHQ181" i="13"/>
  <c r="GHR181" i="13"/>
  <c r="GHS181" i="13"/>
  <c r="GHT181" i="13"/>
  <c r="GHU181" i="13"/>
  <c r="GHV181" i="13"/>
  <c r="GHW181" i="13"/>
  <c r="GHX181" i="13"/>
  <c r="GHY181" i="13"/>
  <c r="GHZ181" i="13"/>
  <c r="GIA181" i="13"/>
  <c r="GIB181" i="13"/>
  <c r="GIC181" i="13"/>
  <c r="GID181" i="13"/>
  <c r="GIE181" i="13"/>
  <c r="GIF181" i="13"/>
  <c r="GIG181" i="13"/>
  <c r="GIH181" i="13"/>
  <c r="GII181" i="13"/>
  <c r="GIJ181" i="13"/>
  <c r="GIK181" i="13"/>
  <c r="GIL181" i="13"/>
  <c r="GIM181" i="13"/>
  <c r="GIN181" i="13"/>
  <c r="GIO181" i="13"/>
  <c r="GIP181" i="13"/>
  <c r="GIQ181" i="13"/>
  <c r="GIR181" i="13"/>
  <c r="GIS181" i="13"/>
  <c r="GIT181" i="13"/>
  <c r="GIU181" i="13"/>
  <c r="GIV181" i="13"/>
  <c r="GIW181" i="13"/>
  <c r="GIX181" i="13"/>
  <c r="GIY181" i="13"/>
  <c r="GIZ181" i="13"/>
  <c r="GJA181" i="13"/>
  <c r="GJB181" i="13"/>
  <c r="GJC181" i="13"/>
  <c r="GJD181" i="13"/>
  <c r="GJE181" i="13"/>
  <c r="GJF181" i="13"/>
  <c r="GJG181" i="13"/>
  <c r="GJH181" i="13"/>
  <c r="GJI181" i="13"/>
  <c r="GJJ181" i="13"/>
  <c r="GJK181" i="13"/>
  <c r="GJL181" i="13"/>
  <c r="GJM181" i="13"/>
  <c r="GJN181" i="13"/>
  <c r="GJO181" i="13"/>
  <c r="GJP181" i="13"/>
  <c r="GJQ181" i="13"/>
  <c r="GJR181" i="13"/>
  <c r="GJS181" i="13"/>
  <c r="GJT181" i="13"/>
  <c r="GJU181" i="13"/>
  <c r="GJV181" i="13"/>
  <c r="GJW181" i="13"/>
  <c r="GJX181" i="13"/>
  <c r="GJY181" i="13"/>
  <c r="GJZ181" i="13"/>
  <c r="GKA181" i="13"/>
  <c r="GKB181" i="13"/>
  <c r="GKC181" i="13"/>
  <c r="GKD181" i="13"/>
  <c r="GKE181" i="13"/>
  <c r="GKF181" i="13"/>
  <c r="GKG181" i="13"/>
  <c r="GKH181" i="13"/>
  <c r="GKI181" i="13"/>
  <c r="GKJ181" i="13"/>
  <c r="GKK181" i="13"/>
  <c r="GKL181" i="13"/>
  <c r="GKM181" i="13"/>
  <c r="GKN181" i="13"/>
  <c r="GKO181" i="13"/>
  <c r="GKP181" i="13"/>
  <c r="GKQ181" i="13"/>
  <c r="GKR181" i="13"/>
  <c r="GKS181" i="13"/>
  <c r="GKT181" i="13"/>
  <c r="GKU181" i="13"/>
  <c r="GKV181" i="13"/>
  <c r="GKW181" i="13"/>
  <c r="GKX181" i="13"/>
  <c r="GKY181" i="13"/>
  <c r="GKZ181" i="13"/>
  <c r="GLA181" i="13"/>
  <c r="GLB181" i="13"/>
  <c r="GLC181" i="13"/>
  <c r="GLD181" i="13"/>
  <c r="GLE181" i="13"/>
  <c r="GLF181" i="13"/>
  <c r="GLG181" i="13"/>
  <c r="GLH181" i="13"/>
  <c r="GLI181" i="13"/>
  <c r="GLJ181" i="13"/>
  <c r="GLK181" i="13"/>
  <c r="GLL181" i="13"/>
  <c r="GLM181" i="13"/>
  <c r="GLN181" i="13"/>
  <c r="GLO181" i="13"/>
  <c r="GLP181" i="13"/>
  <c r="GLQ181" i="13"/>
  <c r="GLR181" i="13"/>
  <c r="GLS181" i="13"/>
  <c r="GLT181" i="13"/>
  <c r="GLU181" i="13"/>
  <c r="GLV181" i="13"/>
  <c r="GLW181" i="13"/>
  <c r="GLX181" i="13"/>
  <c r="GLY181" i="13"/>
  <c r="GLZ181" i="13"/>
  <c r="GMA181" i="13"/>
  <c r="GMB181" i="13"/>
  <c r="GMC181" i="13"/>
  <c r="GMD181" i="13"/>
  <c r="GME181" i="13"/>
  <c r="GMF181" i="13"/>
  <c r="GMG181" i="13"/>
  <c r="GMH181" i="13"/>
  <c r="GMI181" i="13"/>
  <c r="GMJ181" i="13"/>
  <c r="GMK181" i="13"/>
  <c r="GML181" i="13"/>
  <c r="GMM181" i="13"/>
  <c r="GMN181" i="13"/>
  <c r="GMO181" i="13"/>
  <c r="GMP181" i="13"/>
  <c r="GMQ181" i="13"/>
  <c r="GMR181" i="13"/>
  <c r="GMS181" i="13"/>
  <c r="GMT181" i="13"/>
  <c r="GMU181" i="13"/>
  <c r="GMV181" i="13"/>
  <c r="GMW181" i="13"/>
  <c r="GMX181" i="13"/>
  <c r="GMY181" i="13"/>
  <c r="GMZ181" i="13"/>
  <c r="GNA181" i="13"/>
  <c r="GNB181" i="13"/>
  <c r="GNC181" i="13"/>
  <c r="GND181" i="13"/>
  <c r="GNE181" i="13"/>
  <c r="GNF181" i="13"/>
  <c r="GNG181" i="13"/>
  <c r="GNH181" i="13"/>
  <c r="GNI181" i="13"/>
  <c r="GNJ181" i="13"/>
  <c r="GNK181" i="13"/>
  <c r="GNL181" i="13"/>
  <c r="GNM181" i="13"/>
  <c r="GNN181" i="13"/>
  <c r="GNO181" i="13"/>
  <c r="GNP181" i="13"/>
  <c r="GNQ181" i="13"/>
  <c r="GNR181" i="13"/>
  <c r="GNS181" i="13"/>
  <c r="GNT181" i="13"/>
  <c r="GNU181" i="13"/>
  <c r="GNV181" i="13"/>
  <c r="GNW181" i="13"/>
  <c r="GNX181" i="13"/>
  <c r="GNY181" i="13"/>
  <c r="GNZ181" i="13"/>
  <c r="GOA181" i="13"/>
  <c r="GOB181" i="13"/>
  <c r="GOC181" i="13"/>
  <c r="GOD181" i="13"/>
  <c r="GOE181" i="13"/>
  <c r="GOF181" i="13"/>
  <c r="GOG181" i="13"/>
  <c r="GOH181" i="13"/>
  <c r="GOI181" i="13"/>
  <c r="GOJ181" i="13"/>
  <c r="GOK181" i="13"/>
  <c r="GOL181" i="13"/>
  <c r="GOM181" i="13"/>
  <c r="GON181" i="13"/>
  <c r="GOO181" i="13"/>
  <c r="GOP181" i="13"/>
  <c r="GOQ181" i="13"/>
  <c r="GOR181" i="13"/>
  <c r="GOS181" i="13"/>
  <c r="GOT181" i="13"/>
  <c r="GOU181" i="13"/>
  <c r="GOV181" i="13"/>
  <c r="GOW181" i="13"/>
  <c r="GOX181" i="13"/>
  <c r="GOY181" i="13"/>
  <c r="GOZ181" i="13"/>
  <c r="GPA181" i="13"/>
  <c r="GPB181" i="13"/>
  <c r="GPC181" i="13"/>
  <c r="GPD181" i="13"/>
  <c r="GPE181" i="13"/>
  <c r="GPF181" i="13"/>
  <c r="GPG181" i="13"/>
  <c r="GPH181" i="13"/>
  <c r="GPI181" i="13"/>
  <c r="GPJ181" i="13"/>
  <c r="GPK181" i="13"/>
  <c r="GPL181" i="13"/>
  <c r="GPM181" i="13"/>
  <c r="GPN181" i="13"/>
  <c r="GPO181" i="13"/>
  <c r="GPP181" i="13"/>
  <c r="GPQ181" i="13"/>
  <c r="GPR181" i="13"/>
  <c r="GPS181" i="13"/>
  <c r="GPT181" i="13"/>
  <c r="GPU181" i="13"/>
  <c r="GPV181" i="13"/>
  <c r="GPW181" i="13"/>
  <c r="GPX181" i="13"/>
  <c r="GPY181" i="13"/>
  <c r="GPZ181" i="13"/>
  <c r="GQA181" i="13"/>
  <c r="GQB181" i="13"/>
  <c r="GQC181" i="13"/>
  <c r="GQD181" i="13"/>
  <c r="GQE181" i="13"/>
  <c r="GQF181" i="13"/>
  <c r="GQG181" i="13"/>
  <c r="GQH181" i="13"/>
  <c r="GQI181" i="13"/>
  <c r="GQJ181" i="13"/>
  <c r="GQK181" i="13"/>
  <c r="GQL181" i="13"/>
  <c r="GQM181" i="13"/>
  <c r="GQN181" i="13"/>
  <c r="GQO181" i="13"/>
  <c r="GQP181" i="13"/>
  <c r="GQQ181" i="13"/>
  <c r="GQR181" i="13"/>
  <c r="GQS181" i="13"/>
  <c r="GQT181" i="13"/>
  <c r="GQU181" i="13"/>
  <c r="GQV181" i="13"/>
  <c r="GQW181" i="13"/>
  <c r="GQX181" i="13"/>
  <c r="GQY181" i="13"/>
  <c r="GQZ181" i="13"/>
  <c r="GRA181" i="13"/>
  <c r="GRB181" i="13"/>
  <c r="GRC181" i="13"/>
  <c r="GRD181" i="13"/>
  <c r="GRE181" i="13"/>
  <c r="GRF181" i="13"/>
  <c r="GRG181" i="13"/>
  <c r="GRH181" i="13"/>
  <c r="GRI181" i="13"/>
  <c r="GRJ181" i="13"/>
  <c r="GRK181" i="13"/>
  <c r="GRL181" i="13"/>
  <c r="GRM181" i="13"/>
  <c r="GRN181" i="13"/>
  <c r="GRO181" i="13"/>
  <c r="GRP181" i="13"/>
  <c r="GRQ181" i="13"/>
  <c r="GRR181" i="13"/>
  <c r="GRS181" i="13"/>
  <c r="GRT181" i="13"/>
  <c r="GRU181" i="13"/>
  <c r="GRV181" i="13"/>
  <c r="GRW181" i="13"/>
  <c r="GRX181" i="13"/>
  <c r="GRY181" i="13"/>
  <c r="GRZ181" i="13"/>
  <c r="GSA181" i="13"/>
  <c r="GSB181" i="13"/>
  <c r="GSC181" i="13"/>
  <c r="GSD181" i="13"/>
  <c r="GSE181" i="13"/>
  <c r="GSF181" i="13"/>
  <c r="GSG181" i="13"/>
  <c r="GSH181" i="13"/>
  <c r="GSI181" i="13"/>
  <c r="GSJ181" i="13"/>
  <c r="GSK181" i="13"/>
  <c r="GSL181" i="13"/>
  <c r="GSM181" i="13"/>
  <c r="GSN181" i="13"/>
  <c r="GSO181" i="13"/>
  <c r="GSP181" i="13"/>
  <c r="GSQ181" i="13"/>
  <c r="GSR181" i="13"/>
  <c r="GSS181" i="13"/>
  <c r="GST181" i="13"/>
  <c r="GSU181" i="13"/>
  <c r="GSV181" i="13"/>
  <c r="GSW181" i="13"/>
  <c r="GSX181" i="13"/>
  <c r="GSY181" i="13"/>
  <c r="GSZ181" i="13"/>
  <c r="GTA181" i="13"/>
  <c r="GTB181" i="13"/>
  <c r="GTC181" i="13"/>
  <c r="GTD181" i="13"/>
  <c r="GTE181" i="13"/>
  <c r="GTF181" i="13"/>
  <c r="GTG181" i="13"/>
  <c r="GTH181" i="13"/>
  <c r="GTI181" i="13"/>
  <c r="GTJ181" i="13"/>
  <c r="GTK181" i="13"/>
  <c r="GTL181" i="13"/>
  <c r="GTM181" i="13"/>
  <c r="GTN181" i="13"/>
  <c r="GTO181" i="13"/>
  <c r="GTP181" i="13"/>
  <c r="GTQ181" i="13"/>
  <c r="GTR181" i="13"/>
  <c r="GTS181" i="13"/>
  <c r="GTT181" i="13"/>
  <c r="GTU181" i="13"/>
  <c r="GTV181" i="13"/>
  <c r="GTW181" i="13"/>
  <c r="GTX181" i="13"/>
  <c r="GTY181" i="13"/>
  <c r="GTZ181" i="13"/>
  <c r="GUA181" i="13"/>
  <c r="GUB181" i="13"/>
  <c r="GUC181" i="13"/>
  <c r="GUD181" i="13"/>
  <c r="GUE181" i="13"/>
  <c r="GUF181" i="13"/>
  <c r="GUG181" i="13"/>
  <c r="GUH181" i="13"/>
  <c r="GUI181" i="13"/>
  <c r="GUJ181" i="13"/>
  <c r="GUK181" i="13"/>
  <c r="GUL181" i="13"/>
  <c r="GUM181" i="13"/>
  <c r="GUN181" i="13"/>
  <c r="GUO181" i="13"/>
  <c r="GUP181" i="13"/>
  <c r="GUQ181" i="13"/>
  <c r="GUR181" i="13"/>
  <c r="GUS181" i="13"/>
  <c r="GUT181" i="13"/>
  <c r="GUU181" i="13"/>
  <c r="GUV181" i="13"/>
  <c r="GUW181" i="13"/>
  <c r="GUX181" i="13"/>
  <c r="GUY181" i="13"/>
  <c r="GUZ181" i="13"/>
  <c r="GVA181" i="13"/>
  <c r="GVB181" i="13"/>
  <c r="GVC181" i="13"/>
  <c r="GVD181" i="13"/>
  <c r="GVE181" i="13"/>
  <c r="GVF181" i="13"/>
  <c r="GVG181" i="13"/>
  <c r="GVH181" i="13"/>
  <c r="GVI181" i="13"/>
  <c r="GVJ181" i="13"/>
  <c r="GVK181" i="13"/>
  <c r="GVL181" i="13"/>
  <c r="GVM181" i="13"/>
  <c r="GVN181" i="13"/>
  <c r="GVO181" i="13"/>
  <c r="GVP181" i="13"/>
  <c r="GVQ181" i="13"/>
  <c r="GVR181" i="13"/>
  <c r="GVS181" i="13"/>
  <c r="GVT181" i="13"/>
  <c r="GVU181" i="13"/>
  <c r="GVV181" i="13"/>
  <c r="GVW181" i="13"/>
  <c r="GVX181" i="13"/>
  <c r="GVY181" i="13"/>
  <c r="GVZ181" i="13"/>
  <c r="GWA181" i="13"/>
  <c r="GWB181" i="13"/>
  <c r="GWC181" i="13"/>
  <c r="GWD181" i="13"/>
  <c r="GWE181" i="13"/>
  <c r="GWF181" i="13"/>
  <c r="GWG181" i="13"/>
  <c r="GWH181" i="13"/>
  <c r="GWI181" i="13"/>
  <c r="GWJ181" i="13"/>
  <c r="GWK181" i="13"/>
  <c r="GWL181" i="13"/>
  <c r="GWM181" i="13"/>
  <c r="GWN181" i="13"/>
  <c r="GWO181" i="13"/>
  <c r="GWP181" i="13"/>
  <c r="GWQ181" i="13"/>
  <c r="GWR181" i="13"/>
  <c r="GWS181" i="13"/>
  <c r="GWT181" i="13"/>
  <c r="GWU181" i="13"/>
  <c r="GWV181" i="13"/>
  <c r="GWW181" i="13"/>
  <c r="GWX181" i="13"/>
  <c r="GWY181" i="13"/>
  <c r="GWZ181" i="13"/>
  <c r="GXA181" i="13"/>
  <c r="GXB181" i="13"/>
  <c r="GXC181" i="13"/>
  <c r="GXD181" i="13"/>
  <c r="GXE181" i="13"/>
  <c r="GXF181" i="13"/>
  <c r="GXG181" i="13"/>
  <c r="GXH181" i="13"/>
  <c r="GXI181" i="13"/>
  <c r="GXJ181" i="13"/>
  <c r="GXK181" i="13"/>
  <c r="GXL181" i="13"/>
  <c r="GXM181" i="13"/>
  <c r="GXN181" i="13"/>
  <c r="GXO181" i="13"/>
  <c r="GXP181" i="13"/>
  <c r="GXQ181" i="13"/>
  <c r="GXR181" i="13"/>
  <c r="GXS181" i="13"/>
  <c r="GXT181" i="13"/>
  <c r="GXU181" i="13"/>
  <c r="GXV181" i="13"/>
  <c r="GXW181" i="13"/>
  <c r="GXX181" i="13"/>
  <c r="GXY181" i="13"/>
  <c r="GXZ181" i="13"/>
  <c r="GYA181" i="13"/>
  <c r="GYB181" i="13"/>
  <c r="GYC181" i="13"/>
  <c r="GYD181" i="13"/>
  <c r="GYE181" i="13"/>
  <c r="GYF181" i="13"/>
  <c r="GYG181" i="13"/>
  <c r="GYH181" i="13"/>
  <c r="GYI181" i="13"/>
  <c r="GYJ181" i="13"/>
  <c r="GYK181" i="13"/>
  <c r="GYL181" i="13"/>
  <c r="GYM181" i="13"/>
  <c r="GYN181" i="13"/>
  <c r="GYO181" i="13"/>
  <c r="GYP181" i="13"/>
  <c r="GYQ181" i="13"/>
  <c r="GYR181" i="13"/>
  <c r="GYS181" i="13"/>
  <c r="GYT181" i="13"/>
  <c r="GYU181" i="13"/>
  <c r="GYV181" i="13"/>
  <c r="GYW181" i="13"/>
  <c r="GYX181" i="13"/>
  <c r="GYY181" i="13"/>
  <c r="GYZ181" i="13"/>
  <c r="GZA181" i="13"/>
  <c r="GZB181" i="13"/>
  <c r="GZC181" i="13"/>
  <c r="GZD181" i="13"/>
  <c r="GZE181" i="13"/>
  <c r="GZF181" i="13"/>
  <c r="GZG181" i="13"/>
  <c r="GZH181" i="13"/>
  <c r="GZI181" i="13"/>
  <c r="GZJ181" i="13"/>
  <c r="GZK181" i="13"/>
  <c r="GZL181" i="13"/>
  <c r="GZM181" i="13"/>
  <c r="GZN181" i="13"/>
  <c r="GZO181" i="13"/>
  <c r="GZP181" i="13"/>
  <c r="GZQ181" i="13"/>
  <c r="GZR181" i="13"/>
  <c r="GZS181" i="13"/>
  <c r="GZT181" i="13"/>
  <c r="GZU181" i="13"/>
  <c r="GZV181" i="13"/>
  <c r="GZW181" i="13"/>
  <c r="GZX181" i="13"/>
  <c r="GZY181" i="13"/>
  <c r="GZZ181" i="13"/>
  <c r="HAA181" i="13"/>
  <c r="HAB181" i="13"/>
  <c r="HAC181" i="13"/>
  <c r="HAD181" i="13"/>
  <c r="HAE181" i="13"/>
  <c r="HAF181" i="13"/>
  <c r="HAG181" i="13"/>
  <c r="HAH181" i="13"/>
  <c r="HAI181" i="13"/>
  <c r="HAJ181" i="13"/>
  <c r="HAK181" i="13"/>
  <c r="HAL181" i="13"/>
  <c r="HAM181" i="13"/>
  <c r="HAN181" i="13"/>
  <c r="HAO181" i="13"/>
  <c r="HAP181" i="13"/>
  <c r="HAQ181" i="13"/>
  <c r="HAR181" i="13"/>
  <c r="HAS181" i="13"/>
  <c r="HAT181" i="13"/>
  <c r="HAU181" i="13"/>
  <c r="HAV181" i="13"/>
  <c r="HAW181" i="13"/>
  <c r="HAX181" i="13"/>
  <c r="HAY181" i="13"/>
  <c r="HAZ181" i="13"/>
  <c r="HBA181" i="13"/>
  <c r="HBB181" i="13"/>
  <c r="HBC181" i="13"/>
  <c r="HBD181" i="13"/>
  <c r="HBE181" i="13"/>
  <c r="HBF181" i="13"/>
  <c r="HBG181" i="13"/>
  <c r="HBH181" i="13"/>
  <c r="HBI181" i="13"/>
  <c r="HBJ181" i="13"/>
  <c r="HBK181" i="13"/>
  <c r="HBL181" i="13"/>
  <c r="HBM181" i="13"/>
  <c r="HBN181" i="13"/>
  <c r="HBO181" i="13"/>
  <c r="HBP181" i="13"/>
  <c r="HBQ181" i="13"/>
  <c r="HBR181" i="13"/>
  <c r="HBS181" i="13"/>
  <c r="HBT181" i="13"/>
  <c r="HBU181" i="13"/>
  <c r="HBV181" i="13"/>
  <c r="HBW181" i="13"/>
  <c r="HBX181" i="13"/>
  <c r="HBY181" i="13"/>
  <c r="HBZ181" i="13"/>
  <c r="HCA181" i="13"/>
  <c r="HCB181" i="13"/>
  <c r="HCC181" i="13"/>
  <c r="HCD181" i="13"/>
  <c r="HCE181" i="13"/>
  <c r="HCF181" i="13"/>
  <c r="HCG181" i="13"/>
  <c r="HCH181" i="13"/>
  <c r="HCI181" i="13"/>
  <c r="HCJ181" i="13"/>
  <c r="HCK181" i="13"/>
  <c r="HCL181" i="13"/>
  <c r="HCM181" i="13"/>
  <c r="HCN181" i="13"/>
  <c r="HCO181" i="13"/>
  <c r="HCP181" i="13"/>
  <c r="HCQ181" i="13"/>
  <c r="HCR181" i="13"/>
  <c r="HCS181" i="13"/>
  <c r="HCT181" i="13"/>
  <c r="HCU181" i="13"/>
  <c r="HCV181" i="13"/>
  <c r="HCW181" i="13"/>
  <c r="HCX181" i="13"/>
  <c r="HCY181" i="13"/>
  <c r="HCZ181" i="13"/>
  <c r="HDA181" i="13"/>
  <c r="HDB181" i="13"/>
  <c r="HDC181" i="13"/>
  <c r="HDD181" i="13"/>
  <c r="HDE181" i="13"/>
  <c r="HDF181" i="13"/>
  <c r="HDG181" i="13"/>
  <c r="HDH181" i="13"/>
  <c r="HDI181" i="13"/>
  <c r="HDJ181" i="13"/>
  <c r="HDK181" i="13"/>
  <c r="HDL181" i="13"/>
  <c r="HDM181" i="13"/>
  <c r="HDN181" i="13"/>
  <c r="HDO181" i="13"/>
  <c r="HDP181" i="13"/>
  <c r="HDQ181" i="13"/>
  <c r="HDR181" i="13"/>
  <c r="HDS181" i="13"/>
  <c r="HDT181" i="13"/>
  <c r="HDU181" i="13"/>
  <c r="HDV181" i="13"/>
  <c r="HDW181" i="13"/>
  <c r="HDX181" i="13"/>
  <c r="HDY181" i="13"/>
  <c r="HDZ181" i="13"/>
  <c r="HEA181" i="13"/>
  <c r="HEB181" i="13"/>
  <c r="HEC181" i="13"/>
  <c r="HED181" i="13"/>
  <c r="HEE181" i="13"/>
  <c r="HEF181" i="13"/>
  <c r="HEG181" i="13"/>
  <c r="HEH181" i="13"/>
  <c r="HEI181" i="13"/>
  <c r="HEJ181" i="13"/>
  <c r="HEK181" i="13"/>
  <c r="HEL181" i="13"/>
  <c r="HEM181" i="13"/>
  <c r="HEN181" i="13"/>
  <c r="HEO181" i="13"/>
  <c r="HEP181" i="13"/>
  <c r="HEQ181" i="13"/>
  <c r="HER181" i="13"/>
  <c r="HES181" i="13"/>
  <c r="HET181" i="13"/>
  <c r="HEU181" i="13"/>
  <c r="HEV181" i="13"/>
  <c r="HEW181" i="13"/>
  <c r="HEX181" i="13"/>
  <c r="HEY181" i="13"/>
  <c r="HEZ181" i="13"/>
  <c r="HFA181" i="13"/>
  <c r="HFB181" i="13"/>
  <c r="HFC181" i="13"/>
  <c r="HFD181" i="13"/>
  <c r="HFE181" i="13"/>
  <c r="HFF181" i="13"/>
  <c r="HFG181" i="13"/>
  <c r="HFH181" i="13"/>
  <c r="HFI181" i="13"/>
  <c r="HFJ181" i="13"/>
  <c r="HFK181" i="13"/>
  <c r="HFL181" i="13"/>
  <c r="HFM181" i="13"/>
  <c r="HFN181" i="13"/>
  <c r="HFO181" i="13"/>
  <c r="HFP181" i="13"/>
  <c r="HFQ181" i="13"/>
  <c r="HFR181" i="13"/>
  <c r="HFS181" i="13"/>
  <c r="HFT181" i="13"/>
  <c r="HFU181" i="13"/>
  <c r="HFV181" i="13"/>
  <c r="HFW181" i="13"/>
  <c r="HFX181" i="13"/>
  <c r="HFY181" i="13"/>
  <c r="HFZ181" i="13"/>
  <c r="HGA181" i="13"/>
  <c r="HGB181" i="13"/>
  <c r="HGC181" i="13"/>
  <c r="HGD181" i="13"/>
  <c r="HGE181" i="13"/>
  <c r="HGF181" i="13"/>
  <c r="HGG181" i="13"/>
  <c r="HGH181" i="13"/>
  <c r="HGI181" i="13"/>
  <c r="HGJ181" i="13"/>
  <c r="HGK181" i="13"/>
  <c r="HGL181" i="13"/>
  <c r="HGM181" i="13"/>
  <c r="HGN181" i="13"/>
  <c r="HGO181" i="13"/>
  <c r="HGP181" i="13"/>
  <c r="HGQ181" i="13"/>
  <c r="HGR181" i="13"/>
  <c r="HGS181" i="13"/>
  <c r="HGT181" i="13"/>
  <c r="HGU181" i="13"/>
  <c r="HGV181" i="13"/>
  <c r="HGW181" i="13"/>
  <c r="HGX181" i="13"/>
  <c r="HGY181" i="13"/>
  <c r="HGZ181" i="13"/>
  <c r="HHA181" i="13"/>
  <c r="HHB181" i="13"/>
  <c r="HHC181" i="13"/>
  <c r="HHD181" i="13"/>
  <c r="HHE181" i="13"/>
  <c r="HHF181" i="13"/>
  <c r="HHG181" i="13"/>
  <c r="HHH181" i="13"/>
  <c r="HHI181" i="13"/>
  <c r="HHJ181" i="13"/>
  <c r="HHK181" i="13"/>
  <c r="HHL181" i="13"/>
  <c r="HHM181" i="13"/>
  <c r="HHN181" i="13"/>
  <c r="HHO181" i="13"/>
  <c r="HHP181" i="13"/>
  <c r="HHQ181" i="13"/>
  <c r="HHR181" i="13"/>
  <c r="HHS181" i="13"/>
  <c r="HHT181" i="13"/>
  <c r="HHU181" i="13"/>
  <c r="HHV181" i="13"/>
  <c r="HHW181" i="13"/>
  <c r="HHX181" i="13"/>
  <c r="HHY181" i="13"/>
  <c r="HHZ181" i="13"/>
  <c r="HIA181" i="13"/>
  <c r="HIB181" i="13"/>
  <c r="HIC181" i="13"/>
  <c r="HID181" i="13"/>
  <c r="HIE181" i="13"/>
  <c r="HIF181" i="13"/>
  <c r="HIG181" i="13"/>
  <c r="HIH181" i="13"/>
  <c r="HII181" i="13"/>
  <c r="HIJ181" i="13"/>
  <c r="HIK181" i="13"/>
  <c r="HIL181" i="13"/>
  <c r="HIM181" i="13"/>
  <c r="HIN181" i="13"/>
  <c r="HIO181" i="13"/>
  <c r="HIP181" i="13"/>
  <c r="HIQ181" i="13"/>
  <c r="HIR181" i="13"/>
  <c r="HIS181" i="13"/>
  <c r="HIT181" i="13"/>
  <c r="HIU181" i="13"/>
  <c r="HIV181" i="13"/>
  <c r="HIW181" i="13"/>
  <c r="HIX181" i="13"/>
  <c r="HIY181" i="13"/>
  <c r="HIZ181" i="13"/>
  <c r="HJA181" i="13"/>
  <c r="HJB181" i="13"/>
  <c r="HJC181" i="13"/>
  <c r="HJD181" i="13"/>
  <c r="HJE181" i="13"/>
  <c r="HJF181" i="13"/>
  <c r="HJG181" i="13"/>
  <c r="HJH181" i="13"/>
  <c r="HJI181" i="13"/>
  <c r="HJJ181" i="13"/>
  <c r="HJK181" i="13"/>
  <c r="HJL181" i="13"/>
  <c r="HJM181" i="13"/>
  <c r="HJN181" i="13"/>
  <c r="HJO181" i="13"/>
  <c r="HJP181" i="13"/>
  <c r="HJQ181" i="13"/>
  <c r="HJR181" i="13"/>
  <c r="HJS181" i="13"/>
  <c r="HJT181" i="13"/>
  <c r="HJU181" i="13"/>
  <c r="HJV181" i="13"/>
  <c r="HJW181" i="13"/>
  <c r="HJX181" i="13"/>
  <c r="HJY181" i="13"/>
  <c r="HJZ181" i="13"/>
  <c r="HKA181" i="13"/>
  <c r="HKB181" i="13"/>
  <c r="HKC181" i="13"/>
  <c r="HKD181" i="13"/>
  <c r="HKE181" i="13"/>
  <c r="HKF181" i="13"/>
  <c r="HKG181" i="13"/>
  <c r="HKH181" i="13"/>
  <c r="HKI181" i="13"/>
  <c r="HKJ181" i="13"/>
  <c r="HKK181" i="13"/>
  <c r="HKL181" i="13"/>
  <c r="HKM181" i="13"/>
  <c r="HKN181" i="13"/>
  <c r="HKO181" i="13"/>
  <c r="HKP181" i="13"/>
  <c r="HKQ181" i="13"/>
  <c r="HKR181" i="13"/>
  <c r="HKS181" i="13"/>
  <c r="HKT181" i="13"/>
  <c r="HKU181" i="13"/>
  <c r="HKV181" i="13"/>
  <c r="HKW181" i="13"/>
  <c r="HKX181" i="13"/>
  <c r="HKY181" i="13"/>
  <c r="HKZ181" i="13"/>
  <c r="HLA181" i="13"/>
  <c r="HLB181" i="13"/>
  <c r="HLC181" i="13"/>
  <c r="HLD181" i="13"/>
  <c r="HLE181" i="13"/>
  <c r="HLF181" i="13"/>
  <c r="HLG181" i="13"/>
  <c r="HLH181" i="13"/>
  <c r="HLI181" i="13"/>
  <c r="HLJ181" i="13"/>
  <c r="HLK181" i="13"/>
  <c r="HLL181" i="13"/>
  <c r="HLM181" i="13"/>
  <c r="HLN181" i="13"/>
  <c r="HLO181" i="13"/>
  <c r="HLP181" i="13"/>
  <c r="HLQ181" i="13"/>
  <c r="HLR181" i="13"/>
  <c r="HLS181" i="13"/>
  <c r="HLT181" i="13"/>
  <c r="HLU181" i="13"/>
  <c r="HLV181" i="13"/>
  <c r="HLW181" i="13"/>
  <c r="HLX181" i="13"/>
  <c r="HLY181" i="13"/>
  <c r="HLZ181" i="13"/>
  <c r="HMA181" i="13"/>
  <c r="HMB181" i="13"/>
  <c r="HMC181" i="13"/>
  <c r="HMD181" i="13"/>
  <c r="HME181" i="13"/>
  <c r="HMF181" i="13"/>
  <c r="HMG181" i="13"/>
  <c r="HMH181" i="13"/>
  <c r="HMI181" i="13"/>
  <c r="HMJ181" i="13"/>
  <c r="HMK181" i="13"/>
  <c r="HML181" i="13"/>
  <c r="HMM181" i="13"/>
  <c r="HMN181" i="13"/>
  <c r="HMO181" i="13"/>
  <c r="HMP181" i="13"/>
  <c r="HMQ181" i="13"/>
  <c r="HMR181" i="13"/>
  <c r="HMS181" i="13"/>
  <c r="HMT181" i="13"/>
  <c r="HMU181" i="13"/>
  <c r="HMV181" i="13"/>
  <c r="HMW181" i="13"/>
  <c r="HMX181" i="13"/>
  <c r="HMY181" i="13"/>
  <c r="HMZ181" i="13"/>
  <c r="HNA181" i="13"/>
  <c r="HNB181" i="13"/>
  <c r="HNC181" i="13"/>
  <c r="HND181" i="13"/>
  <c r="HNE181" i="13"/>
  <c r="HNF181" i="13"/>
  <c r="HNG181" i="13"/>
  <c r="HNH181" i="13"/>
  <c r="HNI181" i="13"/>
  <c r="HNJ181" i="13"/>
  <c r="HNK181" i="13"/>
  <c r="HNL181" i="13"/>
  <c r="HNM181" i="13"/>
  <c r="HNN181" i="13"/>
  <c r="HNO181" i="13"/>
  <c r="HNP181" i="13"/>
  <c r="HNQ181" i="13"/>
  <c r="HNR181" i="13"/>
  <c r="HNS181" i="13"/>
  <c r="HNT181" i="13"/>
  <c r="HNU181" i="13"/>
  <c r="HNV181" i="13"/>
  <c r="HNW181" i="13"/>
  <c r="HNX181" i="13"/>
  <c r="HNY181" i="13"/>
  <c r="HNZ181" i="13"/>
  <c r="HOA181" i="13"/>
  <c r="HOB181" i="13"/>
  <c r="HOC181" i="13"/>
  <c r="HOD181" i="13"/>
  <c r="HOE181" i="13"/>
  <c r="HOF181" i="13"/>
  <c r="HOG181" i="13"/>
  <c r="HOH181" i="13"/>
  <c r="HOI181" i="13"/>
  <c r="HOJ181" i="13"/>
  <c r="HOK181" i="13"/>
  <c r="HOL181" i="13"/>
  <c r="HOM181" i="13"/>
  <c r="HON181" i="13"/>
  <c r="HOO181" i="13"/>
  <c r="HOP181" i="13"/>
  <c r="HOQ181" i="13"/>
  <c r="HOR181" i="13"/>
  <c r="HOS181" i="13"/>
  <c r="HOT181" i="13"/>
  <c r="HOU181" i="13"/>
  <c r="HOV181" i="13"/>
  <c r="HOW181" i="13"/>
  <c r="HOX181" i="13"/>
  <c r="HOY181" i="13"/>
  <c r="HOZ181" i="13"/>
  <c r="HPA181" i="13"/>
  <c r="HPB181" i="13"/>
  <c r="HPC181" i="13"/>
  <c r="HPD181" i="13"/>
  <c r="HPE181" i="13"/>
  <c r="HPF181" i="13"/>
  <c r="HPG181" i="13"/>
  <c r="HPH181" i="13"/>
  <c r="HPI181" i="13"/>
  <c r="HPJ181" i="13"/>
  <c r="HPK181" i="13"/>
  <c r="HPL181" i="13"/>
  <c r="HPM181" i="13"/>
  <c r="HPN181" i="13"/>
  <c r="HPO181" i="13"/>
  <c r="HPP181" i="13"/>
  <c r="HPQ181" i="13"/>
  <c r="HPR181" i="13"/>
  <c r="HPS181" i="13"/>
  <c r="HPT181" i="13"/>
  <c r="HPU181" i="13"/>
  <c r="HPV181" i="13"/>
  <c r="HPW181" i="13"/>
  <c r="HPX181" i="13"/>
  <c r="HPY181" i="13"/>
  <c r="HPZ181" i="13"/>
  <c r="HQA181" i="13"/>
  <c r="HQB181" i="13"/>
  <c r="HQC181" i="13"/>
  <c r="HQD181" i="13"/>
  <c r="HQE181" i="13"/>
  <c r="HQF181" i="13"/>
  <c r="HQG181" i="13"/>
  <c r="HQH181" i="13"/>
  <c r="HQI181" i="13"/>
  <c r="HQJ181" i="13"/>
  <c r="HQK181" i="13"/>
  <c r="HQL181" i="13"/>
  <c r="HQM181" i="13"/>
  <c r="HQN181" i="13"/>
  <c r="HQO181" i="13"/>
  <c r="HQP181" i="13"/>
  <c r="HQQ181" i="13"/>
  <c r="HQR181" i="13"/>
  <c r="HQS181" i="13"/>
  <c r="HQT181" i="13"/>
  <c r="HQU181" i="13"/>
  <c r="HQV181" i="13"/>
  <c r="HQW181" i="13"/>
  <c r="HQX181" i="13"/>
  <c r="HQY181" i="13"/>
  <c r="HQZ181" i="13"/>
  <c r="HRA181" i="13"/>
  <c r="HRB181" i="13"/>
  <c r="HRC181" i="13"/>
  <c r="HRD181" i="13"/>
  <c r="HRE181" i="13"/>
  <c r="HRF181" i="13"/>
  <c r="HRG181" i="13"/>
  <c r="HRH181" i="13"/>
  <c r="HRI181" i="13"/>
  <c r="HRJ181" i="13"/>
  <c r="HRK181" i="13"/>
  <c r="HRL181" i="13"/>
  <c r="HRM181" i="13"/>
  <c r="HRN181" i="13"/>
  <c r="HRO181" i="13"/>
  <c r="HRP181" i="13"/>
  <c r="HRQ181" i="13"/>
  <c r="HRR181" i="13"/>
  <c r="HRS181" i="13"/>
  <c r="HRT181" i="13"/>
  <c r="HRU181" i="13"/>
  <c r="HRV181" i="13"/>
  <c r="HRW181" i="13"/>
  <c r="HRX181" i="13"/>
  <c r="HRY181" i="13"/>
  <c r="HRZ181" i="13"/>
  <c r="HSA181" i="13"/>
  <c r="HSB181" i="13"/>
  <c r="HSC181" i="13"/>
  <c r="HSD181" i="13"/>
  <c r="HSE181" i="13"/>
  <c r="HSF181" i="13"/>
  <c r="HSG181" i="13"/>
  <c r="HSH181" i="13"/>
  <c r="HSI181" i="13"/>
  <c r="HSJ181" i="13"/>
  <c r="HSK181" i="13"/>
  <c r="HSL181" i="13"/>
  <c r="HSM181" i="13"/>
  <c r="HSN181" i="13"/>
  <c r="HSO181" i="13"/>
  <c r="HSP181" i="13"/>
  <c r="HSQ181" i="13"/>
  <c r="HSR181" i="13"/>
  <c r="HSS181" i="13"/>
  <c r="HST181" i="13"/>
  <c r="HSU181" i="13"/>
  <c r="HSV181" i="13"/>
  <c r="HSW181" i="13"/>
  <c r="HSX181" i="13"/>
  <c r="HSY181" i="13"/>
  <c r="HSZ181" i="13"/>
  <c r="HTA181" i="13"/>
  <c r="HTB181" i="13"/>
  <c r="HTC181" i="13"/>
  <c r="HTD181" i="13"/>
  <c r="HTE181" i="13"/>
  <c r="HTF181" i="13"/>
  <c r="HTG181" i="13"/>
  <c r="HTH181" i="13"/>
  <c r="HTI181" i="13"/>
  <c r="HTJ181" i="13"/>
  <c r="HTK181" i="13"/>
  <c r="HTL181" i="13"/>
  <c r="HTM181" i="13"/>
  <c r="HTN181" i="13"/>
  <c r="HTO181" i="13"/>
  <c r="HTP181" i="13"/>
  <c r="HTQ181" i="13"/>
  <c r="HTR181" i="13"/>
  <c r="HTS181" i="13"/>
  <c r="HTT181" i="13"/>
  <c r="HTU181" i="13"/>
  <c r="HTV181" i="13"/>
  <c r="HTW181" i="13"/>
  <c r="HTX181" i="13"/>
  <c r="HTY181" i="13"/>
  <c r="HTZ181" i="13"/>
  <c r="HUA181" i="13"/>
  <c r="HUB181" i="13"/>
  <c r="HUC181" i="13"/>
  <c r="HUD181" i="13"/>
  <c r="HUE181" i="13"/>
  <c r="HUF181" i="13"/>
  <c r="HUG181" i="13"/>
  <c r="HUH181" i="13"/>
  <c r="HUI181" i="13"/>
  <c r="HUJ181" i="13"/>
  <c r="HUK181" i="13"/>
  <c r="HUL181" i="13"/>
  <c r="HUM181" i="13"/>
  <c r="HUN181" i="13"/>
  <c r="HUO181" i="13"/>
  <c r="HUP181" i="13"/>
  <c r="HUQ181" i="13"/>
  <c r="HUR181" i="13"/>
  <c r="HUS181" i="13"/>
  <c r="HUT181" i="13"/>
  <c r="HUU181" i="13"/>
  <c r="HUV181" i="13"/>
  <c r="HUW181" i="13"/>
  <c r="HUX181" i="13"/>
  <c r="HUY181" i="13"/>
  <c r="HUZ181" i="13"/>
  <c r="HVA181" i="13"/>
  <c r="HVB181" i="13"/>
  <c r="HVC181" i="13"/>
  <c r="HVD181" i="13"/>
  <c r="HVE181" i="13"/>
  <c r="HVF181" i="13"/>
  <c r="HVG181" i="13"/>
  <c r="HVH181" i="13"/>
  <c r="HVI181" i="13"/>
  <c r="HVJ181" i="13"/>
  <c r="HVK181" i="13"/>
  <c r="HVL181" i="13"/>
  <c r="HVM181" i="13"/>
  <c r="HVN181" i="13"/>
  <c r="HVO181" i="13"/>
  <c r="HVP181" i="13"/>
  <c r="HVQ181" i="13"/>
  <c r="HVR181" i="13"/>
  <c r="HVS181" i="13"/>
  <c r="HVT181" i="13"/>
  <c r="HVU181" i="13"/>
  <c r="HVV181" i="13"/>
  <c r="HVW181" i="13"/>
  <c r="HVX181" i="13"/>
  <c r="HVY181" i="13"/>
  <c r="HVZ181" i="13"/>
  <c r="HWA181" i="13"/>
  <c r="HWB181" i="13"/>
  <c r="HWC181" i="13"/>
  <c r="HWD181" i="13"/>
  <c r="HWE181" i="13"/>
  <c r="HWF181" i="13"/>
  <c r="HWG181" i="13"/>
  <c r="HWH181" i="13"/>
  <c r="HWI181" i="13"/>
  <c r="HWJ181" i="13"/>
  <c r="HWK181" i="13"/>
  <c r="HWL181" i="13"/>
  <c r="HWM181" i="13"/>
  <c r="HWN181" i="13"/>
  <c r="HWO181" i="13"/>
  <c r="HWP181" i="13"/>
  <c r="HWQ181" i="13"/>
  <c r="HWR181" i="13"/>
  <c r="HWS181" i="13"/>
  <c r="HWT181" i="13"/>
  <c r="HWU181" i="13"/>
  <c r="HWV181" i="13"/>
  <c r="HWW181" i="13"/>
  <c r="HWX181" i="13"/>
  <c r="HWY181" i="13"/>
  <c r="HWZ181" i="13"/>
  <c r="HXA181" i="13"/>
  <c r="HXB181" i="13"/>
  <c r="HXC181" i="13"/>
  <c r="HXD181" i="13"/>
  <c r="HXE181" i="13"/>
  <c r="HXF181" i="13"/>
  <c r="HXG181" i="13"/>
  <c r="HXH181" i="13"/>
  <c r="HXI181" i="13"/>
  <c r="HXJ181" i="13"/>
  <c r="HXK181" i="13"/>
  <c r="HXL181" i="13"/>
  <c r="HXM181" i="13"/>
  <c r="HXN181" i="13"/>
  <c r="HXO181" i="13"/>
  <c r="HXP181" i="13"/>
  <c r="HXQ181" i="13"/>
  <c r="HXR181" i="13"/>
  <c r="HXS181" i="13"/>
  <c r="HXT181" i="13"/>
  <c r="HXU181" i="13"/>
  <c r="HXV181" i="13"/>
  <c r="HXW181" i="13"/>
  <c r="HXX181" i="13"/>
  <c r="HXY181" i="13"/>
  <c r="HXZ181" i="13"/>
  <c r="HYA181" i="13"/>
  <c r="HYB181" i="13"/>
  <c r="HYC181" i="13"/>
  <c r="HYD181" i="13"/>
  <c r="HYE181" i="13"/>
  <c r="HYF181" i="13"/>
  <c r="HYG181" i="13"/>
  <c r="HYH181" i="13"/>
  <c r="HYI181" i="13"/>
  <c r="HYJ181" i="13"/>
  <c r="HYK181" i="13"/>
  <c r="HYL181" i="13"/>
  <c r="HYM181" i="13"/>
  <c r="HYN181" i="13"/>
  <c r="HYO181" i="13"/>
  <c r="HYP181" i="13"/>
  <c r="HYQ181" i="13"/>
  <c r="HYR181" i="13"/>
  <c r="HYS181" i="13"/>
  <c r="HYT181" i="13"/>
  <c r="HYU181" i="13"/>
  <c r="HYV181" i="13"/>
  <c r="HYW181" i="13"/>
  <c r="HYX181" i="13"/>
  <c r="HYY181" i="13"/>
  <c r="HYZ181" i="13"/>
  <c r="HZA181" i="13"/>
  <c r="HZB181" i="13"/>
  <c r="HZC181" i="13"/>
  <c r="HZD181" i="13"/>
  <c r="HZE181" i="13"/>
  <c r="HZF181" i="13"/>
  <c r="HZG181" i="13"/>
  <c r="HZH181" i="13"/>
  <c r="HZI181" i="13"/>
  <c r="HZJ181" i="13"/>
  <c r="HZK181" i="13"/>
  <c r="HZL181" i="13"/>
  <c r="HZM181" i="13"/>
  <c r="HZN181" i="13"/>
  <c r="HZO181" i="13"/>
  <c r="HZP181" i="13"/>
  <c r="HZQ181" i="13"/>
  <c r="HZR181" i="13"/>
  <c r="HZS181" i="13"/>
  <c r="HZT181" i="13"/>
  <c r="HZU181" i="13"/>
  <c r="HZV181" i="13"/>
  <c r="HZW181" i="13"/>
  <c r="HZX181" i="13"/>
  <c r="HZY181" i="13"/>
  <c r="HZZ181" i="13"/>
  <c r="IAA181" i="13"/>
  <c r="IAB181" i="13"/>
  <c r="IAC181" i="13"/>
  <c r="IAD181" i="13"/>
  <c r="IAE181" i="13"/>
  <c r="IAF181" i="13"/>
  <c r="IAG181" i="13"/>
  <c r="IAH181" i="13"/>
  <c r="IAI181" i="13"/>
  <c r="IAJ181" i="13"/>
  <c r="IAK181" i="13"/>
  <c r="IAL181" i="13"/>
  <c r="IAM181" i="13"/>
  <c r="IAN181" i="13"/>
  <c r="IAO181" i="13"/>
  <c r="IAP181" i="13"/>
  <c r="IAQ181" i="13"/>
  <c r="IAR181" i="13"/>
  <c r="IAS181" i="13"/>
  <c r="IAT181" i="13"/>
  <c r="IAU181" i="13"/>
  <c r="IAV181" i="13"/>
  <c r="IAW181" i="13"/>
  <c r="IAX181" i="13"/>
  <c r="IAY181" i="13"/>
  <c r="IAZ181" i="13"/>
  <c r="IBA181" i="13"/>
  <c r="IBB181" i="13"/>
  <c r="IBC181" i="13"/>
  <c r="IBD181" i="13"/>
  <c r="IBE181" i="13"/>
  <c r="IBF181" i="13"/>
  <c r="IBG181" i="13"/>
  <c r="IBH181" i="13"/>
  <c r="IBI181" i="13"/>
  <c r="IBJ181" i="13"/>
  <c r="IBK181" i="13"/>
  <c r="IBL181" i="13"/>
  <c r="IBM181" i="13"/>
  <c r="IBN181" i="13"/>
  <c r="IBO181" i="13"/>
  <c r="IBP181" i="13"/>
  <c r="IBQ181" i="13"/>
  <c r="IBR181" i="13"/>
  <c r="IBS181" i="13"/>
  <c r="IBT181" i="13"/>
  <c r="IBU181" i="13"/>
  <c r="IBV181" i="13"/>
  <c r="IBW181" i="13"/>
  <c r="IBX181" i="13"/>
  <c r="IBY181" i="13"/>
  <c r="IBZ181" i="13"/>
  <c r="ICA181" i="13"/>
  <c r="ICB181" i="13"/>
  <c r="ICC181" i="13"/>
  <c r="ICD181" i="13"/>
  <c r="ICE181" i="13"/>
  <c r="ICF181" i="13"/>
  <c r="ICG181" i="13"/>
  <c r="ICH181" i="13"/>
  <c r="ICI181" i="13"/>
  <c r="ICJ181" i="13"/>
  <c r="ICK181" i="13"/>
  <c r="ICL181" i="13"/>
  <c r="ICM181" i="13"/>
  <c r="ICN181" i="13"/>
  <c r="ICO181" i="13"/>
  <c r="ICP181" i="13"/>
  <c r="ICQ181" i="13"/>
  <c r="ICR181" i="13"/>
  <c r="ICS181" i="13"/>
  <c r="ICT181" i="13"/>
  <c r="ICU181" i="13"/>
  <c r="ICV181" i="13"/>
  <c r="ICW181" i="13"/>
  <c r="ICX181" i="13"/>
  <c r="ICY181" i="13"/>
  <c r="ICZ181" i="13"/>
  <c r="IDA181" i="13"/>
  <c r="IDB181" i="13"/>
  <c r="IDC181" i="13"/>
  <c r="IDD181" i="13"/>
  <c r="IDE181" i="13"/>
  <c r="IDF181" i="13"/>
  <c r="IDG181" i="13"/>
  <c r="IDH181" i="13"/>
  <c r="IDI181" i="13"/>
  <c r="IDJ181" i="13"/>
  <c r="IDK181" i="13"/>
  <c r="IDL181" i="13"/>
  <c r="IDM181" i="13"/>
  <c r="IDN181" i="13"/>
  <c r="IDO181" i="13"/>
  <c r="IDP181" i="13"/>
  <c r="IDQ181" i="13"/>
  <c r="IDR181" i="13"/>
  <c r="IDS181" i="13"/>
  <c r="IDT181" i="13"/>
  <c r="IDU181" i="13"/>
  <c r="IDV181" i="13"/>
  <c r="IDW181" i="13"/>
  <c r="IDX181" i="13"/>
  <c r="IDY181" i="13"/>
  <c r="IDZ181" i="13"/>
  <c r="IEA181" i="13"/>
  <c r="IEB181" i="13"/>
  <c r="IEC181" i="13"/>
  <c r="IED181" i="13"/>
  <c r="IEE181" i="13"/>
  <c r="IEF181" i="13"/>
  <c r="IEG181" i="13"/>
  <c r="IEH181" i="13"/>
  <c r="IEI181" i="13"/>
  <c r="IEJ181" i="13"/>
  <c r="IEK181" i="13"/>
  <c r="IEL181" i="13"/>
  <c r="IEM181" i="13"/>
  <c r="IEN181" i="13"/>
  <c r="IEO181" i="13"/>
  <c r="IEP181" i="13"/>
  <c r="IEQ181" i="13"/>
  <c r="IER181" i="13"/>
  <c r="IES181" i="13"/>
  <c r="IET181" i="13"/>
  <c r="IEU181" i="13"/>
  <c r="IEV181" i="13"/>
  <c r="IEW181" i="13"/>
  <c r="IEX181" i="13"/>
  <c r="IEY181" i="13"/>
  <c r="IEZ181" i="13"/>
  <c r="IFA181" i="13"/>
  <c r="IFB181" i="13"/>
  <c r="IFC181" i="13"/>
  <c r="IFD181" i="13"/>
  <c r="IFE181" i="13"/>
  <c r="IFF181" i="13"/>
  <c r="IFG181" i="13"/>
  <c r="IFH181" i="13"/>
  <c r="IFI181" i="13"/>
  <c r="IFJ181" i="13"/>
  <c r="IFK181" i="13"/>
  <c r="IFL181" i="13"/>
  <c r="IFM181" i="13"/>
  <c r="IFN181" i="13"/>
  <c r="IFO181" i="13"/>
  <c r="IFP181" i="13"/>
  <c r="IFQ181" i="13"/>
  <c r="IFR181" i="13"/>
  <c r="IFS181" i="13"/>
  <c r="IFT181" i="13"/>
  <c r="IFU181" i="13"/>
  <c r="IFV181" i="13"/>
  <c r="IFW181" i="13"/>
  <c r="IFX181" i="13"/>
  <c r="IFY181" i="13"/>
  <c r="IFZ181" i="13"/>
  <c r="IGA181" i="13"/>
  <c r="IGB181" i="13"/>
  <c r="IGC181" i="13"/>
  <c r="IGD181" i="13"/>
  <c r="IGE181" i="13"/>
  <c r="IGF181" i="13"/>
  <c r="IGG181" i="13"/>
  <c r="IGH181" i="13"/>
  <c r="IGI181" i="13"/>
  <c r="IGJ181" i="13"/>
  <c r="IGK181" i="13"/>
  <c r="IGL181" i="13"/>
  <c r="IGM181" i="13"/>
  <c r="IGN181" i="13"/>
  <c r="IGO181" i="13"/>
  <c r="IGP181" i="13"/>
  <c r="IGQ181" i="13"/>
  <c r="IGR181" i="13"/>
  <c r="IGS181" i="13"/>
  <c r="IGT181" i="13"/>
  <c r="IGU181" i="13"/>
  <c r="IGV181" i="13"/>
  <c r="IGW181" i="13"/>
  <c r="IGX181" i="13"/>
  <c r="IGY181" i="13"/>
  <c r="IGZ181" i="13"/>
  <c r="IHA181" i="13"/>
  <c r="IHB181" i="13"/>
  <c r="IHC181" i="13"/>
  <c r="IHD181" i="13"/>
  <c r="IHE181" i="13"/>
  <c r="IHF181" i="13"/>
  <c r="IHG181" i="13"/>
  <c r="IHH181" i="13"/>
  <c r="IHI181" i="13"/>
  <c r="IHJ181" i="13"/>
  <c r="IHK181" i="13"/>
  <c r="IHL181" i="13"/>
  <c r="IHM181" i="13"/>
  <c r="IHN181" i="13"/>
  <c r="IHO181" i="13"/>
  <c r="IHP181" i="13"/>
  <c r="IHQ181" i="13"/>
  <c r="IHR181" i="13"/>
  <c r="IHS181" i="13"/>
  <c r="IHT181" i="13"/>
  <c r="IHU181" i="13"/>
  <c r="IHV181" i="13"/>
  <c r="IHW181" i="13"/>
  <c r="IHX181" i="13"/>
  <c r="IHY181" i="13"/>
  <c r="IHZ181" i="13"/>
  <c r="IIA181" i="13"/>
  <c r="IIB181" i="13"/>
  <c r="IIC181" i="13"/>
  <c r="IID181" i="13"/>
  <c r="IIE181" i="13"/>
  <c r="IIF181" i="13"/>
  <c r="IIG181" i="13"/>
  <c r="IIH181" i="13"/>
  <c r="III181" i="13"/>
  <c r="IIJ181" i="13"/>
  <c r="IIK181" i="13"/>
  <c r="IIL181" i="13"/>
  <c r="IIM181" i="13"/>
  <c r="IIN181" i="13"/>
  <c r="IIO181" i="13"/>
  <c r="IIP181" i="13"/>
  <c r="IIQ181" i="13"/>
  <c r="IIR181" i="13"/>
  <c r="IIS181" i="13"/>
  <c r="IIT181" i="13"/>
  <c r="IIU181" i="13"/>
  <c r="IIV181" i="13"/>
  <c r="IIW181" i="13"/>
  <c r="IIX181" i="13"/>
  <c r="IIY181" i="13"/>
  <c r="IIZ181" i="13"/>
  <c r="IJA181" i="13"/>
  <c r="IJB181" i="13"/>
  <c r="IJC181" i="13"/>
  <c r="IJD181" i="13"/>
  <c r="IJE181" i="13"/>
  <c r="IJF181" i="13"/>
  <c r="IJG181" i="13"/>
  <c r="IJH181" i="13"/>
  <c r="IJI181" i="13"/>
  <c r="IJJ181" i="13"/>
  <c r="IJK181" i="13"/>
  <c r="IJL181" i="13"/>
  <c r="IJM181" i="13"/>
  <c r="IJN181" i="13"/>
  <c r="IJO181" i="13"/>
  <c r="IJP181" i="13"/>
  <c r="IJQ181" i="13"/>
  <c r="IJR181" i="13"/>
  <c r="IJS181" i="13"/>
  <c r="IJT181" i="13"/>
  <c r="IJU181" i="13"/>
  <c r="IJV181" i="13"/>
  <c r="IJW181" i="13"/>
  <c r="IJX181" i="13"/>
  <c r="IJY181" i="13"/>
  <c r="IJZ181" i="13"/>
  <c r="IKA181" i="13"/>
  <c r="IKB181" i="13"/>
  <c r="IKC181" i="13"/>
  <c r="IKD181" i="13"/>
  <c r="IKE181" i="13"/>
  <c r="IKF181" i="13"/>
  <c r="IKG181" i="13"/>
  <c r="IKH181" i="13"/>
  <c r="IKI181" i="13"/>
  <c r="IKJ181" i="13"/>
  <c r="IKK181" i="13"/>
  <c r="IKL181" i="13"/>
  <c r="IKM181" i="13"/>
  <c r="IKN181" i="13"/>
  <c r="IKO181" i="13"/>
  <c r="IKP181" i="13"/>
  <c r="IKQ181" i="13"/>
  <c r="IKR181" i="13"/>
  <c r="IKS181" i="13"/>
  <c r="IKT181" i="13"/>
  <c r="IKU181" i="13"/>
  <c r="IKV181" i="13"/>
  <c r="IKW181" i="13"/>
  <c r="IKX181" i="13"/>
  <c r="IKY181" i="13"/>
  <c r="IKZ181" i="13"/>
  <c r="ILA181" i="13"/>
  <c r="ILB181" i="13"/>
  <c r="ILC181" i="13"/>
  <c r="ILD181" i="13"/>
  <c r="ILE181" i="13"/>
  <c r="ILF181" i="13"/>
  <c r="ILG181" i="13"/>
  <c r="ILH181" i="13"/>
  <c r="ILI181" i="13"/>
  <c r="ILJ181" i="13"/>
  <c r="ILK181" i="13"/>
  <c r="ILL181" i="13"/>
  <c r="ILM181" i="13"/>
  <c r="ILN181" i="13"/>
  <c r="ILO181" i="13"/>
  <c r="ILP181" i="13"/>
  <c r="ILQ181" i="13"/>
  <c r="ILR181" i="13"/>
  <c r="ILS181" i="13"/>
  <c r="ILT181" i="13"/>
  <c r="ILU181" i="13"/>
  <c r="ILV181" i="13"/>
  <c r="ILW181" i="13"/>
  <c r="ILX181" i="13"/>
  <c r="ILY181" i="13"/>
  <c r="ILZ181" i="13"/>
  <c r="IMA181" i="13"/>
  <c r="IMB181" i="13"/>
  <c r="IMC181" i="13"/>
  <c r="IMD181" i="13"/>
  <c r="IME181" i="13"/>
  <c r="IMF181" i="13"/>
  <c r="IMG181" i="13"/>
  <c r="IMH181" i="13"/>
  <c r="IMI181" i="13"/>
  <c r="IMJ181" i="13"/>
  <c r="IMK181" i="13"/>
  <c r="IML181" i="13"/>
  <c r="IMM181" i="13"/>
  <c r="IMN181" i="13"/>
  <c r="IMO181" i="13"/>
  <c r="IMP181" i="13"/>
  <c r="IMQ181" i="13"/>
  <c r="IMR181" i="13"/>
  <c r="IMS181" i="13"/>
  <c r="IMT181" i="13"/>
  <c r="IMU181" i="13"/>
  <c r="IMV181" i="13"/>
  <c r="IMW181" i="13"/>
  <c r="IMX181" i="13"/>
  <c r="IMY181" i="13"/>
  <c r="IMZ181" i="13"/>
  <c r="INA181" i="13"/>
  <c r="INB181" i="13"/>
  <c r="INC181" i="13"/>
  <c r="IND181" i="13"/>
  <c r="INE181" i="13"/>
  <c r="INF181" i="13"/>
  <c r="ING181" i="13"/>
  <c r="INH181" i="13"/>
  <c r="INI181" i="13"/>
  <c r="INJ181" i="13"/>
  <c r="INK181" i="13"/>
  <c r="INL181" i="13"/>
  <c r="INM181" i="13"/>
  <c r="INN181" i="13"/>
  <c r="INO181" i="13"/>
  <c r="INP181" i="13"/>
  <c r="INQ181" i="13"/>
  <c r="INR181" i="13"/>
  <c r="INS181" i="13"/>
  <c r="INT181" i="13"/>
  <c r="INU181" i="13"/>
  <c r="INV181" i="13"/>
  <c r="INW181" i="13"/>
  <c r="INX181" i="13"/>
  <c r="INY181" i="13"/>
  <c r="INZ181" i="13"/>
  <c r="IOA181" i="13"/>
  <c r="IOB181" i="13"/>
  <c r="IOC181" i="13"/>
  <c r="IOD181" i="13"/>
  <c r="IOE181" i="13"/>
  <c r="IOF181" i="13"/>
  <c r="IOG181" i="13"/>
  <c r="IOH181" i="13"/>
  <c r="IOI181" i="13"/>
  <c r="IOJ181" i="13"/>
  <c r="IOK181" i="13"/>
  <c r="IOL181" i="13"/>
  <c r="IOM181" i="13"/>
  <c r="ION181" i="13"/>
  <c r="IOO181" i="13"/>
  <c r="IOP181" i="13"/>
  <c r="IOQ181" i="13"/>
  <c r="IOR181" i="13"/>
  <c r="IOS181" i="13"/>
  <c r="IOT181" i="13"/>
  <c r="IOU181" i="13"/>
  <c r="IOV181" i="13"/>
  <c r="IOW181" i="13"/>
  <c r="IOX181" i="13"/>
  <c r="IOY181" i="13"/>
  <c r="IOZ181" i="13"/>
  <c r="IPA181" i="13"/>
  <c r="IPB181" i="13"/>
  <c r="IPC181" i="13"/>
  <c r="IPD181" i="13"/>
  <c r="IPE181" i="13"/>
  <c r="IPF181" i="13"/>
  <c r="IPG181" i="13"/>
  <c r="IPH181" i="13"/>
  <c r="IPI181" i="13"/>
  <c r="IPJ181" i="13"/>
  <c r="IPK181" i="13"/>
  <c r="IPL181" i="13"/>
  <c r="IPM181" i="13"/>
  <c r="IPN181" i="13"/>
  <c r="IPO181" i="13"/>
  <c r="IPP181" i="13"/>
  <c r="IPQ181" i="13"/>
  <c r="IPR181" i="13"/>
  <c r="IPS181" i="13"/>
  <c r="IPT181" i="13"/>
  <c r="IPU181" i="13"/>
  <c r="IPV181" i="13"/>
  <c r="IPW181" i="13"/>
  <c r="IPX181" i="13"/>
  <c r="IPY181" i="13"/>
  <c r="IPZ181" i="13"/>
  <c r="IQA181" i="13"/>
  <c r="IQB181" i="13"/>
  <c r="IQC181" i="13"/>
  <c r="IQD181" i="13"/>
  <c r="IQE181" i="13"/>
  <c r="IQF181" i="13"/>
  <c r="IQG181" i="13"/>
  <c r="IQH181" i="13"/>
  <c r="IQI181" i="13"/>
  <c r="IQJ181" i="13"/>
  <c r="IQK181" i="13"/>
  <c r="IQL181" i="13"/>
  <c r="IQM181" i="13"/>
  <c r="IQN181" i="13"/>
  <c r="IQO181" i="13"/>
  <c r="IQP181" i="13"/>
  <c r="IQQ181" i="13"/>
  <c r="IQR181" i="13"/>
  <c r="IQS181" i="13"/>
  <c r="IQT181" i="13"/>
  <c r="IQU181" i="13"/>
  <c r="IQV181" i="13"/>
  <c r="IQW181" i="13"/>
  <c r="IQX181" i="13"/>
  <c r="IQY181" i="13"/>
  <c r="IQZ181" i="13"/>
  <c r="IRA181" i="13"/>
  <c r="IRB181" i="13"/>
  <c r="IRC181" i="13"/>
  <c r="IRD181" i="13"/>
  <c r="IRE181" i="13"/>
  <c r="IRF181" i="13"/>
  <c r="IRG181" i="13"/>
  <c r="IRH181" i="13"/>
  <c r="IRI181" i="13"/>
  <c r="IRJ181" i="13"/>
  <c r="IRK181" i="13"/>
  <c r="IRL181" i="13"/>
  <c r="IRM181" i="13"/>
  <c r="IRN181" i="13"/>
  <c r="IRO181" i="13"/>
  <c r="IRP181" i="13"/>
  <c r="IRQ181" i="13"/>
  <c r="IRR181" i="13"/>
  <c r="IRS181" i="13"/>
  <c r="IRT181" i="13"/>
  <c r="IRU181" i="13"/>
  <c r="IRV181" i="13"/>
  <c r="IRW181" i="13"/>
  <c r="IRX181" i="13"/>
  <c r="IRY181" i="13"/>
  <c r="IRZ181" i="13"/>
  <c r="ISA181" i="13"/>
  <c r="ISB181" i="13"/>
  <c r="ISC181" i="13"/>
  <c r="ISD181" i="13"/>
  <c r="ISE181" i="13"/>
  <c r="ISF181" i="13"/>
  <c r="ISG181" i="13"/>
  <c r="ISH181" i="13"/>
  <c r="ISI181" i="13"/>
  <c r="ISJ181" i="13"/>
  <c r="ISK181" i="13"/>
  <c r="ISL181" i="13"/>
  <c r="ISM181" i="13"/>
  <c r="ISN181" i="13"/>
  <c r="ISO181" i="13"/>
  <c r="ISP181" i="13"/>
  <c r="ISQ181" i="13"/>
  <c r="ISR181" i="13"/>
  <c r="ISS181" i="13"/>
  <c r="IST181" i="13"/>
  <c r="ISU181" i="13"/>
  <c r="ISV181" i="13"/>
  <c r="ISW181" i="13"/>
  <c r="ISX181" i="13"/>
  <c r="ISY181" i="13"/>
  <c r="ISZ181" i="13"/>
  <c r="ITA181" i="13"/>
  <c r="ITB181" i="13"/>
  <c r="ITC181" i="13"/>
  <c r="ITD181" i="13"/>
  <c r="ITE181" i="13"/>
  <c r="ITF181" i="13"/>
  <c r="ITG181" i="13"/>
  <c r="ITH181" i="13"/>
  <c r="ITI181" i="13"/>
  <c r="ITJ181" i="13"/>
  <c r="ITK181" i="13"/>
  <c r="ITL181" i="13"/>
  <c r="ITM181" i="13"/>
  <c r="ITN181" i="13"/>
  <c r="ITO181" i="13"/>
  <c r="ITP181" i="13"/>
  <c r="ITQ181" i="13"/>
  <c r="ITR181" i="13"/>
  <c r="ITS181" i="13"/>
  <c r="ITT181" i="13"/>
  <c r="ITU181" i="13"/>
  <c r="ITV181" i="13"/>
  <c r="ITW181" i="13"/>
  <c r="ITX181" i="13"/>
  <c r="ITY181" i="13"/>
  <c r="ITZ181" i="13"/>
  <c r="IUA181" i="13"/>
  <c r="IUB181" i="13"/>
  <c r="IUC181" i="13"/>
  <c r="IUD181" i="13"/>
  <c r="IUE181" i="13"/>
  <c r="IUF181" i="13"/>
  <c r="IUG181" i="13"/>
  <c r="IUH181" i="13"/>
  <c r="IUI181" i="13"/>
  <c r="IUJ181" i="13"/>
  <c r="IUK181" i="13"/>
  <c r="IUL181" i="13"/>
  <c r="IUM181" i="13"/>
  <c r="IUN181" i="13"/>
  <c r="IUO181" i="13"/>
  <c r="IUP181" i="13"/>
  <c r="IUQ181" i="13"/>
  <c r="IUR181" i="13"/>
  <c r="IUS181" i="13"/>
  <c r="IUT181" i="13"/>
  <c r="IUU181" i="13"/>
  <c r="IUV181" i="13"/>
  <c r="IUW181" i="13"/>
  <c r="IUX181" i="13"/>
  <c r="IUY181" i="13"/>
  <c r="IUZ181" i="13"/>
  <c r="IVA181" i="13"/>
  <c r="IVB181" i="13"/>
  <c r="IVC181" i="13"/>
  <c r="IVD181" i="13"/>
  <c r="IVE181" i="13"/>
  <c r="IVF181" i="13"/>
  <c r="IVG181" i="13"/>
  <c r="IVH181" i="13"/>
  <c r="IVI181" i="13"/>
  <c r="IVJ181" i="13"/>
  <c r="IVK181" i="13"/>
  <c r="IVL181" i="13"/>
  <c r="IVM181" i="13"/>
  <c r="IVN181" i="13"/>
  <c r="IVO181" i="13"/>
  <c r="IVP181" i="13"/>
  <c r="IVQ181" i="13"/>
  <c r="IVR181" i="13"/>
  <c r="IVS181" i="13"/>
  <c r="IVT181" i="13"/>
  <c r="IVU181" i="13"/>
  <c r="IVV181" i="13"/>
  <c r="IVW181" i="13"/>
  <c r="IVX181" i="13"/>
  <c r="IVY181" i="13"/>
  <c r="IVZ181" i="13"/>
  <c r="IWA181" i="13"/>
  <c r="IWB181" i="13"/>
  <c r="IWC181" i="13"/>
  <c r="IWD181" i="13"/>
  <c r="IWE181" i="13"/>
  <c r="IWF181" i="13"/>
  <c r="IWG181" i="13"/>
  <c r="IWH181" i="13"/>
  <c r="IWI181" i="13"/>
  <c r="IWJ181" i="13"/>
  <c r="IWK181" i="13"/>
  <c r="IWL181" i="13"/>
  <c r="IWM181" i="13"/>
  <c r="IWN181" i="13"/>
  <c r="IWO181" i="13"/>
  <c r="IWP181" i="13"/>
  <c r="IWQ181" i="13"/>
  <c r="IWR181" i="13"/>
  <c r="IWS181" i="13"/>
  <c r="IWT181" i="13"/>
  <c r="IWU181" i="13"/>
  <c r="IWV181" i="13"/>
  <c r="IWW181" i="13"/>
  <c r="IWX181" i="13"/>
  <c r="IWY181" i="13"/>
  <c r="IWZ181" i="13"/>
  <c r="IXA181" i="13"/>
  <c r="IXB181" i="13"/>
  <c r="IXC181" i="13"/>
  <c r="IXD181" i="13"/>
  <c r="IXE181" i="13"/>
  <c r="IXF181" i="13"/>
  <c r="IXG181" i="13"/>
  <c r="IXH181" i="13"/>
  <c r="IXI181" i="13"/>
  <c r="IXJ181" i="13"/>
  <c r="IXK181" i="13"/>
  <c r="IXL181" i="13"/>
  <c r="IXM181" i="13"/>
  <c r="IXN181" i="13"/>
  <c r="IXO181" i="13"/>
  <c r="IXP181" i="13"/>
  <c r="IXQ181" i="13"/>
  <c r="IXR181" i="13"/>
  <c r="IXS181" i="13"/>
  <c r="IXT181" i="13"/>
  <c r="IXU181" i="13"/>
  <c r="IXV181" i="13"/>
  <c r="IXW181" i="13"/>
  <c r="IXX181" i="13"/>
  <c r="IXY181" i="13"/>
  <c r="IXZ181" i="13"/>
  <c r="IYA181" i="13"/>
  <c r="IYB181" i="13"/>
  <c r="IYC181" i="13"/>
  <c r="IYD181" i="13"/>
  <c r="IYE181" i="13"/>
  <c r="IYF181" i="13"/>
  <c r="IYG181" i="13"/>
  <c r="IYH181" i="13"/>
  <c r="IYI181" i="13"/>
  <c r="IYJ181" i="13"/>
  <c r="IYK181" i="13"/>
  <c r="IYL181" i="13"/>
  <c r="IYM181" i="13"/>
  <c r="IYN181" i="13"/>
  <c r="IYO181" i="13"/>
  <c r="IYP181" i="13"/>
  <c r="IYQ181" i="13"/>
  <c r="IYR181" i="13"/>
  <c r="IYS181" i="13"/>
  <c r="IYT181" i="13"/>
  <c r="IYU181" i="13"/>
  <c r="IYV181" i="13"/>
  <c r="IYW181" i="13"/>
  <c r="IYX181" i="13"/>
  <c r="IYY181" i="13"/>
  <c r="IYZ181" i="13"/>
  <c r="IZA181" i="13"/>
  <c r="IZB181" i="13"/>
  <c r="IZC181" i="13"/>
  <c r="IZD181" i="13"/>
  <c r="IZE181" i="13"/>
  <c r="IZF181" i="13"/>
  <c r="IZG181" i="13"/>
  <c r="IZH181" i="13"/>
  <c r="IZI181" i="13"/>
  <c r="IZJ181" i="13"/>
  <c r="IZK181" i="13"/>
  <c r="IZL181" i="13"/>
  <c r="IZM181" i="13"/>
  <c r="IZN181" i="13"/>
  <c r="IZO181" i="13"/>
  <c r="IZP181" i="13"/>
  <c r="IZQ181" i="13"/>
  <c r="IZR181" i="13"/>
  <c r="IZS181" i="13"/>
  <c r="IZT181" i="13"/>
  <c r="IZU181" i="13"/>
  <c r="IZV181" i="13"/>
  <c r="IZW181" i="13"/>
  <c r="IZX181" i="13"/>
  <c r="IZY181" i="13"/>
  <c r="IZZ181" i="13"/>
  <c r="JAA181" i="13"/>
  <c r="JAB181" i="13"/>
  <c r="JAC181" i="13"/>
  <c r="JAD181" i="13"/>
  <c r="JAE181" i="13"/>
  <c r="JAF181" i="13"/>
  <c r="JAG181" i="13"/>
  <c r="JAH181" i="13"/>
  <c r="JAI181" i="13"/>
  <c r="JAJ181" i="13"/>
  <c r="JAK181" i="13"/>
  <c r="JAL181" i="13"/>
  <c r="JAM181" i="13"/>
  <c r="JAN181" i="13"/>
  <c r="JAO181" i="13"/>
  <c r="JAP181" i="13"/>
  <c r="JAQ181" i="13"/>
  <c r="JAR181" i="13"/>
  <c r="JAS181" i="13"/>
  <c r="JAT181" i="13"/>
  <c r="JAU181" i="13"/>
  <c r="JAV181" i="13"/>
  <c r="JAW181" i="13"/>
  <c r="JAX181" i="13"/>
  <c r="JAY181" i="13"/>
  <c r="JAZ181" i="13"/>
  <c r="JBA181" i="13"/>
  <c r="JBB181" i="13"/>
  <c r="JBC181" i="13"/>
  <c r="JBD181" i="13"/>
  <c r="JBE181" i="13"/>
  <c r="JBF181" i="13"/>
  <c r="JBG181" i="13"/>
  <c r="JBH181" i="13"/>
  <c r="JBI181" i="13"/>
  <c r="JBJ181" i="13"/>
  <c r="JBK181" i="13"/>
  <c r="JBL181" i="13"/>
  <c r="JBM181" i="13"/>
  <c r="JBN181" i="13"/>
  <c r="JBO181" i="13"/>
  <c r="JBP181" i="13"/>
  <c r="JBQ181" i="13"/>
  <c r="JBR181" i="13"/>
  <c r="JBS181" i="13"/>
  <c r="JBT181" i="13"/>
  <c r="JBU181" i="13"/>
  <c r="JBV181" i="13"/>
  <c r="JBW181" i="13"/>
  <c r="JBX181" i="13"/>
  <c r="JBY181" i="13"/>
  <c r="JBZ181" i="13"/>
  <c r="JCA181" i="13"/>
  <c r="JCB181" i="13"/>
  <c r="JCC181" i="13"/>
  <c r="JCD181" i="13"/>
  <c r="JCE181" i="13"/>
  <c r="JCF181" i="13"/>
  <c r="JCG181" i="13"/>
  <c r="JCH181" i="13"/>
  <c r="JCI181" i="13"/>
  <c r="JCJ181" i="13"/>
  <c r="JCK181" i="13"/>
  <c r="JCL181" i="13"/>
  <c r="JCM181" i="13"/>
  <c r="JCN181" i="13"/>
  <c r="JCO181" i="13"/>
  <c r="JCP181" i="13"/>
  <c r="JCQ181" i="13"/>
  <c r="JCR181" i="13"/>
  <c r="JCS181" i="13"/>
  <c r="JCT181" i="13"/>
  <c r="JCU181" i="13"/>
  <c r="JCV181" i="13"/>
  <c r="JCW181" i="13"/>
  <c r="JCX181" i="13"/>
  <c r="JCY181" i="13"/>
  <c r="JCZ181" i="13"/>
  <c r="JDA181" i="13"/>
  <c r="JDB181" i="13"/>
  <c r="JDC181" i="13"/>
  <c r="JDD181" i="13"/>
  <c r="JDE181" i="13"/>
  <c r="JDF181" i="13"/>
  <c r="JDG181" i="13"/>
  <c r="JDH181" i="13"/>
  <c r="JDI181" i="13"/>
  <c r="JDJ181" i="13"/>
  <c r="JDK181" i="13"/>
  <c r="JDL181" i="13"/>
  <c r="JDM181" i="13"/>
  <c r="JDN181" i="13"/>
  <c r="JDO181" i="13"/>
  <c r="JDP181" i="13"/>
  <c r="JDQ181" i="13"/>
  <c r="JDR181" i="13"/>
  <c r="JDS181" i="13"/>
  <c r="JDT181" i="13"/>
  <c r="JDU181" i="13"/>
  <c r="JDV181" i="13"/>
  <c r="JDW181" i="13"/>
  <c r="JDX181" i="13"/>
  <c r="JDY181" i="13"/>
  <c r="JDZ181" i="13"/>
  <c r="JEA181" i="13"/>
  <c r="JEB181" i="13"/>
  <c r="JEC181" i="13"/>
  <c r="JED181" i="13"/>
  <c r="JEE181" i="13"/>
  <c r="JEF181" i="13"/>
  <c r="JEG181" i="13"/>
  <c r="JEH181" i="13"/>
  <c r="JEI181" i="13"/>
  <c r="JEJ181" i="13"/>
  <c r="JEK181" i="13"/>
  <c r="JEL181" i="13"/>
  <c r="JEM181" i="13"/>
  <c r="JEN181" i="13"/>
  <c r="JEO181" i="13"/>
  <c r="JEP181" i="13"/>
  <c r="JEQ181" i="13"/>
  <c r="JER181" i="13"/>
  <c r="JES181" i="13"/>
  <c r="JET181" i="13"/>
  <c r="JEU181" i="13"/>
  <c r="JEV181" i="13"/>
  <c r="JEW181" i="13"/>
  <c r="JEX181" i="13"/>
  <c r="JEY181" i="13"/>
  <c r="JEZ181" i="13"/>
  <c r="JFA181" i="13"/>
  <c r="JFB181" i="13"/>
  <c r="JFC181" i="13"/>
  <c r="JFD181" i="13"/>
  <c r="JFE181" i="13"/>
  <c r="JFF181" i="13"/>
  <c r="JFG181" i="13"/>
  <c r="JFH181" i="13"/>
  <c r="JFI181" i="13"/>
  <c r="JFJ181" i="13"/>
  <c r="JFK181" i="13"/>
  <c r="JFL181" i="13"/>
  <c r="JFM181" i="13"/>
  <c r="JFN181" i="13"/>
  <c r="JFO181" i="13"/>
  <c r="JFP181" i="13"/>
  <c r="JFQ181" i="13"/>
  <c r="JFR181" i="13"/>
  <c r="JFS181" i="13"/>
  <c r="JFT181" i="13"/>
  <c r="JFU181" i="13"/>
  <c r="JFV181" i="13"/>
  <c r="JFW181" i="13"/>
  <c r="JFX181" i="13"/>
  <c r="JFY181" i="13"/>
  <c r="JFZ181" i="13"/>
  <c r="JGA181" i="13"/>
  <c r="JGB181" i="13"/>
  <c r="JGC181" i="13"/>
  <c r="JGD181" i="13"/>
  <c r="JGE181" i="13"/>
  <c r="JGF181" i="13"/>
  <c r="JGG181" i="13"/>
  <c r="JGH181" i="13"/>
  <c r="JGI181" i="13"/>
  <c r="JGJ181" i="13"/>
  <c r="JGK181" i="13"/>
  <c r="JGL181" i="13"/>
  <c r="JGM181" i="13"/>
  <c r="JGN181" i="13"/>
  <c r="JGO181" i="13"/>
  <c r="JGP181" i="13"/>
  <c r="JGQ181" i="13"/>
  <c r="JGR181" i="13"/>
  <c r="JGS181" i="13"/>
  <c r="JGT181" i="13"/>
  <c r="JGU181" i="13"/>
  <c r="JGV181" i="13"/>
  <c r="JGW181" i="13"/>
  <c r="JGX181" i="13"/>
  <c r="JGY181" i="13"/>
  <c r="JGZ181" i="13"/>
  <c r="JHA181" i="13"/>
  <c r="JHB181" i="13"/>
  <c r="JHC181" i="13"/>
  <c r="JHD181" i="13"/>
  <c r="JHE181" i="13"/>
  <c r="JHF181" i="13"/>
  <c r="JHG181" i="13"/>
  <c r="JHH181" i="13"/>
  <c r="JHI181" i="13"/>
  <c r="JHJ181" i="13"/>
  <c r="JHK181" i="13"/>
  <c r="JHL181" i="13"/>
  <c r="JHM181" i="13"/>
  <c r="JHN181" i="13"/>
  <c r="JHO181" i="13"/>
  <c r="JHP181" i="13"/>
  <c r="JHQ181" i="13"/>
  <c r="JHR181" i="13"/>
  <c r="JHS181" i="13"/>
  <c r="JHT181" i="13"/>
  <c r="JHU181" i="13"/>
  <c r="JHV181" i="13"/>
  <c r="JHW181" i="13"/>
  <c r="JHX181" i="13"/>
  <c r="JHY181" i="13"/>
  <c r="JHZ181" i="13"/>
  <c r="JIA181" i="13"/>
  <c r="JIB181" i="13"/>
  <c r="JIC181" i="13"/>
  <c r="JID181" i="13"/>
  <c r="JIE181" i="13"/>
  <c r="JIF181" i="13"/>
  <c r="JIG181" i="13"/>
  <c r="JIH181" i="13"/>
  <c r="JII181" i="13"/>
  <c r="JIJ181" i="13"/>
  <c r="JIK181" i="13"/>
  <c r="JIL181" i="13"/>
  <c r="JIM181" i="13"/>
  <c r="JIN181" i="13"/>
  <c r="JIO181" i="13"/>
  <c r="JIP181" i="13"/>
  <c r="JIQ181" i="13"/>
  <c r="JIR181" i="13"/>
  <c r="JIS181" i="13"/>
  <c r="JIT181" i="13"/>
  <c r="JIU181" i="13"/>
  <c r="JIV181" i="13"/>
  <c r="JIW181" i="13"/>
  <c r="JIX181" i="13"/>
  <c r="JIY181" i="13"/>
  <c r="JIZ181" i="13"/>
  <c r="JJA181" i="13"/>
  <c r="JJB181" i="13"/>
  <c r="JJC181" i="13"/>
  <c r="JJD181" i="13"/>
  <c r="JJE181" i="13"/>
  <c r="JJF181" i="13"/>
  <c r="JJG181" i="13"/>
  <c r="JJH181" i="13"/>
  <c r="JJI181" i="13"/>
  <c r="JJJ181" i="13"/>
  <c r="JJK181" i="13"/>
  <c r="JJL181" i="13"/>
  <c r="JJM181" i="13"/>
  <c r="JJN181" i="13"/>
  <c r="JJO181" i="13"/>
  <c r="JJP181" i="13"/>
  <c r="JJQ181" i="13"/>
  <c r="JJR181" i="13"/>
  <c r="JJS181" i="13"/>
  <c r="JJT181" i="13"/>
  <c r="JJU181" i="13"/>
  <c r="JJV181" i="13"/>
  <c r="JJW181" i="13"/>
  <c r="JJX181" i="13"/>
  <c r="JJY181" i="13"/>
  <c r="JJZ181" i="13"/>
  <c r="JKA181" i="13"/>
  <c r="JKB181" i="13"/>
  <c r="JKC181" i="13"/>
  <c r="JKD181" i="13"/>
  <c r="JKE181" i="13"/>
  <c r="JKF181" i="13"/>
  <c r="JKG181" i="13"/>
  <c r="JKH181" i="13"/>
  <c r="JKI181" i="13"/>
  <c r="JKJ181" i="13"/>
  <c r="JKK181" i="13"/>
  <c r="JKL181" i="13"/>
  <c r="JKM181" i="13"/>
  <c r="JKN181" i="13"/>
  <c r="JKO181" i="13"/>
  <c r="JKP181" i="13"/>
  <c r="JKQ181" i="13"/>
  <c r="JKR181" i="13"/>
  <c r="JKS181" i="13"/>
  <c r="JKT181" i="13"/>
  <c r="JKU181" i="13"/>
  <c r="JKV181" i="13"/>
  <c r="JKW181" i="13"/>
  <c r="JKX181" i="13"/>
  <c r="JKY181" i="13"/>
  <c r="JKZ181" i="13"/>
  <c r="JLA181" i="13"/>
  <c r="JLB181" i="13"/>
  <c r="JLC181" i="13"/>
  <c r="JLD181" i="13"/>
  <c r="JLE181" i="13"/>
  <c r="JLF181" i="13"/>
  <c r="JLG181" i="13"/>
  <c r="JLH181" i="13"/>
  <c r="JLI181" i="13"/>
  <c r="JLJ181" i="13"/>
  <c r="JLK181" i="13"/>
  <c r="JLL181" i="13"/>
  <c r="JLM181" i="13"/>
  <c r="JLN181" i="13"/>
  <c r="JLO181" i="13"/>
  <c r="JLP181" i="13"/>
  <c r="JLQ181" i="13"/>
  <c r="JLR181" i="13"/>
  <c r="JLS181" i="13"/>
  <c r="JLT181" i="13"/>
  <c r="JLU181" i="13"/>
  <c r="JLV181" i="13"/>
  <c r="JLW181" i="13"/>
  <c r="JLX181" i="13"/>
  <c r="JLY181" i="13"/>
  <c r="JLZ181" i="13"/>
  <c r="JMA181" i="13"/>
  <c r="JMB181" i="13"/>
  <c r="JMC181" i="13"/>
  <c r="JMD181" i="13"/>
  <c r="JME181" i="13"/>
  <c r="JMF181" i="13"/>
  <c r="JMG181" i="13"/>
  <c r="JMH181" i="13"/>
  <c r="JMI181" i="13"/>
  <c r="JMJ181" i="13"/>
  <c r="JMK181" i="13"/>
  <c r="JML181" i="13"/>
  <c r="JMM181" i="13"/>
  <c r="JMN181" i="13"/>
  <c r="JMO181" i="13"/>
  <c r="JMP181" i="13"/>
  <c r="JMQ181" i="13"/>
  <c r="JMR181" i="13"/>
  <c r="JMS181" i="13"/>
  <c r="JMT181" i="13"/>
  <c r="JMU181" i="13"/>
  <c r="JMV181" i="13"/>
  <c r="JMW181" i="13"/>
  <c r="JMX181" i="13"/>
  <c r="JMY181" i="13"/>
  <c r="JMZ181" i="13"/>
  <c r="JNA181" i="13"/>
  <c r="JNB181" i="13"/>
  <c r="JNC181" i="13"/>
  <c r="JND181" i="13"/>
  <c r="JNE181" i="13"/>
  <c r="JNF181" i="13"/>
  <c r="JNG181" i="13"/>
  <c r="JNH181" i="13"/>
  <c r="JNI181" i="13"/>
  <c r="JNJ181" i="13"/>
  <c r="JNK181" i="13"/>
  <c r="JNL181" i="13"/>
  <c r="JNM181" i="13"/>
  <c r="JNN181" i="13"/>
  <c r="JNO181" i="13"/>
  <c r="JNP181" i="13"/>
  <c r="JNQ181" i="13"/>
  <c r="JNR181" i="13"/>
  <c r="JNS181" i="13"/>
  <c r="JNT181" i="13"/>
  <c r="JNU181" i="13"/>
  <c r="JNV181" i="13"/>
  <c r="JNW181" i="13"/>
  <c r="JNX181" i="13"/>
  <c r="JNY181" i="13"/>
  <c r="JNZ181" i="13"/>
  <c r="JOA181" i="13"/>
  <c r="JOB181" i="13"/>
  <c r="JOC181" i="13"/>
  <c r="JOD181" i="13"/>
  <c r="JOE181" i="13"/>
  <c r="JOF181" i="13"/>
  <c r="JOG181" i="13"/>
  <c r="JOH181" i="13"/>
  <c r="JOI181" i="13"/>
  <c r="JOJ181" i="13"/>
  <c r="JOK181" i="13"/>
  <c r="JOL181" i="13"/>
  <c r="JOM181" i="13"/>
  <c r="JON181" i="13"/>
  <c r="JOO181" i="13"/>
  <c r="JOP181" i="13"/>
  <c r="JOQ181" i="13"/>
  <c r="JOR181" i="13"/>
  <c r="JOS181" i="13"/>
  <c r="JOT181" i="13"/>
  <c r="JOU181" i="13"/>
  <c r="JOV181" i="13"/>
  <c r="JOW181" i="13"/>
  <c r="JOX181" i="13"/>
  <c r="JOY181" i="13"/>
  <c r="JOZ181" i="13"/>
  <c r="JPA181" i="13"/>
  <c r="JPB181" i="13"/>
  <c r="JPC181" i="13"/>
  <c r="JPD181" i="13"/>
  <c r="JPE181" i="13"/>
  <c r="JPF181" i="13"/>
  <c r="JPG181" i="13"/>
  <c r="JPH181" i="13"/>
  <c r="JPI181" i="13"/>
  <c r="JPJ181" i="13"/>
  <c r="JPK181" i="13"/>
  <c r="JPL181" i="13"/>
  <c r="JPM181" i="13"/>
  <c r="JPN181" i="13"/>
  <c r="JPO181" i="13"/>
  <c r="JPP181" i="13"/>
  <c r="JPQ181" i="13"/>
  <c r="JPR181" i="13"/>
  <c r="JPS181" i="13"/>
  <c r="JPT181" i="13"/>
  <c r="JPU181" i="13"/>
  <c r="JPV181" i="13"/>
  <c r="JPW181" i="13"/>
  <c r="JPX181" i="13"/>
  <c r="JPY181" i="13"/>
  <c r="JPZ181" i="13"/>
  <c r="JQA181" i="13"/>
  <c r="JQB181" i="13"/>
  <c r="JQC181" i="13"/>
  <c r="JQD181" i="13"/>
  <c r="JQE181" i="13"/>
  <c r="JQF181" i="13"/>
  <c r="JQG181" i="13"/>
  <c r="JQH181" i="13"/>
  <c r="JQI181" i="13"/>
  <c r="JQJ181" i="13"/>
  <c r="JQK181" i="13"/>
  <c r="JQL181" i="13"/>
  <c r="JQM181" i="13"/>
  <c r="JQN181" i="13"/>
  <c r="JQO181" i="13"/>
  <c r="JQP181" i="13"/>
  <c r="JQQ181" i="13"/>
  <c r="JQR181" i="13"/>
  <c r="JQS181" i="13"/>
  <c r="JQT181" i="13"/>
  <c r="JQU181" i="13"/>
  <c r="JQV181" i="13"/>
  <c r="JQW181" i="13"/>
  <c r="JQX181" i="13"/>
  <c r="JQY181" i="13"/>
  <c r="JQZ181" i="13"/>
  <c r="JRA181" i="13"/>
  <c r="JRB181" i="13"/>
  <c r="JRC181" i="13"/>
  <c r="JRD181" i="13"/>
  <c r="JRE181" i="13"/>
  <c r="JRF181" i="13"/>
  <c r="JRG181" i="13"/>
  <c r="JRH181" i="13"/>
  <c r="JRI181" i="13"/>
  <c r="JRJ181" i="13"/>
  <c r="JRK181" i="13"/>
  <c r="JRL181" i="13"/>
  <c r="JRM181" i="13"/>
  <c r="JRN181" i="13"/>
  <c r="JRO181" i="13"/>
  <c r="JRP181" i="13"/>
  <c r="JRQ181" i="13"/>
  <c r="JRR181" i="13"/>
  <c r="JRS181" i="13"/>
  <c r="JRT181" i="13"/>
  <c r="JRU181" i="13"/>
  <c r="JRV181" i="13"/>
  <c r="JRW181" i="13"/>
  <c r="JRX181" i="13"/>
  <c r="JRY181" i="13"/>
  <c r="JRZ181" i="13"/>
  <c r="JSA181" i="13"/>
  <c r="JSB181" i="13"/>
  <c r="JSC181" i="13"/>
  <c r="JSD181" i="13"/>
  <c r="JSE181" i="13"/>
  <c r="JSF181" i="13"/>
  <c r="JSG181" i="13"/>
  <c r="JSH181" i="13"/>
  <c r="JSI181" i="13"/>
  <c r="JSJ181" i="13"/>
  <c r="JSK181" i="13"/>
  <c r="JSL181" i="13"/>
  <c r="JSM181" i="13"/>
  <c r="JSN181" i="13"/>
  <c r="JSO181" i="13"/>
  <c r="JSP181" i="13"/>
  <c r="JSQ181" i="13"/>
  <c r="JSR181" i="13"/>
  <c r="JSS181" i="13"/>
  <c r="JST181" i="13"/>
  <c r="JSU181" i="13"/>
  <c r="JSV181" i="13"/>
  <c r="JSW181" i="13"/>
  <c r="JSX181" i="13"/>
  <c r="JSY181" i="13"/>
  <c r="JSZ181" i="13"/>
  <c r="JTA181" i="13"/>
  <c r="JTB181" i="13"/>
  <c r="JTC181" i="13"/>
  <c r="JTD181" i="13"/>
  <c r="JTE181" i="13"/>
  <c r="JTF181" i="13"/>
  <c r="JTG181" i="13"/>
  <c r="JTH181" i="13"/>
  <c r="JTI181" i="13"/>
  <c r="JTJ181" i="13"/>
  <c r="JTK181" i="13"/>
  <c r="JTL181" i="13"/>
  <c r="JTM181" i="13"/>
  <c r="JTN181" i="13"/>
  <c r="JTO181" i="13"/>
  <c r="JTP181" i="13"/>
  <c r="JTQ181" i="13"/>
  <c r="JTR181" i="13"/>
  <c r="JTS181" i="13"/>
  <c r="JTT181" i="13"/>
  <c r="JTU181" i="13"/>
  <c r="JTV181" i="13"/>
  <c r="JTW181" i="13"/>
  <c r="JTX181" i="13"/>
  <c r="JTY181" i="13"/>
  <c r="JTZ181" i="13"/>
  <c r="JUA181" i="13"/>
  <c r="JUB181" i="13"/>
  <c r="JUC181" i="13"/>
  <c r="JUD181" i="13"/>
  <c r="JUE181" i="13"/>
  <c r="JUF181" i="13"/>
  <c r="JUG181" i="13"/>
  <c r="JUH181" i="13"/>
  <c r="JUI181" i="13"/>
  <c r="JUJ181" i="13"/>
  <c r="JUK181" i="13"/>
  <c r="JUL181" i="13"/>
  <c r="JUM181" i="13"/>
  <c r="JUN181" i="13"/>
  <c r="JUO181" i="13"/>
  <c r="JUP181" i="13"/>
  <c r="JUQ181" i="13"/>
  <c r="JUR181" i="13"/>
  <c r="JUS181" i="13"/>
  <c r="JUT181" i="13"/>
  <c r="JUU181" i="13"/>
  <c r="JUV181" i="13"/>
  <c r="JUW181" i="13"/>
  <c r="JUX181" i="13"/>
  <c r="JUY181" i="13"/>
  <c r="JUZ181" i="13"/>
  <c r="JVA181" i="13"/>
  <c r="JVB181" i="13"/>
  <c r="JVC181" i="13"/>
  <c r="JVD181" i="13"/>
  <c r="JVE181" i="13"/>
  <c r="JVF181" i="13"/>
  <c r="JVG181" i="13"/>
  <c r="JVH181" i="13"/>
  <c r="JVI181" i="13"/>
  <c r="JVJ181" i="13"/>
  <c r="JVK181" i="13"/>
  <c r="JVL181" i="13"/>
  <c r="JVM181" i="13"/>
  <c r="JVN181" i="13"/>
  <c r="JVO181" i="13"/>
  <c r="JVP181" i="13"/>
  <c r="JVQ181" i="13"/>
  <c r="JVR181" i="13"/>
  <c r="JVS181" i="13"/>
  <c r="JVT181" i="13"/>
  <c r="JVU181" i="13"/>
  <c r="JVV181" i="13"/>
  <c r="JVW181" i="13"/>
  <c r="JVX181" i="13"/>
  <c r="JVY181" i="13"/>
  <c r="JVZ181" i="13"/>
  <c r="JWA181" i="13"/>
  <c r="JWB181" i="13"/>
  <c r="JWC181" i="13"/>
  <c r="JWD181" i="13"/>
  <c r="JWE181" i="13"/>
  <c r="JWF181" i="13"/>
  <c r="JWG181" i="13"/>
  <c r="JWH181" i="13"/>
  <c r="JWI181" i="13"/>
  <c r="JWJ181" i="13"/>
  <c r="JWK181" i="13"/>
  <c r="JWL181" i="13"/>
  <c r="JWM181" i="13"/>
  <c r="JWN181" i="13"/>
  <c r="JWO181" i="13"/>
  <c r="JWP181" i="13"/>
  <c r="JWQ181" i="13"/>
  <c r="JWR181" i="13"/>
  <c r="JWS181" i="13"/>
  <c r="JWT181" i="13"/>
  <c r="JWU181" i="13"/>
  <c r="JWV181" i="13"/>
  <c r="JWW181" i="13"/>
  <c r="JWX181" i="13"/>
  <c r="JWY181" i="13"/>
  <c r="JWZ181" i="13"/>
  <c r="JXA181" i="13"/>
  <c r="JXB181" i="13"/>
  <c r="JXC181" i="13"/>
  <c r="JXD181" i="13"/>
  <c r="JXE181" i="13"/>
  <c r="JXF181" i="13"/>
  <c r="JXG181" i="13"/>
  <c r="JXH181" i="13"/>
  <c r="JXI181" i="13"/>
  <c r="JXJ181" i="13"/>
  <c r="JXK181" i="13"/>
  <c r="JXL181" i="13"/>
  <c r="JXM181" i="13"/>
  <c r="JXN181" i="13"/>
  <c r="JXO181" i="13"/>
  <c r="JXP181" i="13"/>
  <c r="JXQ181" i="13"/>
  <c r="JXR181" i="13"/>
  <c r="JXS181" i="13"/>
  <c r="JXT181" i="13"/>
  <c r="JXU181" i="13"/>
  <c r="JXV181" i="13"/>
  <c r="JXW181" i="13"/>
  <c r="JXX181" i="13"/>
  <c r="JXY181" i="13"/>
  <c r="JXZ181" i="13"/>
  <c r="JYA181" i="13"/>
  <c r="JYB181" i="13"/>
  <c r="JYC181" i="13"/>
  <c r="JYD181" i="13"/>
  <c r="JYE181" i="13"/>
  <c r="JYF181" i="13"/>
  <c r="JYG181" i="13"/>
  <c r="JYH181" i="13"/>
  <c r="JYI181" i="13"/>
  <c r="JYJ181" i="13"/>
  <c r="JYK181" i="13"/>
  <c r="JYL181" i="13"/>
  <c r="JYM181" i="13"/>
  <c r="JYN181" i="13"/>
  <c r="JYO181" i="13"/>
  <c r="JYP181" i="13"/>
  <c r="JYQ181" i="13"/>
  <c r="JYR181" i="13"/>
  <c r="JYS181" i="13"/>
  <c r="JYT181" i="13"/>
  <c r="JYU181" i="13"/>
  <c r="JYV181" i="13"/>
  <c r="JYW181" i="13"/>
  <c r="JYX181" i="13"/>
  <c r="JYY181" i="13"/>
  <c r="JYZ181" i="13"/>
  <c r="JZA181" i="13"/>
  <c r="JZB181" i="13"/>
  <c r="JZC181" i="13"/>
  <c r="JZD181" i="13"/>
  <c r="JZE181" i="13"/>
  <c r="JZF181" i="13"/>
  <c r="JZG181" i="13"/>
  <c r="JZH181" i="13"/>
  <c r="JZI181" i="13"/>
  <c r="JZJ181" i="13"/>
  <c r="JZK181" i="13"/>
  <c r="JZL181" i="13"/>
  <c r="JZM181" i="13"/>
  <c r="JZN181" i="13"/>
  <c r="JZO181" i="13"/>
  <c r="JZP181" i="13"/>
  <c r="JZQ181" i="13"/>
  <c r="JZR181" i="13"/>
  <c r="JZS181" i="13"/>
  <c r="JZT181" i="13"/>
  <c r="JZU181" i="13"/>
  <c r="JZV181" i="13"/>
  <c r="JZW181" i="13"/>
  <c r="JZX181" i="13"/>
  <c r="JZY181" i="13"/>
  <c r="JZZ181" i="13"/>
  <c r="KAA181" i="13"/>
  <c r="KAB181" i="13"/>
  <c r="KAC181" i="13"/>
  <c r="KAD181" i="13"/>
  <c r="KAE181" i="13"/>
  <c r="KAF181" i="13"/>
  <c r="KAG181" i="13"/>
  <c r="KAH181" i="13"/>
  <c r="KAI181" i="13"/>
  <c r="KAJ181" i="13"/>
  <c r="KAK181" i="13"/>
  <c r="KAL181" i="13"/>
  <c r="KAM181" i="13"/>
  <c r="KAN181" i="13"/>
  <c r="KAO181" i="13"/>
  <c r="KAP181" i="13"/>
  <c r="KAQ181" i="13"/>
  <c r="KAR181" i="13"/>
  <c r="KAS181" i="13"/>
  <c r="KAT181" i="13"/>
  <c r="KAU181" i="13"/>
  <c r="KAV181" i="13"/>
  <c r="KAW181" i="13"/>
  <c r="KAX181" i="13"/>
  <c r="KAY181" i="13"/>
  <c r="KAZ181" i="13"/>
  <c r="KBA181" i="13"/>
  <c r="KBB181" i="13"/>
  <c r="KBC181" i="13"/>
  <c r="KBD181" i="13"/>
  <c r="KBE181" i="13"/>
  <c r="KBF181" i="13"/>
  <c r="KBG181" i="13"/>
  <c r="KBH181" i="13"/>
  <c r="KBI181" i="13"/>
  <c r="KBJ181" i="13"/>
  <c r="KBK181" i="13"/>
  <c r="KBL181" i="13"/>
  <c r="KBM181" i="13"/>
  <c r="KBN181" i="13"/>
  <c r="KBO181" i="13"/>
  <c r="KBP181" i="13"/>
  <c r="KBQ181" i="13"/>
  <c r="KBR181" i="13"/>
  <c r="KBS181" i="13"/>
  <c r="KBT181" i="13"/>
  <c r="KBU181" i="13"/>
  <c r="KBV181" i="13"/>
  <c r="KBW181" i="13"/>
  <c r="KBX181" i="13"/>
  <c r="KBY181" i="13"/>
  <c r="KBZ181" i="13"/>
  <c r="KCA181" i="13"/>
  <c r="KCB181" i="13"/>
  <c r="KCC181" i="13"/>
  <c r="KCD181" i="13"/>
  <c r="KCE181" i="13"/>
  <c r="KCF181" i="13"/>
  <c r="KCG181" i="13"/>
  <c r="KCH181" i="13"/>
  <c r="KCI181" i="13"/>
  <c r="KCJ181" i="13"/>
  <c r="KCK181" i="13"/>
  <c r="KCL181" i="13"/>
  <c r="KCM181" i="13"/>
  <c r="KCN181" i="13"/>
  <c r="KCO181" i="13"/>
  <c r="KCP181" i="13"/>
  <c r="KCQ181" i="13"/>
  <c r="KCR181" i="13"/>
  <c r="KCS181" i="13"/>
  <c r="KCT181" i="13"/>
  <c r="KCU181" i="13"/>
  <c r="KCV181" i="13"/>
  <c r="KCW181" i="13"/>
  <c r="KCX181" i="13"/>
  <c r="KCY181" i="13"/>
  <c r="KCZ181" i="13"/>
  <c r="KDA181" i="13"/>
  <c r="KDB181" i="13"/>
  <c r="KDC181" i="13"/>
  <c r="KDD181" i="13"/>
  <c r="KDE181" i="13"/>
  <c r="KDF181" i="13"/>
  <c r="KDG181" i="13"/>
  <c r="KDH181" i="13"/>
  <c r="KDI181" i="13"/>
  <c r="KDJ181" i="13"/>
  <c r="KDK181" i="13"/>
  <c r="KDL181" i="13"/>
  <c r="KDM181" i="13"/>
  <c r="KDN181" i="13"/>
  <c r="KDO181" i="13"/>
  <c r="KDP181" i="13"/>
  <c r="KDQ181" i="13"/>
  <c r="KDR181" i="13"/>
  <c r="KDS181" i="13"/>
  <c r="KDT181" i="13"/>
  <c r="KDU181" i="13"/>
  <c r="KDV181" i="13"/>
  <c r="KDW181" i="13"/>
  <c r="KDX181" i="13"/>
  <c r="KDY181" i="13"/>
  <c r="KDZ181" i="13"/>
  <c r="KEA181" i="13"/>
  <c r="KEB181" i="13"/>
  <c r="KEC181" i="13"/>
  <c r="KED181" i="13"/>
  <c r="KEE181" i="13"/>
  <c r="KEF181" i="13"/>
  <c r="KEG181" i="13"/>
  <c r="KEH181" i="13"/>
  <c r="KEI181" i="13"/>
  <c r="KEJ181" i="13"/>
  <c r="KEK181" i="13"/>
  <c r="KEL181" i="13"/>
  <c r="KEM181" i="13"/>
  <c r="KEN181" i="13"/>
  <c r="KEO181" i="13"/>
  <c r="KEP181" i="13"/>
  <c r="KEQ181" i="13"/>
  <c r="KER181" i="13"/>
  <c r="KES181" i="13"/>
  <c r="KET181" i="13"/>
  <c r="KEU181" i="13"/>
  <c r="KEV181" i="13"/>
  <c r="KEW181" i="13"/>
  <c r="KEX181" i="13"/>
  <c r="KEY181" i="13"/>
  <c r="KEZ181" i="13"/>
  <c r="KFA181" i="13"/>
  <c r="KFB181" i="13"/>
  <c r="KFC181" i="13"/>
  <c r="KFD181" i="13"/>
  <c r="KFE181" i="13"/>
  <c r="KFF181" i="13"/>
  <c r="KFG181" i="13"/>
  <c r="KFH181" i="13"/>
  <c r="KFI181" i="13"/>
  <c r="KFJ181" i="13"/>
  <c r="KFK181" i="13"/>
  <c r="KFL181" i="13"/>
  <c r="KFM181" i="13"/>
  <c r="KFN181" i="13"/>
  <c r="KFO181" i="13"/>
  <c r="KFP181" i="13"/>
  <c r="KFQ181" i="13"/>
  <c r="KFR181" i="13"/>
  <c r="KFS181" i="13"/>
  <c r="KFT181" i="13"/>
  <c r="KFU181" i="13"/>
  <c r="KFV181" i="13"/>
  <c r="KFW181" i="13"/>
  <c r="KFX181" i="13"/>
  <c r="KFY181" i="13"/>
  <c r="KFZ181" i="13"/>
  <c r="KGA181" i="13"/>
  <c r="KGB181" i="13"/>
  <c r="KGC181" i="13"/>
  <c r="KGD181" i="13"/>
  <c r="KGE181" i="13"/>
  <c r="KGF181" i="13"/>
  <c r="KGG181" i="13"/>
  <c r="KGH181" i="13"/>
  <c r="KGI181" i="13"/>
  <c r="KGJ181" i="13"/>
  <c r="KGK181" i="13"/>
  <c r="KGL181" i="13"/>
  <c r="KGM181" i="13"/>
  <c r="KGN181" i="13"/>
  <c r="KGO181" i="13"/>
  <c r="KGP181" i="13"/>
  <c r="KGQ181" i="13"/>
  <c r="KGR181" i="13"/>
  <c r="KGS181" i="13"/>
  <c r="KGT181" i="13"/>
  <c r="KGU181" i="13"/>
  <c r="KGV181" i="13"/>
  <c r="KGW181" i="13"/>
  <c r="KGX181" i="13"/>
  <c r="KGY181" i="13"/>
  <c r="KGZ181" i="13"/>
  <c r="KHA181" i="13"/>
  <c r="KHB181" i="13"/>
  <c r="KHC181" i="13"/>
  <c r="KHD181" i="13"/>
  <c r="KHE181" i="13"/>
  <c r="KHF181" i="13"/>
  <c r="KHG181" i="13"/>
  <c r="KHH181" i="13"/>
  <c r="KHI181" i="13"/>
  <c r="KHJ181" i="13"/>
  <c r="KHK181" i="13"/>
  <c r="KHL181" i="13"/>
  <c r="KHM181" i="13"/>
  <c r="KHN181" i="13"/>
  <c r="KHO181" i="13"/>
  <c r="KHP181" i="13"/>
  <c r="KHQ181" i="13"/>
  <c r="KHR181" i="13"/>
  <c r="KHS181" i="13"/>
  <c r="KHT181" i="13"/>
  <c r="KHU181" i="13"/>
  <c r="KHV181" i="13"/>
  <c r="KHW181" i="13"/>
  <c r="KHX181" i="13"/>
  <c r="KHY181" i="13"/>
  <c r="KHZ181" i="13"/>
  <c r="KIA181" i="13"/>
  <c r="KIB181" i="13"/>
  <c r="KIC181" i="13"/>
  <c r="KID181" i="13"/>
  <c r="KIE181" i="13"/>
  <c r="KIF181" i="13"/>
  <c r="KIG181" i="13"/>
  <c r="KIH181" i="13"/>
  <c r="KII181" i="13"/>
  <c r="KIJ181" i="13"/>
  <c r="KIK181" i="13"/>
  <c r="KIL181" i="13"/>
  <c r="KIM181" i="13"/>
  <c r="KIN181" i="13"/>
  <c r="KIO181" i="13"/>
  <c r="KIP181" i="13"/>
  <c r="KIQ181" i="13"/>
  <c r="KIR181" i="13"/>
  <c r="KIS181" i="13"/>
  <c r="KIT181" i="13"/>
  <c r="KIU181" i="13"/>
  <c r="KIV181" i="13"/>
  <c r="KIW181" i="13"/>
  <c r="KIX181" i="13"/>
  <c r="KIY181" i="13"/>
  <c r="KIZ181" i="13"/>
  <c r="KJA181" i="13"/>
  <c r="KJB181" i="13"/>
  <c r="KJC181" i="13"/>
  <c r="KJD181" i="13"/>
  <c r="KJE181" i="13"/>
  <c r="KJF181" i="13"/>
  <c r="KJG181" i="13"/>
  <c r="KJH181" i="13"/>
  <c r="KJI181" i="13"/>
  <c r="KJJ181" i="13"/>
  <c r="KJK181" i="13"/>
  <c r="KJL181" i="13"/>
  <c r="KJM181" i="13"/>
  <c r="KJN181" i="13"/>
  <c r="KJO181" i="13"/>
  <c r="KJP181" i="13"/>
  <c r="KJQ181" i="13"/>
  <c r="KJR181" i="13"/>
  <c r="KJS181" i="13"/>
  <c r="KJT181" i="13"/>
  <c r="KJU181" i="13"/>
  <c r="KJV181" i="13"/>
  <c r="KJW181" i="13"/>
  <c r="KJX181" i="13"/>
  <c r="KJY181" i="13"/>
  <c r="KJZ181" i="13"/>
  <c r="KKA181" i="13"/>
  <c r="KKB181" i="13"/>
  <c r="KKC181" i="13"/>
  <c r="KKD181" i="13"/>
  <c r="KKE181" i="13"/>
  <c r="KKF181" i="13"/>
  <c r="KKG181" i="13"/>
  <c r="KKH181" i="13"/>
  <c r="KKI181" i="13"/>
  <c r="KKJ181" i="13"/>
  <c r="KKK181" i="13"/>
  <c r="KKL181" i="13"/>
  <c r="KKM181" i="13"/>
  <c r="KKN181" i="13"/>
  <c r="KKO181" i="13"/>
  <c r="KKP181" i="13"/>
  <c r="KKQ181" i="13"/>
  <c r="KKR181" i="13"/>
  <c r="KKS181" i="13"/>
  <c r="KKT181" i="13"/>
  <c r="KKU181" i="13"/>
  <c r="KKV181" i="13"/>
  <c r="KKW181" i="13"/>
  <c r="KKX181" i="13"/>
  <c r="KKY181" i="13"/>
  <c r="KKZ181" i="13"/>
  <c r="KLA181" i="13"/>
  <c r="KLB181" i="13"/>
  <c r="KLC181" i="13"/>
  <c r="KLD181" i="13"/>
  <c r="KLE181" i="13"/>
  <c r="KLF181" i="13"/>
  <c r="KLG181" i="13"/>
  <c r="KLH181" i="13"/>
  <c r="KLI181" i="13"/>
  <c r="KLJ181" i="13"/>
  <c r="KLK181" i="13"/>
  <c r="KLL181" i="13"/>
  <c r="KLM181" i="13"/>
  <c r="KLN181" i="13"/>
  <c r="KLO181" i="13"/>
  <c r="KLP181" i="13"/>
  <c r="KLQ181" i="13"/>
  <c r="KLR181" i="13"/>
  <c r="KLS181" i="13"/>
  <c r="KLT181" i="13"/>
  <c r="KLU181" i="13"/>
  <c r="KLV181" i="13"/>
  <c r="KLW181" i="13"/>
  <c r="KLX181" i="13"/>
  <c r="KLY181" i="13"/>
  <c r="KLZ181" i="13"/>
  <c r="KMA181" i="13"/>
  <c r="KMB181" i="13"/>
  <c r="KMC181" i="13"/>
  <c r="KMD181" i="13"/>
  <c r="KME181" i="13"/>
  <c r="KMF181" i="13"/>
  <c r="KMG181" i="13"/>
  <c r="KMH181" i="13"/>
  <c r="KMI181" i="13"/>
  <c r="KMJ181" i="13"/>
  <c r="KMK181" i="13"/>
  <c r="KML181" i="13"/>
  <c r="KMM181" i="13"/>
  <c r="KMN181" i="13"/>
  <c r="KMO181" i="13"/>
  <c r="KMP181" i="13"/>
  <c r="KMQ181" i="13"/>
  <c r="KMR181" i="13"/>
  <c r="KMS181" i="13"/>
  <c r="KMT181" i="13"/>
  <c r="KMU181" i="13"/>
  <c r="KMV181" i="13"/>
  <c r="KMW181" i="13"/>
  <c r="KMX181" i="13"/>
  <c r="KMY181" i="13"/>
  <c r="KMZ181" i="13"/>
  <c r="KNA181" i="13"/>
  <c r="KNB181" i="13"/>
  <c r="KNC181" i="13"/>
  <c r="KND181" i="13"/>
  <c r="KNE181" i="13"/>
  <c r="KNF181" i="13"/>
  <c r="KNG181" i="13"/>
  <c r="KNH181" i="13"/>
  <c r="KNI181" i="13"/>
  <c r="KNJ181" i="13"/>
  <c r="KNK181" i="13"/>
  <c r="KNL181" i="13"/>
  <c r="KNM181" i="13"/>
  <c r="KNN181" i="13"/>
  <c r="KNO181" i="13"/>
  <c r="KNP181" i="13"/>
  <c r="KNQ181" i="13"/>
  <c r="KNR181" i="13"/>
  <c r="KNS181" i="13"/>
  <c r="KNT181" i="13"/>
  <c r="KNU181" i="13"/>
  <c r="KNV181" i="13"/>
  <c r="KNW181" i="13"/>
  <c r="KNX181" i="13"/>
  <c r="KNY181" i="13"/>
  <c r="KNZ181" i="13"/>
  <c r="KOA181" i="13"/>
  <c r="KOB181" i="13"/>
  <c r="KOC181" i="13"/>
  <c r="KOD181" i="13"/>
  <c r="KOE181" i="13"/>
  <c r="KOF181" i="13"/>
  <c r="KOG181" i="13"/>
  <c r="KOH181" i="13"/>
  <c r="KOI181" i="13"/>
  <c r="KOJ181" i="13"/>
  <c r="KOK181" i="13"/>
  <c r="KOL181" i="13"/>
  <c r="KOM181" i="13"/>
  <c r="KON181" i="13"/>
  <c r="KOO181" i="13"/>
  <c r="KOP181" i="13"/>
  <c r="KOQ181" i="13"/>
  <c r="KOR181" i="13"/>
  <c r="KOS181" i="13"/>
  <c r="KOT181" i="13"/>
  <c r="KOU181" i="13"/>
  <c r="KOV181" i="13"/>
  <c r="KOW181" i="13"/>
  <c r="KOX181" i="13"/>
  <c r="KOY181" i="13"/>
  <c r="KOZ181" i="13"/>
  <c r="KPA181" i="13"/>
  <c r="KPB181" i="13"/>
  <c r="KPC181" i="13"/>
  <c r="KPD181" i="13"/>
  <c r="KPE181" i="13"/>
  <c r="KPF181" i="13"/>
  <c r="KPG181" i="13"/>
  <c r="KPH181" i="13"/>
  <c r="KPI181" i="13"/>
  <c r="KPJ181" i="13"/>
  <c r="KPK181" i="13"/>
  <c r="KPL181" i="13"/>
  <c r="KPM181" i="13"/>
  <c r="KPN181" i="13"/>
  <c r="KPO181" i="13"/>
  <c r="KPP181" i="13"/>
  <c r="KPQ181" i="13"/>
  <c r="KPR181" i="13"/>
  <c r="KPS181" i="13"/>
  <c r="KPT181" i="13"/>
  <c r="KPU181" i="13"/>
  <c r="KPV181" i="13"/>
  <c r="KPW181" i="13"/>
  <c r="KPX181" i="13"/>
  <c r="KPY181" i="13"/>
  <c r="KPZ181" i="13"/>
  <c r="KQA181" i="13"/>
  <c r="KQB181" i="13"/>
  <c r="KQC181" i="13"/>
  <c r="KQD181" i="13"/>
  <c r="KQE181" i="13"/>
  <c r="KQF181" i="13"/>
  <c r="KQG181" i="13"/>
  <c r="KQH181" i="13"/>
  <c r="KQI181" i="13"/>
  <c r="KQJ181" i="13"/>
  <c r="KQK181" i="13"/>
  <c r="KQL181" i="13"/>
  <c r="KQM181" i="13"/>
  <c r="KQN181" i="13"/>
  <c r="KQO181" i="13"/>
  <c r="KQP181" i="13"/>
  <c r="KQQ181" i="13"/>
  <c r="KQR181" i="13"/>
  <c r="KQS181" i="13"/>
  <c r="KQT181" i="13"/>
  <c r="KQU181" i="13"/>
  <c r="KQV181" i="13"/>
  <c r="KQW181" i="13"/>
  <c r="KQX181" i="13"/>
  <c r="KQY181" i="13"/>
  <c r="KQZ181" i="13"/>
  <c r="KRA181" i="13"/>
  <c r="KRB181" i="13"/>
  <c r="KRC181" i="13"/>
  <c r="KRD181" i="13"/>
  <c r="KRE181" i="13"/>
  <c r="KRF181" i="13"/>
  <c r="KRG181" i="13"/>
  <c r="KRH181" i="13"/>
  <c r="KRI181" i="13"/>
  <c r="KRJ181" i="13"/>
  <c r="KRK181" i="13"/>
  <c r="KRL181" i="13"/>
  <c r="KRM181" i="13"/>
  <c r="KRN181" i="13"/>
  <c r="KRO181" i="13"/>
  <c r="KRP181" i="13"/>
  <c r="KRQ181" i="13"/>
  <c r="KRR181" i="13"/>
  <c r="KRS181" i="13"/>
  <c r="KRT181" i="13"/>
  <c r="KRU181" i="13"/>
  <c r="KRV181" i="13"/>
  <c r="KRW181" i="13"/>
  <c r="KRX181" i="13"/>
  <c r="KRY181" i="13"/>
  <c r="KRZ181" i="13"/>
  <c r="KSA181" i="13"/>
  <c r="KSB181" i="13"/>
  <c r="KSC181" i="13"/>
  <c r="KSD181" i="13"/>
  <c r="KSE181" i="13"/>
  <c r="KSF181" i="13"/>
  <c r="KSG181" i="13"/>
  <c r="KSH181" i="13"/>
  <c r="KSI181" i="13"/>
  <c r="KSJ181" i="13"/>
  <c r="KSK181" i="13"/>
  <c r="KSL181" i="13"/>
  <c r="KSM181" i="13"/>
  <c r="KSN181" i="13"/>
  <c r="KSO181" i="13"/>
  <c r="KSP181" i="13"/>
  <c r="KSQ181" i="13"/>
  <c r="KSR181" i="13"/>
  <c r="KSS181" i="13"/>
  <c r="KST181" i="13"/>
  <c r="KSU181" i="13"/>
  <c r="KSV181" i="13"/>
  <c r="KSW181" i="13"/>
  <c r="KSX181" i="13"/>
  <c r="KSY181" i="13"/>
  <c r="KSZ181" i="13"/>
  <c r="KTA181" i="13"/>
  <c r="KTB181" i="13"/>
  <c r="KTC181" i="13"/>
  <c r="KTD181" i="13"/>
  <c r="KTE181" i="13"/>
  <c r="KTF181" i="13"/>
  <c r="KTG181" i="13"/>
  <c r="KTH181" i="13"/>
  <c r="KTI181" i="13"/>
  <c r="KTJ181" i="13"/>
  <c r="KTK181" i="13"/>
  <c r="KTL181" i="13"/>
  <c r="KTM181" i="13"/>
  <c r="KTN181" i="13"/>
  <c r="KTO181" i="13"/>
  <c r="KTP181" i="13"/>
  <c r="KTQ181" i="13"/>
  <c r="KTR181" i="13"/>
  <c r="KTS181" i="13"/>
  <c r="KTT181" i="13"/>
  <c r="KTU181" i="13"/>
  <c r="KTV181" i="13"/>
  <c r="KTW181" i="13"/>
  <c r="KTX181" i="13"/>
  <c r="KTY181" i="13"/>
  <c r="KTZ181" i="13"/>
  <c r="KUA181" i="13"/>
  <c r="KUB181" i="13"/>
  <c r="KUC181" i="13"/>
  <c r="KUD181" i="13"/>
  <c r="KUE181" i="13"/>
  <c r="KUF181" i="13"/>
  <c r="KUG181" i="13"/>
  <c r="KUH181" i="13"/>
  <c r="KUI181" i="13"/>
  <c r="KUJ181" i="13"/>
  <c r="KUK181" i="13"/>
  <c r="KUL181" i="13"/>
  <c r="KUM181" i="13"/>
  <c r="KUN181" i="13"/>
  <c r="KUO181" i="13"/>
  <c r="KUP181" i="13"/>
  <c r="KUQ181" i="13"/>
  <c r="KUR181" i="13"/>
  <c r="KUS181" i="13"/>
  <c r="KUT181" i="13"/>
  <c r="KUU181" i="13"/>
  <c r="KUV181" i="13"/>
  <c r="KUW181" i="13"/>
  <c r="KUX181" i="13"/>
  <c r="KUY181" i="13"/>
  <c r="KUZ181" i="13"/>
  <c r="KVA181" i="13"/>
  <c r="KVB181" i="13"/>
  <c r="KVC181" i="13"/>
  <c r="KVD181" i="13"/>
  <c r="KVE181" i="13"/>
  <c r="KVF181" i="13"/>
  <c r="KVG181" i="13"/>
  <c r="KVH181" i="13"/>
  <c r="KVI181" i="13"/>
  <c r="KVJ181" i="13"/>
  <c r="KVK181" i="13"/>
  <c r="KVL181" i="13"/>
  <c r="KVM181" i="13"/>
  <c r="KVN181" i="13"/>
  <c r="KVO181" i="13"/>
  <c r="KVP181" i="13"/>
  <c r="KVQ181" i="13"/>
  <c r="KVR181" i="13"/>
  <c r="KVS181" i="13"/>
  <c r="KVT181" i="13"/>
  <c r="KVU181" i="13"/>
  <c r="KVV181" i="13"/>
  <c r="KVW181" i="13"/>
  <c r="KVX181" i="13"/>
  <c r="KVY181" i="13"/>
  <c r="KVZ181" i="13"/>
  <c r="KWA181" i="13"/>
  <c r="KWB181" i="13"/>
  <c r="KWC181" i="13"/>
  <c r="KWD181" i="13"/>
  <c r="KWE181" i="13"/>
  <c r="KWF181" i="13"/>
  <c r="KWG181" i="13"/>
  <c r="KWH181" i="13"/>
  <c r="KWI181" i="13"/>
  <c r="KWJ181" i="13"/>
  <c r="KWK181" i="13"/>
  <c r="KWL181" i="13"/>
  <c r="KWM181" i="13"/>
  <c r="KWN181" i="13"/>
  <c r="KWO181" i="13"/>
  <c r="KWP181" i="13"/>
  <c r="KWQ181" i="13"/>
  <c r="KWR181" i="13"/>
  <c r="KWS181" i="13"/>
  <c r="KWT181" i="13"/>
  <c r="KWU181" i="13"/>
  <c r="KWV181" i="13"/>
  <c r="KWW181" i="13"/>
  <c r="KWX181" i="13"/>
  <c r="KWY181" i="13"/>
  <c r="KWZ181" i="13"/>
  <c r="KXA181" i="13"/>
  <c r="KXB181" i="13"/>
  <c r="KXC181" i="13"/>
  <c r="KXD181" i="13"/>
  <c r="KXE181" i="13"/>
  <c r="KXF181" i="13"/>
  <c r="KXG181" i="13"/>
  <c r="KXH181" i="13"/>
  <c r="KXI181" i="13"/>
  <c r="KXJ181" i="13"/>
  <c r="KXK181" i="13"/>
  <c r="KXL181" i="13"/>
  <c r="KXM181" i="13"/>
  <c r="KXN181" i="13"/>
  <c r="KXO181" i="13"/>
  <c r="KXP181" i="13"/>
  <c r="KXQ181" i="13"/>
  <c r="KXR181" i="13"/>
  <c r="KXS181" i="13"/>
  <c r="KXT181" i="13"/>
  <c r="KXU181" i="13"/>
  <c r="KXV181" i="13"/>
  <c r="KXW181" i="13"/>
  <c r="KXX181" i="13"/>
  <c r="KXY181" i="13"/>
  <c r="KXZ181" i="13"/>
  <c r="KYA181" i="13"/>
  <c r="KYB181" i="13"/>
  <c r="KYC181" i="13"/>
  <c r="KYD181" i="13"/>
  <c r="KYE181" i="13"/>
  <c r="KYF181" i="13"/>
  <c r="KYG181" i="13"/>
  <c r="KYH181" i="13"/>
  <c r="KYI181" i="13"/>
  <c r="KYJ181" i="13"/>
  <c r="KYK181" i="13"/>
  <c r="KYL181" i="13"/>
  <c r="KYM181" i="13"/>
  <c r="KYN181" i="13"/>
  <c r="KYO181" i="13"/>
  <c r="KYP181" i="13"/>
  <c r="KYQ181" i="13"/>
  <c r="KYR181" i="13"/>
  <c r="KYS181" i="13"/>
  <c r="KYT181" i="13"/>
  <c r="KYU181" i="13"/>
  <c r="KYV181" i="13"/>
  <c r="KYW181" i="13"/>
  <c r="KYX181" i="13"/>
  <c r="KYY181" i="13"/>
  <c r="KYZ181" i="13"/>
  <c r="KZA181" i="13"/>
  <c r="KZB181" i="13"/>
  <c r="KZC181" i="13"/>
  <c r="KZD181" i="13"/>
  <c r="KZE181" i="13"/>
  <c r="KZF181" i="13"/>
  <c r="KZG181" i="13"/>
  <c r="KZH181" i="13"/>
  <c r="KZI181" i="13"/>
  <c r="KZJ181" i="13"/>
  <c r="KZK181" i="13"/>
  <c r="KZL181" i="13"/>
  <c r="KZM181" i="13"/>
  <c r="KZN181" i="13"/>
  <c r="KZO181" i="13"/>
  <c r="KZP181" i="13"/>
  <c r="KZQ181" i="13"/>
  <c r="KZR181" i="13"/>
  <c r="KZS181" i="13"/>
  <c r="KZT181" i="13"/>
  <c r="KZU181" i="13"/>
  <c r="KZV181" i="13"/>
  <c r="KZW181" i="13"/>
  <c r="KZX181" i="13"/>
  <c r="KZY181" i="13"/>
  <c r="KZZ181" i="13"/>
  <c r="LAA181" i="13"/>
  <c r="LAB181" i="13"/>
  <c r="LAC181" i="13"/>
  <c r="LAD181" i="13"/>
  <c r="LAE181" i="13"/>
  <c r="LAF181" i="13"/>
  <c r="LAG181" i="13"/>
  <c r="LAH181" i="13"/>
  <c r="LAI181" i="13"/>
  <c r="LAJ181" i="13"/>
  <c r="LAK181" i="13"/>
  <c r="LAL181" i="13"/>
  <c r="LAM181" i="13"/>
  <c r="LAN181" i="13"/>
  <c r="LAO181" i="13"/>
  <c r="LAP181" i="13"/>
  <c r="LAQ181" i="13"/>
  <c r="LAR181" i="13"/>
  <c r="LAS181" i="13"/>
  <c r="LAT181" i="13"/>
  <c r="LAU181" i="13"/>
  <c r="LAV181" i="13"/>
  <c r="LAW181" i="13"/>
  <c r="LAX181" i="13"/>
  <c r="LAY181" i="13"/>
  <c r="LAZ181" i="13"/>
  <c r="LBA181" i="13"/>
  <c r="LBB181" i="13"/>
  <c r="LBC181" i="13"/>
  <c r="LBD181" i="13"/>
  <c r="LBE181" i="13"/>
  <c r="LBF181" i="13"/>
  <c r="LBG181" i="13"/>
  <c r="LBH181" i="13"/>
  <c r="LBI181" i="13"/>
  <c r="LBJ181" i="13"/>
  <c r="LBK181" i="13"/>
  <c r="LBL181" i="13"/>
  <c r="LBM181" i="13"/>
  <c r="LBN181" i="13"/>
  <c r="LBO181" i="13"/>
  <c r="LBP181" i="13"/>
  <c r="LBQ181" i="13"/>
  <c r="LBR181" i="13"/>
  <c r="LBS181" i="13"/>
  <c r="LBT181" i="13"/>
  <c r="LBU181" i="13"/>
  <c r="LBV181" i="13"/>
  <c r="LBW181" i="13"/>
  <c r="LBX181" i="13"/>
  <c r="LBY181" i="13"/>
  <c r="LBZ181" i="13"/>
  <c r="LCA181" i="13"/>
  <c r="LCB181" i="13"/>
  <c r="LCC181" i="13"/>
  <c r="LCD181" i="13"/>
  <c r="LCE181" i="13"/>
  <c r="LCF181" i="13"/>
  <c r="LCG181" i="13"/>
  <c r="LCH181" i="13"/>
  <c r="LCI181" i="13"/>
  <c r="LCJ181" i="13"/>
  <c r="LCK181" i="13"/>
  <c r="LCL181" i="13"/>
  <c r="LCM181" i="13"/>
  <c r="LCN181" i="13"/>
  <c r="LCO181" i="13"/>
  <c r="LCP181" i="13"/>
  <c r="LCQ181" i="13"/>
  <c r="LCR181" i="13"/>
  <c r="LCS181" i="13"/>
  <c r="LCT181" i="13"/>
  <c r="LCU181" i="13"/>
  <c r="LCV181" i="13"/>
  <c r="LCW181" i="13"/>
  <c r="LCX181" i="13"/>
  <c r="LCY181" i="13"/>
  <c r="LCZ181" i="13"/>
  <c r="LDA181" i="13"/>
  <c r="LDB181" i="13"/>
  <c r="LDC181" i="13"/>
  <c r="LDD181" i="13"/>
  <c r="LDE181" i="13"/>
  <c r="LDF181" i="13"/>
  <c r="LDG181" i="13"/>
  <c r="LDH181" i="13"/>
  <c r="LDI181" i="13"/>
  <c r="LDJ181" i="13"/>
  <c r="LDK181" i="13"/>
  <c r="LDL181" i="13"/>
  <c r="LDM181" i="13"/>
  <c r="LDN181" i="13"/>
  <c r="LDO181" i="13"/>
  <c r="LDP181" i="13"/>
  <c r="LDQ181" i="13"/>
  <c r="LDR181" i="13"/>
  <c r="LDS181" i="13"/>
  <c r="LDT181" i="13"/>
  <c r="LDU181" i="13"/>
  <c r="LDV181" i="13"/>
  <c r="LDW181" i="13"/>
  <c r="LDX181" i="13"/>
  <c r="LDY181" i="13"/>
  <c r="LDZ181" i="13"/>
  <c r="LEA181" i="13"/>
  <c r="LEB181" i="13"/>
  <c r="LEC181" i="13"/>
  <c r="LED181" i="13"/>
  <c r="LEE181" i="13"/>
  <c r="LEF181" i="13"/>
  <c r="LEG181" i="13"/>
  <c r="LEH181" i="13"/>
  <c r="LEI181" i="13"/>
  <c r="LEJ181" i="13"/>
  <c r="LEK181" i="13"/>
  <c r="LEL181" i="13"/>
  <c r="LEM181" i="13"/>
  <c r="LEN181" i="13"/>
  <c r="LEO181" i="13"/>
  <c r="LEP181" i="13"/>
  <c r="LEQ181" i="13"/>
  <c r="LER181" i="13"/>
  <c r="LES181" i="13"/>
  <c r="LET181" i="13"/>
  <c r="LEU181" i="13"/>
  <c r="LEV181" i="13"/>
  <c r="LEW181" i="13"/>
  <c r="LEX181" i="13"/>
  <c r="LEY181" i="13"/>
  <c r="LEZ181" i="13"/>
  <c r="LFA181" i="13"/>
  <c r="LFB181" i="13"/>
  <c r="LFC181" i="13"/>
  <c r="LFD181" i="13"/>
  <c r="LFE181" i="13"/>
  <c r="LFF181" i="13"/>
  <c r="LFG181" i="13"/>
  <c r="LFH181" i="13"/>
  <c r="LFI181" i="13"/>
  <c r="LFJ181" i="13"/>
  <c r="LFK181" i="13"/>
  <c r="LFL181" i="13"/>
  <c r="LFM181" i="13"/>
  <c r="LFN181" i="13"/>
  <c r="LFO181" i="13"/>
  <c r="LFP181" i="13"/>
  <c r="LFQ181" i="13"/>
  <c r="LFR181" i="13"/>
  <c r="LFS181" i="13"/>
  <c r="LFT181" i="13"/>
  <c r="LFU181" i="13"/>
  <c r="LFV181" i="13"/>
  <c r="LFW181" i="13"/>
  <c r="LFX181" i="13"/>
  <c r="LFY181" i="13"/>
  <c r="LFZ181" i="13"/>
  <c r="LGA181" i="13"/>
  <c r="LGB181" i="13"/>
  <c r="LGC181" i="13"/>
  <c r="LGD181" i="13"/>
  <c r="LGE181" i="13"/>
  <c r="LGF181" i="13"/>
  <c r="LGG181" i="13"/>
  <c r="LGH181" i="13"/>
  <c r="LGI181" i="13"/>
  <c r="LGJ181" i="13"/>
  <c r="LGK181" i="13"/>
  <c r="LGL181" i="13"/>
  <c r="LGM181" i="13"/>
  <c r="LGN181" i="13"/>
  <c r="LGO181" i="13"/>
  <c r="LGP181" i="13"/>
  <c r="LGQ181" i="13"/>
  <c r="LGR181" i="13"/>
  <c r="LGS181" i="13"/>
  <c r="LGT181" i="13"/>
  <c r="LGU181" i="13"/>
  <c r="LGV181" i="13"/>
  <c r="LGW181" i="13"/>
  <c r="LGX181" i="13"/>
  <c r="LGY181" i="13"/>
  <c r="LGZ181" i="13"/>
  <c r="LHA181" i="13"/>
  <c r="LHB181" i="13"/>
  <c r="LHC181" i="13"/>
  <c r="LHD181" i="13"/>
  <c r="LHE181" i="13"/>
  <c r="LHF181" i="13"/>
  <c r="LHG181" i="13"/>
  <c r="LHH181" i="13"/>
  <c r="LHI181" i="13"/>
  <c r="LHJ181" i="13"/>
  <c r="LHK181" i="13"/>
  <c r="LHL181" i="13"/>
  <c r="LHM181" i="13"/>
  <c r="LHN181" i="13"/>
  <c r="LHO181" i="13"/>
  <c r="LHP181" i="13"/>
  <c r="LHQ181" i="13"/>
  <c r="LHR181" i="13"/>
  <c r="LHS181" i="13"/>
  <c r="LHT181" i="13"/>
  <c r="LHU181" i="13"/>
  <c r="LHV181" i="13"/>
  <c r="LHW181" i="13"/>
  <c r="LHX181" i="13"/>
  <c r="LHY181" i="13"/>
  <c r="LHZ181" i="13"/>
  <c r="LIA181" i="13"/>
  <c r="LIB181" i="13"/>
  <c r="LIC181" i="13"/>
  <c r="LID181" i="13"/>
  <c r="LIE181" i="13"/>
  <c r="LIF181" i="13"/>
  <c r="LIG181" i="13"/>
  <c r="LIH181" i="13"/>
  <c r="LII181" i="13"/>
  <c r="LIJ181" i="13"/>
  <c r="LIK181" i="13"/>
  <c r="LIL181" i="13"/>
  <c r="LIM181" i="13"/>
  <c r="LIN181" i="13"/>
  <c r="LIO181" i="13"/>
  <c r="LIP181" i="13"/>
  <c r="LIQ181" i="13"/>
  <c r="LIR181" i="13"/>
  <c r="LIS181" i="13"/>
  <c r="LIT181" i="13"/>
  <c r="LIU181" i="13"/>
  <c r="LIV181" i="13"/>
  <c r="LIW181" i="13"/>
  <c r="LIX181" i="13"/>
  <c r="LIY181" i="13"/>
  <c r="LIZ181" i="13"/>
  <c r="LJA181" i="13"/>
  <c r="LJB181" i="13"/>
  <c r="LJC181" i="13"/>
  <c r="LJD181" i="13"/>
  <c r="LJE181" i="13"/>
  <c r="LJF181" i="13"/>
  <c r="LJG181" i="13"/>
  <c r="LJH181" i="13"/>
  <c r="LJI181" i="13"/>
  <c r="LJJ181" i="13"/>
  <c r="LJK181" i="13"/>
  <c r="LJL181" i="13"/>
  <c r="LJM181" i="13"/>
  <c r="LJN181" i="13"/>
  <c r="LJO181" i="13"/>
  <c r="LJP181" i="13"/>
  <c r="LJQ181" i="13"/>
  <c r="LJR181" i="13"/>
  <c r="LJS181" i="13"/>
  <c r="LJT181" i="13"/>
  <c r="LJU181" i="13"/>
  <c r="LJV181" i="13"/>
  <c r="LJW181" i="13"/>
  <c r="LJX181" i="13"/>
  <c r="LJY181" i="13"/>
  <c r="LJZ181" i="13"/>
  <c r="LKA181" i="13"/>
  <c r="LKB181" i="13"/>
  <c r="LKC181" i="13"/>
  <c r="LKD181" i="13"/>
  <c r="LKE181" i="13"/>
  <c r="LKF181" i="13"/>
  <c r="LKG181" i="13"/>
  <c r="LKH181" i="13"/>
  <c r="LKI181" i="13"/>
  <c r="LKJ181" i="13"/>
  <c r="LKK181" i="13"/>
  <c r="LKL181" i="13"/>
  <c r="LKM181" i="13"/>
  <c r="LKN181" i="13"/>
  <c r="LKO181" i="13"/>
  <c r="LKP181" i="13"/>
  <c r="LKQ181" i="13"/>
  <c r="LKR181" i="13"/>
  <c r="LKS181" i="13"/>
  <c r="LKT181" i="13"/>
  <c r="LKU181" i="13"/>
  <c r="LKV181" i="13"/>
  <c r="LKW181" i="13"/>
  <c r="LKX181" i="13"/>
  <c r="LKY181" i="13"/>
  <c r="LKZ181" i="13"/>
  <c r="LLA181" i="13"/>
  <c r="LLB181" i="13"/>
  <c r="LLC181" i="13"/>
  <c r="LLD181" i="13"/>
  <c r="LLE181" i="13"/>
  <c r="LLF181" i="13"/>
  <c r="LLG181" i="13"/>
  <c r="LLH181" i="13"/>
  <c r="LLI181" i="13"/>
  <c r="LLJ181" i="13"/>
  <c r="LLK181" i="13"/>
  <c r="LLL181" i="13"/>
  <c r="LLM181" i="13"/>
  <c r="LLN181" i="13"/>
  <c r="LLO181" i="13"/>
  <c r="LLP181" i="13"/>
  <c r="LLQ181" i="13"/>
  <c r="LLR181" i="13"/>
  <c r="LLS181" i="13"/>
  <c r="LLT181" i="13"/>
  <c r="LLU181" i="13"/>
  <c r="LLV181" i="13"/>
  <c r="LLW181" i="13"/>
  <c r="LLX181" i="13"/>
  <c r="LLY181" i="13"/>
  <c r="LLZ181" i="13"/>
  <c r="LMA181" i="13"/>
  <c r="LMB181" i="13"/>
  <c r="LMC181" i="13"/>
  <c r="LMD181" i="13"/>
  <c r="LME181" i="13"/>
  <c r="LMF181" i="13"/>
  <c r="LMG181" i="13"/>
  <c r="LMH181" i="13"/>
  <c r="LMI181" i="13"/>
  <c r="LMJ181" i="13"/>
  <c r="LMK181" i="13"/>
  <c r="LML181" i="13"/>
  <c r="LMM181" i="13"/>
  <c r="LMN181" i="13"/>
  <c r="LMO181" i="13"/>
  <c r="LMP181" i="13"/>
  <c r="LMQ181" i="13"/>
  <c r="LMR181" i="13"/>
  <c r="LMS181" i="13"/>
  <c r="LMT181" i="13"/>
  <c r="LMU181" i="13"/>
  <c r="LMV181" i="13"/>
  <c r="LMW181" i="13"/>
  <c r="LMX181" i="13"/>
  <c r="LMY181" i="13"/>
  <c r="LMZ181" i="13"/>
  <c r="LNA181" i="13"/>
  <c r="LNB181" i="13"/>
  <c r="LNC181" i="13"/>
  <c r="LND181" i="13"/>
  <c r="LNE181" i="13"/>
  <c r="LNF181" i="13"/>
  <c r="LNG181" i="13"/>
  <c r="LNH181" i="13"/>
  <c r="LNI181" i="13"/>
  <c r="LNJ181" i="13"/>
  <c r="LNK181" i="13"/>
  <c r="LNL181" i="13"/>
  <c r="LNM181" i="13"/>
  <c r="LNN181" i="13"/>
  <c r="LNO181" i="13"/>
  <c r="LNP181" i="13"/>
  <c r="LNQ181" i="13"/>
  <c r="LNR181" i="13"/>
  <c r="LNS181" i="13"/>
  <c r="LNT181" i="13"/>
  <c r="LNU181" i="13"/>
  <c r="LNV181" i="13"/>
  <c r="LNW181" i="13"/>
  <c r="LNX181" i="13"/>
  <c r="LNY181" i="13"/>
  <c r="LNZ181" i="13"/>
  <c r="LOA181" i="13"/>
  <c r="LOB181" i="13"/>
  <c r="LOC181" i="13"/>
  <c r="LOD181" i="13"/>
  <c r="LOE181" i="13"/>
  <c r="LOF181" i="13"/>
  <c r="LOG181" i="13"/>
  <c r="LOH181" i="13"/>
  <c r="LOI181" i="13"/>
  <c r="LOJ181" i="13"/>
  <c r="LOK181" i="13"/>
  <c r="LOL181" i="13"/>
  <c r="LOM181" i="13"/>
  <c r="LON181" i="13"/>
  <c r="LOO181" i="13"/>
  <c r="LOP181" i="13"/>
  <c r="LOQ181" i="13"/>
  <c r="LOR181" i="13"/>
  <c r="LOS181" i="13"/>
  <c r="LOT181" i="13"/>
  <c r="LOU181" i="13"/>
  <c r="LOV181" i="13"/>
  <c r="LOW181" i="13"/>
  <c r="LOX181" i="13"/>
  <c r="LOY181" i="13"/>
  <c r="LOZ181" i="13"/>
  <c r="LPA181" i="13"/>
  <c r="LPB181" i="13"/>
  <c r="LPC181" i="13"/>
  <c r="LPD181" i="13"/>
  <c r="LPE181" i="13"/>
  <c r="LPF181" i="13"/>
  <c r="LPG181" i="13"/>
  <c r="LPH181" i="13"/>
  <c r="LPI181" i="13"/>
  <c r="LPJ181" i="13"/>
  <c r="LPK181" i="13"/>
  <c r="LPL181" i="13"/>
  <c r="LPM181" i="13"/>
  <c r="LPN181" i="13"/>
  <c r="LPO181" i="13"/>
  <c r="LPP181" i="13"/>
  <c r="LPQ181" i="13"/>
  <c r="LPR181" i="13"/>
  <c r="LPS181" i="13"/>
  <c r="LPT181" i="13"/>
  <c r="LPU181" i="13"/>
  <c r="LPV181" i="13"/>
  <c r="LPW181" i="13"/>
  <c r="LPX181" i="13"/>
  <c r="LPY181" i="13"/>
  <c r="LPZ181" i="13"/>
  <c r="LQA181" i="13"/>
  <c r="LQB181" i="13"/>
  <c r="LQC181" i="13"/>
  <c r="LQD181" i="13"/>
  <c r="LQE181" i="13"/>
  <c r="LQF181" i="13"/>
  <c r="LQG181" i="13"/>
  <c r="LQH181" i="13"/>
  <c r="LQI181" i="13"/>
  <c r="LQJ181" i="13"/>
  <c r="LQK181" i="13"/>
  <c r="LQL181" i="13"/>
  <c r="LQM181" i="13"/>
  <c r="LQN181" i="13"/>
  <c r="LQO181" i="13"/>
  <c r="LQP181" i="13"/>
  <c r="LQQ181" i="13"/>
  <c r="LQR181" i="13"/>
  <c r="LQS181" i="13"/>
  <c r="LQT181" i="13"/>
  <c r="LQU181" i="13"/>
  <c r="LQV181" i="13"/>
  <c r="LQW181" i="13"/>
  <c r="LQX181" i="13"/>
  <c r="LQY181" i="13"/>
  <c r="LQZ181" i="13"/>
  <c r="LRA181" i="13"/>
  <c r="LRB181" i="13"/>
  <c r="LRC181" i="13"/>
  <c r="LRD181" i="13"/>
  <c r="LRE181" i="13"/>
  <c r="LRF181" i="13"/>
  <c r="LRG181" i="13"/>
  <c r="LRH181" i="13"/>
  <c r="LRI181" i="13"/>
  <c r="LRJ181" i="13"/>
  <c r="LRK181" i="13"/>
  <c r="LRL181" i="13"/>
  <c r="LRM181" i="13"/>
  <c r="LRN181" i="13"/>
  <c r="LRO181" i="13"/>
  <c r="LRP181" i="13"/>
  <c r="LRQ181" i="13"/>
  <c r="LRR181" i="13"/>
  <c r="LRS181" i="13"/>
  <c r="LRT181" i="13"/>
  <c r="LRU181" i="13"/>
  <c r="LRV181" i="13"/>
  <c r="LRW181" i="13"/>
  <c r="LRX181" i="13"/>
  <c r="LRY181" i="13"/>
  <c r="LRZ181" i="13"/>
  <c r="LSA181" i="13"/>
  <c r="LSB181" i="13"/>
  <c r="LSC181" i="13"/>
  <c r="LSD181" i="13"/>
  <c r="LSE181" i="13"/>
  <c r="LSF181" i="13"/>
  <c r="LSG181" i="13"/>
  <c r="LSH181" i="13"/>
  <c r="LSI181" i="13"/>
  <c r="LSJ181" i="13"/>
  <c r="LSK181" i="13"/>
  <c r="LSL181" i="13"/>
  <c r="LSM181" i="13"/>
  <c r="LSN181" i="13"/>
  <c r="LSO181" i="13"/>
  <c r="LSP181" i="13"/>
  <c r="LSQ181" i="13"/>
  <c r="LSR181" i="13"/>
  <c r="LSS181" i="13"/>
  <c r="LST181" i="13"/>
  <c r="LSU181" i="13"/>
  <c r="LSV181" i="13"/>
  <c r="LSW181" i="13"/>
  <c r="LSX181" i="13"/>
  <c r="LSY181" i="13"/>
  <c r="LSZ181" i="13"/>
  <c r="LTA181" i="13"/>
  <c r="LTB181" i="13"/>
  <c r="LTC181" i="13"/>
  <c r="LTD181" i="13"/>
  <c r="LTE181" i="13"/>
  <c r="LTF181" i="13"/>
  <c r="LTG181" i="13"/>
  <c r="LTH181" i="13"/>
  <c r="LTI181" i="13"/>
  <c r="LTJ181" i="13"/>
  <c r="LTK181" i="13"/>
  <c r="LTL181" i="13"/>
  <c r="LTM181" i="13"/>
  <c r="LTN181" i="13"/>
  <c r="LTO181" i="13"/>
  <c r="LTP181" i="13"/>
  <c r="LTQ181" i="13"/>
  <c r="LTR181" i="13"/>
  <c r="LTS181" i="13"/>
  <c r="LTT181" i="13"/>
  <c r="LTU181" i="13"/>
  <c r="LTV181" i="13"/>
  <c r="LTW181" i="13"/>
  <c r="LTX181" i="13"/>
  <c r="LTY181" i="13"/>
  <c r="LTZ181" i="13"/>
  <c r="LUA181" i="13"/>
  <c r="LUB181" i="13"/>
  <c r="LUC181" i="13"/>
  <c r="LUD181" i="13"/>
  <c r="LUE181" i="13"/>
  <c r="LUF181" i="13"/>
  <c r="LUG181" i="13"/>
  <c r="LUH181" i="13"/>
  <c r="LUI181" i="13"/>
  <c r="LUJ181" i="13"/>
  <c r="LUK181" i="13"/>
  <c r="LUL181" i="13"/>
  <c r="LUM181" i="13"/>
  <c r="LUN181" i="13"/>
  <c r="LUO181" i="13"/>
  <c r="LUP181" i="13"/>
  <c r="LUQ181" i="13"/>
  <c r="LUR181" i="13"/>
  <c r="LUS181" i="13"/>
  <c r="LUT181" i="13"/>
  <c r="LUU181" i="13"/>
  <c r="LUV181" i="13"/>
  <c r="LUW181" i="13"/>
  <c r="LUX181" i="13"/>
  <c r="LUY181" i="13"/>
  <c r="LUZ181" i="13"/>
  <c r="LVA181" i="13"/>
  <c r="LVB181" i="13"/>
  <c r="LVC181" i="13"/>
  <c r="LVD181" i="13"/>
  <c r="LVE181" i="13"/>
  <c r="LVF181" i="13"/>
  <c r="LVG181" i="13"/>
  <c r="LVH181" i="13"/>
  <c r="LVI181" i="13"/>
  <c r="LVJ181" i="13"/>
  <c r="LVK181" i="13"/>
  <c r="LVL181" i="13"/>
  <c r="LVM181" i="13"/>
  <c r="LVN181" i="13"/>
  <c r="LVO181" i="13"/>
  <c r="LVP181" i="13"/>
  <c r="LVQ181" i="13"/>
  <c r="LVR181" i="13"/>
  <c r="LVS181" i="13"/>
  <c r="LVT181" i="13"/>
  <c r="LVU181" i="13"/>
  <c r="LVV181" i="13"/>
  <c r="LVW181" i="13"/>
  <c r="LVX181" i="13"/>
  <c r="LVY181" i="13"/>
  <c r="LVZ181" i="13"/>
  <c r="LWA181" i="13"/>
  <c r="LWB181" i="13"/>
  <c r="LWC181" i="13"/>
  <c r="LWD181" i="13"/>
  <c r="LWE181" i="13"/>
  <c r="LWF181" i="13"/>
  <c r="LWG181" i="13"/>
  <c r="LWH181" i="13"/>
  <c r="LWI181" i="13"/>
  <c r="LWJ181" i="13"/>
  <c r="LWK181" i="13"/>
  <c r="LWL181" i="13"/>
  <c r="LWM181" i="13"/>
  <c r="LWN181" i="13"/>
  <c r="LWO181" i="13"/>
  <c r="LWP181" i="13"/>
  <c r="LWQ181" i="13"/>
  <c r="LWR181" i="13"/>
  <c r="LWS181" i="13"/>
  <c r="LWT181" i="13"/>
  <c r="LWU181" i="13"/>
  <c r="LWV181" i="13"/>
  <c r="LWW181" i="13"/>
  <c r="LWX181" i="13"/>
  <c r="LWY181" i="13"/>
  <c r="LWZ181" i="13"/>
  <c r="LXA181" i="13"/>
  <c r="LXB181" i="13"/>
  <c r="LXC181" i="13"/>
  <c r="LXD181" i="13"/>
  <c r="LXE181" i="13"/>
  <c r="LXF181" i="13"/>
  <c r="LXG181" i="13"/>
  <c r="LXH181" i="13"/>
  <c r="LXI181" i="13"/>
  <c r="LXJ181" i="13"/>
  <c r="LXK181" i="13"/>
  <c r="LXL181" i="13"/>
  <c r="LXM181" i="13"/>
  <c r="LXN181" i="13"/>
  <c r="LXO181" i="13"/>
  <c r="LXP181" i="13"/>
  <c r="LXQ181" i="13"/>
  <c r="LXR181" i="13"/>
  <c r="LXS181" i="13"/>
  <c r="LXT181" i="13"/>
  <c r="LXU181" i="13"/>
  <c r="LXV181" i="13"/>
  <c r="LXW181" i="13"/>
  <c r="LXX181" i="13"/>
  <c r="LXY181" i="13"/>
  <c r="LXZ181" i="13"/>
  <c r="LYA181" i="13"/>
  <c r="LYB181" i="13"/>
  <c r="LYC181" i="13"/>
  <c r="LYD181" i="13"/>
  <c r="LYE181" i="13"/>
  <c r="LYF181" i="13"/>
  <c r="LYG181" i="13"/>
  <c r="LYH181" i="13"/>
  <c r="LYI181" i="13"/>
  <c r="LYJ181" i="13"/>
  <c r="LYK181" i="13"/>
  <c r="LYL181" i="13"/>
  <c r="LYM181" i="13"/>
  <c r="LYN181" i="13"/>
  <c r="LYO181" i="13"/>
  <c r="LYP181" i="13"/>
  <c r="LYQ181" i="13"/>
  <c r="LYR181" i="13"/>
  <c r="LYS181" i="13"/>
  <c r="LYT181" i="13"/>
  <c r="LYU181" i="13"/>
  <c r="LYV181" i="13"/>
  <c r="LYW181" i="13"/>
  <c r="LYX181" i="13"/>
  <c r="LYY181" i="13"/>
  <c r="LYZ181" i="13"/>
  <c r="LZA181" i="13"/>
  <c r="LZB181" i="13"/>
  <c r="LZC181" i="13"/>
  <c r="LZD181" i="13"/>
  <c r="LZE181" i="13"/>
  <c r="LZF181" i="13"/>
  <c r="LZG181" i="13"/>
  <c r="LZH181" i="13"/>
  <c r="LZI181" i="13"/>
  <c r="LZJ181" i="13"/>
  <c r="LZK181" i="13"/>
  <c r="LZL181" i="13"/>
  <c r="LZM181" i="13"/>
  <c r="LZN181" i="13"/>
  <c r="LZO181" i="13"/>
  <c r="LZP181" i="13"/>
  <c r="LZQ181" i="13"/>
  <c r="LZR181" i="13"/>
  <c r="LZS181" i="13"/>
  <c r="LZT181" i="13"/>
  <c r="LZU181" i="13"/>
  <c r="LZV181" i="13"/>
  <c r="LZW181" i="13"/>
  <c r="LZX181" i="13"/>
  <c r="LZY181" i="13"/>
  <c r="LZZ181" i="13"/>
  <c r="MAA181" i="13"/>
  <c r="MAB181" i="13"/>
  <c r="MAC181" i="13"/>
  <c r="MAD181" i="13"/>
  <c r="MAE181" i="13"/>
  <c r="MAF181" i="13"/>
  <c r="MAG181" i="13"/>
  <c r="MAH181" i="13"/>
  <c r="MAI181" i="13"/>
  <c r="MAJ181" i="13"/>
  <c r="MAK181" i="13"/>
  <c r="MAL181" i="13"/>
  <c r="MAM181" i="13"/>
  <c r="MAN181" i="13"/>
  <c r="MAO181" i="13"/>
  <c r="MAP181" i="13"/>
  <c r="MAQ181" i="13"/>
  <c r="MAR181" i="13"/>
  <c r="MAS181" i="13"/>
  <c r="MAT181" i="13"/>
  <c r="MAU181" i="13"/>
  <c r="MAV181" i="13"/>
  <c r="MAW181" i="13"/>
  <c r="MAX181" i="13"/>
  <c r="MAY181" i="13"/>
  <c r="MAZ181" i="13"/>
  <c r="MBA181" i="13"/>
  <c r="MBB181" i="13"/>
  <c r="MBC181" i="13"/>
  <c r="MBD181" i="13"/>
  <c r="MBE181" i="13"/>
  <c r="MBF181" i="13"/>
  <c r="MBG181" i="13"/>
  <c r="MBH181" i="13"/>
  <c r="MBI181" i="13"/>
  <c r="MBJ181" i="13"/>
  <c r="MBK181" i="13"/>
  <c r="MBL181" i="13"/>
  <c r="MBM181" i="13"/>
  <c r="MBN181" i="13"/>
  <c r="MBO181" i="13"/>
  <c r="MBP181" i="13"/>
  <c r="MBQ181" i="13"/>
  <c r="MBR181" i="13"/>
  <c r="MBS181" i="13"/>
  <c r="MBT181" i="13"/>
  <c r="MBU181" i="13"/>
  <c r="MBV181" i="13"/>
  <c r="MBW181" i="13"/>
  <c r="MBX181" i="13"/>
  <c r="MBY181" i="13"/>
  <c r="MBZ181" i="13"/>
  <c r="MCA181" i="13"/>
  <c r="MCB181" i="13"/>
  <c r="MCC181" i="13"/>
  <c r="MCD181" i="13"/>
  <c r="MCE181" i="13"/>
  <c r="MCF181" i="13"/>
  <c r="MCG181" i="13"/>
  <c r="MCH181" i="13"/>
  <c r="MCI181" i="13"/>
  <c r="MCJ181" i="13"/>
  <c r="MCK181" i="13"/>
  <c r="MCL181" i="13"/>
  <c r="MCM181" i="13"/>
  <c r="MCN181" i="13"/>
  <c r="MCO181" i="13"/>
  <c r="MCP181" i="13"/>
  <c r="MCQ181" i="13"/>
  <c r="MCR181" i="13"/>
  <c r="MCS181" i="13"/>
  <c r="MCT181" i="13"/>
  <c r="MCU181" i="13"/>
  <c r="MCV181" i="13"/>
  <c r="MCW181" i="13"/>
  <c r="MCX181" i="13"/>
  <c r="MCY181" i="13"/>
  <c r="MCZ181" i="13"/>
  <c r="MDA181" i="13"/>
  <c r="MDB181" i="13"/>
  <c r="MDC181" i="13"/>
  <c r="MDD181" i="13"/>
  <c r="MDE181" i="13"/>
  <c r="MDF181" i="13"/>
  <c r="MDG181" i="13"/>
  <c r="MDH181" i="13"/>
  <c r="MDI181" i="13"/>
  <c r="MDJ181" i="13"/>
  <c r="MDK181" i="13"/>
  <c r="MDL181" i="13"/>
  <c r="MDM181" i="13"/>
  <c r="MDN181" i="13"/>
  <c r="MDO181" i="13"/>
  <c r="MDP181" i="13"/>
  <c r="MDQ181" i="13"/>
  <c r="MDR181" i="13"/>
  <c r="MDS181" i="13"/>
  <c r="MDT181" i="13"/>
  <c r="MDU181" i="13"/>
  <c r="MDV181" i="13"/>
  <c r="MDW181" i="13"/>
  <c r="MDX181" i="13"/>
  <c r="MDY181" i="13"/>
  <c r="MDZ181" i="13"/>
  <c r="MEA181" i="13"/>
  <c r="MEB181" i="13"/>
  <c r="MEC181" i="13"/>
  <c r="MED181" i="13"/>
  <c r="MEE181" i="13"/>
  <c r="MEF181" i="13"/>
  <c r="MEG181" i="13"/>
  <c r="MEH181" i="13"/>
  <c r="MEI181" i="13"/>
  <c r="MEJ181" i="13"/>
  <c r="MEK181" i="13"/>
  <c r="MEL181" i="13"/>
  <c r="MEM181" i="13"/>
  <c r="MEN181" i="13"/>
  <c r="MEO181" i="13"/>
  <c r="MEP181" i="13"/>
  <c r="MEQ181" i="13"/>
  <c r="MER181" i="13"/>
  <c r="MES181" i="13"/>
  <c r="MET181" i="13"/>
  <c r="MEU181" i="13"/>
  <c r="MEV181" i="13"/>
  <c r="MEW181" i="13"/>
  <c r="MEX181" i="13"/>
  <c r="MEY181" i="13"/>
  <c r="MEZ181" i="13"/>
  <c r="MFA181" i="13"/>
  <c r="MFB181" i="13"/>
  <c r="MFC181" i="13"/>
  <c r="MFD181" i="13"/>
  <c r="MFE181" i="13"/>
  <c r="MFF181" i="13"/>
  <c r="MFG181" i="13"/>
  <c r="MFH181" i="13"/>
  <c r="MFI181" i="13"/>
  <c r="MFJ181" i="13"/>
  <c r="MFK181" i="13"/>
  <c r="MFL181" i="13"/>
  <c r="MFM181" i="13"/>
  <c r="MFN181" i="13"/>
  <c r="MFO181" i="13"/>
  <c r="MFP181" i="13"/>
  <c r="MFQ181" i="13"/>
  <c r="MFR181" i="13"/>
  <c r="MFS181" i="13"/>
  <c r="MFT181" i="13"/>
  <c r="MFU181" i="13"/>
  <c r="MFV181" i="13"/>
  <c r="MFW181" i="13"/>
  <c r="MFX181" i="13"/>
  <c r="MFY181" i="13"/>
  <c r="MFZ181" i="13"/>
  <c r="MGA181" i="13"/>
  <c r="MGB181" i="13"/>
  <c r="MGC181" i="13"/>
  <c r="MGD181" i="13"/>
  <c r="MGE181" i="13"/>
  <c r="MGF181" i="13"/>
  <c r="MGG181" i="13"/>
  <c r="MGH181" i="13"/>
  <c r="MGI181" i="13"/>
  <c r="MGJ181" i="13"/>
  <c r="MGK181" i="13"/>
  <c r="MGL181" i="13"/>
  <c r="MGM181" i="13"/>
  <c r="MGN181" i="13"/>
  <c r="MGO181" i="13"/>
  <c r="MGP181" i="13"/>
  <c r="MGQ181" i="13"/>
  <c r="MGR181" i="13"/>
  <c r="MGS181" i="13"/>
  <c r="MGT181" i="13"/>
  <c r="MGU181" i="13"/>
  <c r="MGV181" i="13"/>
  <c r="MGW181" i="13"/>
  <c r="MGX181" i="13"/>
  <c r="MGY181" i="13"/>
  <c r="MGZ181" i="13"/>
  <c r="MHA181" i="13"/>
  <c r="MHB181" i="13"/>
  <c r="MHC181" i="13"/>
  <c r="MHD181" i="13"/>
  <c r="MHE181" i="13"/>
  <c r="MHF181" i="13"/>
  <c r="MHG181" i="13"/>
  <c r="MHH181" i="13"/>
  <c r="MHI181" i="13"/>
  <c r="MHJ181" i="13"/>
  <c r="MHK181" i="13"/>
  <c r="MHL181" i="13"/>
  <c r="MHM181" i="13"/>
  <c r="MHN181" i="13"/>
  <c r="MHO181" i="13"/>
  <c r="MHP181" i="13"/>
  <c r="MHQ181" i="13"/>
  <c r="MHR181" i="13"/>
  <c r="MHS181" i="13"/>
  <c r="MHT181" i="13"/>
  <c r="MHU181" i="13"/>
  <c r="MHV181" i="13"/>
  <c r="MHW181" i="13"/>
  <c r="MHX181" i="13"/>
  <c r="MHY181" i="13"/>
  <c r="MHZ181" i="13"/>
  <c r="MIA181" i="13"/>
  <c r="MIB181" i="13"/>
  <c r="MIC181" i="13"/>
  <c r="MID181" i="13"/>
  <c r="MIE181" i="13"/>
  <c r="MIF181" i="13"/>
  <c r="MIG181" i="13"/>
  <c r="MIH181" i="13"/>
  <c r="MII181" i="13"/>
  <c r="MIJ181" i="13"/>
  <c r="MIK181" i="13"/>
  <c r="MIL181" i="13"/>
  <c r="MIM181" i="13"/>
  <c r="MIN181" i="13"/>
  <c r="MIO181" i="13"/>
  <c r="MIP181" i="13"/>
  <c r="MIQ181" i="13"/>
  <c r="MIR181" i="13"/>
  <c r="MIS181" i="13"/>
  <c r="MIT181" i="13"/>
  <c r="MIU181" i="13"/>
  <c r="MIV181" i="13"/>
  <c r="MIW181" i="13"/>
  <c r="MIX181" i="13"/>
  <c r="MIY181" i="13"/>
  <c r="MIZ181" i="13"/>
  <c r="MJA181" i="13"/>
  <c r="MJB181" i="13"/>
  <c r="MJC181" i="13"/>
  <c r="MJD181" i="13"/>
  <c r="MJE181" i="13"/>
  <c r="MJF181" i="13"/>
  <c r="MJG181" i="13"/>
  <c r="MJH181" i="13"/>
  <c r="MJI181" i="13"/>
  <c r="MJJ181" i="13"/>
  <c r="MJK181" i="13"/>
  <c r="MJL181" i="13"/>
  <c r="MJM181" i="13"/>
  <c r="MJN181" i="13"/>
  <c r="MJO181" i="13"/>
  <c r="MJP181" i="13"/>
  <c r="MJQ181" i="13"/>
  <c r="MJR181" i="13"/>
  <c r="MJS181" i="13"/>
  <c r="MJT181" i="13"/>
  <c r="MJU181" i="13"/>
  <c r="MJV181" i="13"/>
  <c r="MJW181" i="13"/>
  <c r="MJX181" i="13"/>
  <c r="MJY181" i="13"/>
  <c r="MJZ181" i="13"/>
  <c r="MKA181" i="13"/>
  <c r="MKB181" i="13"/>
  <c r="MKC181" i="13"/>
  <c r="MKD181" i="13"/>
  <c r="MKE181" i="13"/>
  <c r="MKF181" i="13"/>
  <c r="MKG181" i="13"/>
  <c r="MKH181" i="13"/>
  <c r="MKI181" i="13"/>
  <c r="MKJ181" i="13"/>
  <c r="MKK181" i="13"/>
  <c r="MKL181" i="13"/>
  <c r="MKM181" i="13"/>
  <c r="MKN181" i="13"/>
  <c r="MKO181" i="13"/>
  <c r="MKP181" i="13"/>
  <c r="MKQ181" i="13"/>
  <c r="MKR181" i="13"/>
  <c r="MKS181" i="13"/>
  <c r="MKT181" i="13"/>
  <c r="MKU181" i="13"/>
  <c r="MKV181" i="13"/>
  <c r="MKW181" i="13"/>
  <c r="MKX181" i="13"/>
  <c r="MKY181" i="13"/>
  <c r="MKZ181" i="13"/>
  <c r="MLA181" i="13"/>
  <c r="MLB181" i="13"/>
  <c r="MLC181" i="13"/>
  <c r="MLD181" i="13"/>
  <c r="MLE181" i="13"/>
  <c r="MLF181" i="13"/>
  <c r="MLG181" i="13"/>
  <c r="MLH181" i="13"/>
  <c r="MLI181" i="13"/>
  <c r="MLJ181" i="13"/>
  <c r="MLK181" i="13"/>
  <c r="MLL181" i="13"/>
  <c r="MLM181" i="13"/>
  <c r="MLN181" i="13"/>
  <c r="MLO181" i="13"/>
  <c r="MLP181" i="13"/>
  <c r="MLQ181" i="13"/>
  <c r="MLR181" i="13"/>
  <c r="MLS181" i="13"/>
  <c r="MLT181" i="13"/>
  <c r="MLU181" i="13"/>
  <c r="MLV181" i="13"/>
  <c r="MLW181" i="13"/>
  <c r="MLX181" i="13"/>
  <c r="MLY181" i="13"/>
  <c r="MLZ181" i="13"/>
  <c r="MMA181" i="13"/>
  <c r="MMB181" i="13"/>
  <c r="MMC181" i="13"/>
  <c r="MMD181" i="13"/>
  <c r="MME181" i="13"/>
  <c r="MMF181" i="13"/>
  <c r="MMG181" i="13"/>
  <c r="MMH181" i="13"/>
  <c r="MMI181" i="13"/>
  <c r="MMJ181" i="13"/>
  <c r="MMK181" i="13"/>
  <c r="MML181" i="13"/>
  <c r="MMM181" i="13"/>
  <c r="MMN181" i="13"/>
  <c r="MMO181" i="13"/>
  <c r="MMP181" i="13"/>
  <c r="MMQ181" i="13"/>
  <c r="MMR181" i="13"/>
  <c r="MMS181" i="13"/>
  <c r="MMT181" i="13"/>
  <c r="MMU181" i="13"/>
  <c r="MMV181" i="13"/>
  <c r="MMW181" i="13"/>
  <c r="MMX181" i="13"/>
  <c r="MMY181" i="13"/>
  <c r="MMZ181" i="13"/>
  <c r="MNA181" i="13"/>
  <c r="MNB181" i="13"/>
  <c r="MNC181" i="13"/>
  <c r="MND181" i="13"/>
  <c r="MNE181" i="13"/>
  <c r="MNF181" i="13"/>
  <c r="MNG181" i="13"/>
  <c r="MNH181" i="13"/>
  <c r="MNI181" i="13"/>
  <c r="MNJ181" i="13"/>
  <c r="MNK181" i="13"/>
  <c r="MNL181" i="13"/>
  <c r="MNM181" i="13"/>
  <c r="MNN181" i="13"/>
  <c r="MNO181" i="13"/>
  <c r="MNP181" i="13"/>
  <c r="MNQ181" i="13"/>
  <c r="MNR181" i="13"/>
  <c r="MNS181" i="13"/>
  <c r="MNT181" i="13"/>
  <c r="MNU181" i="13"/>
  <c r="MNV181" i="13"/>
  <c r="MNW181" i="13"/>
  <c r="MNX181" i="13"/>
  <c r="MNY181" i="13"/>
  <c r="MNZ181" i="13"/>
  <c r="MOA181" i="13"/>
  <c r="MOB181" i="13"/>
  <c r="MOC181" i="13"/>
  <c r="MOD181" i="13"/>
  <c r="MOE181" i="13"/>
  <c r="MOF181" i="13"/>
  <c r="MOG181" i="13"/>
  <c r="MOH181" i="13"/>
  <c r="MOI181" i="13"/>
  <c r="MOJ181" i="13"/>
  <c r="MOK181" i="13"/>
  <c r="MOL181" i="13"/>
  <c r="MOM181" i="13"/>
  <c r="MON181" i="13"/>
  <c r="MOO181" i="13"/>
  <c r="MOP181" i="13"/>
  <c r="MOQ181" i="13"/>
  <c r="MOR181" i="13"/>
  <c r="MOS181" i="13"/>
  <c r="MOT181" i="13"/>
  <c r="MOU181" i="13"/>
  <c r="MOV181" i="13"/>
  <c r="MOW181" i="13"/>
  <c r="MOX181" i="13"/>
  <c r="MOY181" i="13"/>
  <c r="MOZ181" i="13"/>
  <c r="MPA181" i="13"/>
  <c r="MPB181" i="13"/>
  <c r="MPC181" i="13"/>
  <c r="MPD181" i="13"/>
  <c r="MPE181" i="13"/>
  <c r="MPF181" i="13"/>
  <c r="MPG181" i="13"/>
  <c r="MPH181" i="13"/>
  <c r="MPI181" i="13"/>
  <c r="MPJ181" i="13"/>
  <c r="MPK181" i="13"/>
  <c r="MPL181" i="13"/>
  <c r="MPM181" i="13"/>
  <c r="MPN181" i="13"/>
  <c r="MPO181" i="13"/>
  <c r="MPP181" i="13"/>
  <c r="MPQ181" i="13"/>
  <c r="MPR181" i="13"/>
  <c r="MPS181" i="13"/>
  <c r="MPT181" i="13"/>
  <c r="MPU181" i="13"/>
  <c r="MPV181" i="13"/>
  <c r="MPW181" i="13"/>
  <c r="MPX181" i="13"/>
  <c r="MPY181" i="13"/>
  <c r="MPZ181" i="13"/>
  <c r="MQA181" i="13"/>
  <c r="MQB181" i="13"/>
  <c r="MQC181" i="13"/>
  <c r="MQD181" i="13"/>
  <c r="MQE181" i="13"/>
  <c r="MQF181" i="13"/>
  <c r="MQG181" i="13"/>
  <c r="MQH181" i="13"/>
  <c r="MQI181" i="13"/>
  <c r="MQJ181" i="13"/>
  <c r="MQK181" i="13"/>
  <c r="MQL181" i="13"/>
  <c r="MQM181" i="13"/>
  <c r="MQN181" i="13"/>
  <c r="MQO181" i="13"/>
  <c r="MQP181" i="13"/>
  <c r="MQQ181" i="13"/>
  <c r="MQR181" i="13"/>
  <c r="MQS181" i="13"/>
  <c r="MQT181" i="13"/>
  <c r="MQU181" i="13"/>
  <c r="MQV181" i="13"/>
  <c r="MQW181" i="13"/>
  <c r="MQX181" i="13"/>
  <c r="MQY181" i="13"/>
  <c r="MQZ181" i="13"/>
  <c r="MRA181" i="13"/>
  <c r="MRB181" i="13"/>
  <c r="MRC181" i="13"/>
  <c r="MRD181" i="13"/>
  <c r="MRE181" i="13"/>
  <c r="MRF181" i="13"/>
  <c r="MRG181" i="13"/>
  <c r="MRH181" i="13"/>
  <c r="MRI181" i="13"/>
  <c r="MRJ181" i="13"/>
  <c r="MRK181" i="13"/>
  <c r="MRL181" i="13"/>
  <c r="MRM181" i="13"/>
  <c r="MRN181" i="13"/>
  <c r="MRO181" i="13"/>
  <c r="MRP181" i="13"/>
  <c r="MRQ181" i="13"/>
  <c r="MRR181" i="13"/>
  <c r="MRS181" i="13"/>
  <c r="MRT181" i="13"/>
  <c r="MRU181" i="13"/>
  <c r="MRV181" i="13"/>
  <c r="MRW181" i="13"/>
  <c r="MRX181" i="13"/>
  <c r="MRY181" i="13"/>
  <c r="MRZ181" i="13"/>
  <c r="MSA181" i="13"/>
  <c r="MSB181" i="13"/>
  <c r="MSC181" i="13"/>
  <c r="MSD181" i="13"/>
  <c r="MSE181" i="13"/>
  <c r="MSF181" i="13"/>
  <c r="MSG181" i="13"/>
  <c r="MSH181" i="13"/>
  <c r="MSI181" i="13"/>
  <c r="MSJ181" i="13"/>
  <c r="MSK181" i="13"/>
  <c r="MSL181" i="13"/>
  <c r="MSM181" i="13"/>
  <c r="MSN181" i="13"/>
  <c r="MSO181" i="13"/>
  <c r="MSP181" i="13"/>
  <c r="MSQ181" i="13"/>
  <c r="MSR181" i="13"/>
  <c r="MSS181" i="13"/>
  <c r="MST181" i="13"/>
  <c r="MSU181" i="13"/>
  <c r="MSV181" i="13"/>
  <c r="MSW181" i="13"/>
  <c r="MSX181" i="13"/>
  <c r="MSY181" i="13"/>
  <c r="MSZ181" i="13"/>
  <c r="MTA181" i="13"/>
  <c r="MTB181" i="13"/>
  <c r="MTC181" i="13"/>
  <c r="MTD181" i="13"/>
  <c r="MTE181" i="13"/>
  <c r="MTF181" i="13"/>
  <c r="MTG181" i="13"/>
  <c r="MTH181" i="13"/>
  <c r="MTI181" i="13"/>
  <c r="MTJ181" i="13"/>
  <c r="MTK181" i="13"/>
  <c r="MTL181" i="13"/>
  <c r="MTM181" i="13"/>
  <c r="MTN181" i="13"/>
  <c r="MTO181" i="13"/>
  <c r="MTP181" i="13"/>
  <c r="MTQ181" i="13"/>
  <c r="MTR181" i="13"/>
  <c r="MTS181" i="13"/>
  <c r="MTT181" i="13"/>
  <c r="MTU181" i="13"/>
  <c r="MTV181" i="13"/>
  <c r="MTW181" i="13"/>
  <c r="MTX181" i="13"/>
  <c r="MTY181" i="13"/>
  <c r="MTZ181" i="13"/>
  <c r="MUA181" i="13"/>
  <c r="MUB181" i="13"/>
  <c r="MUC181" i="13"/>
  <c r="MUD181" i="13"/>
  <c r="MUE181" i="13"/>
  <c r="MUF181" i="13"/>
  <c r="MUG181" i="13"/>
  <c r="MUH181" i="13"/>
  <c r="MUI181" i="13"/>
  <c r="MUJ181" i="13"/>
  <c r="MUK181" i="13"/>
  <c r="MUL181" i="13"/>
  <c r="MUM181" i="13"/>
  <c r="MUN181" i="13"/>
  <c r="MUO181" i="13"/>
  <c r="MUP181" i="13"/>
  <c r="MUQ181" i="13"/>
  <c r="MUR181" i="13"/>
  <c r="MUS181" i="13"/>
  <c r="MUT181" i="13"/>
  <c r="MUU181" i="13"/>
  <c r="MUV181" i="13"/>
  <c r="MUW181" i="13"/>
  <c r="MUX181" i="13"/>
  <c r="MUY181" i="13"/>
  <c r="MUZ181" i="13"/>
  <c r="MVA181" i="13"/>
  <c r="MVB181" i="13"/>
  <c r="MVC181" i="13"/>
  <c r="MVD181" i="13"/>
  <c r="MVE181" i="13"/>
  <c r="MVF181" i="13"/>
  <c r="MVG181" i="13"/>
  <c r="MVH181" i="13"/>
  <c r="MVI181" i="13"/>
  <c r="MVJ181" i="13"/>
  <c r="MVK181" i="13"/>
  <c r="MVL181" i="13"/>
  <c r="MVM181" i="13"/>
  <c r="MVN181" i="13"/>
  <c r="MVO181" i="13"/>
  <c r="MVP181" i="13"/>
  <c r="MVQ181" i="13"/>
  <c r="MVR181" i="13"/>
  <c r="MVS181" i="13"/>
  <c r="MVT181" i="13"/>
  <c r="MVU181" i="13"/>
  <c r="MVV181" i="13"/>
  <c r="MVW181" i="13"/>
  <c r="MVX181" i="13"/>
  <c r="MVY181" i="13"/>
  <c r="MVZ181" i="13"/>
  <c r="MWA181" i="13"/>
  <c r="MWB181" i="13"/>
  <c r="MWC181" i="13"/>
  <c r="MWD181" i="13"/>
  <c r="MWE181" i="13"/>
  <c r="MWF181" i="13"/>
  <c r="MWG181" i="13"/>
  <c r="MWH181" i="13"/>
  <c r="MWI181" i="13"/>
  <c r="MWJ181" i="13"/>
  <c r="MWK181" i="13"/>
  <c r="MWL181" i="13"/>
  <c r="MWM181" i="13"/>
  <c r="MWN181" i="13"/>
  <c r="MWO181" i="13"/>
  <c r="MWP181" i="13"/>
  <c r="MWQ181" i="13"/>
  <c r="MWR181" i="13"/>
  <c r="MWS181" i="13"/>
  <c r="MWT181" i="13"/>
  <c r="MWU181" i="13"/>
  <c r="MWV181" i="13"/>
  <c r="MWW181" i="13"/>
  <c r="MWX181" i="13"/>
  <c r="MWY181" i="13"/>
  <c r="MWZ181" i="13"/>
  <c r="MXA181" i="13"/>
  <c r="MXB181" i="13"/>
  <c r="MXC181" i="13"/>
  <c r="MXD181" i="13"/>
  <c r="MXE181" i="13"/>
  <c r="MXF181" i="13"/>
  <c r="MXG181" i="13"/>
  <c r="MXH181" i="13"/>
  <c r="MXI181" i="13"/>
  <c r="MXJ181" i="13"/>
  <c r="MXK181" i="13"/>
  <c r="MXL181" i="13"/>
  <c r="MXM181" i="13"/>
  <c r="MXN181" i="13"/>
  <c r="MXO181" i="13"/>
  <c r="MXP181" i="13"/>
  <c r="MXQ181" i="13"/>
  <c r="MXR181" i="13"/>
  <c r="MXS181" i="13"/>
  <c r="MXT181" i="13"/>
  <c r="MXU181" i="13"/>
  <c r="MXV181" i="13"/>
  <c r="MXW181" i="13"/>
  <c r="MXX181" i="13"/>
  <c r="MXY181" i="13"/>
  <c r="MXZ181" i="13"/>
  <c r="MYA181" i="13"/>
  <c r="MYB181" i="13"/>
  <c r="MYC181" i="13"/>
  <c r="MYD181" i="13"/>
  <c r="MYE181" i="13"/>
  <c r="MYF181" i="13"/>
  <c r="MYG181" i="13"/>
  <c r="MYH181" i="13"/>
  <c r="MYI181" i="13"/>
  <c r="MYJ181" i="13"/>
  <c r="MYK181" i="13"/>
  <c r="MYL181" i="13"/>
  <c r="MYM181" i="13"/>
  <c r="MYN181" i="13"/>
  <c r="MYO181" i="13"/>
  <c r="MYP181" i="13"/>
  <c r="MYQ181" i="13"/>
  <c r="MYR181" i="13"/>
  <c r="MYS181" i="13"/>
  <c r="MYT181" i="13"/>
  <c r="MYU181" i="13"/>
  <c r="MYV181" i="13"/>
  <c r="MYW181" i="13"/>
  <c r="MYX181" i="13"/>
  <c r="MYY181" i="13"/>
  <c r="MYZ181" i="13"/>
  <c r="MZA181" i="13"/>
  <c r="MZB181" i="13"/>
  <c r="MZC181" i="13"/>
  <c r="MZD181" i="13"/>
  <c r="MZE181" i="13"/>
  <c r="MZF181" i="13"/>
  <c r="MZG181" i="13"/>
  <c r="MZH181" i="13"/>
  <c r="MZI181" i="13"/>
  <c r="MZJ181" i="13"/>
  <c r="MZK181" i="13"/>
  <c r="MZL181" i="13"/>
  <c r="MZM181" i="13"/>
  <c r="MZN181" i="13"/>
  <c r="MZO181" i="13"/>
  <c r="MZP181" i="13"/>
  <c r="MZQ181" i="13"/>
  <c r="MZR181" i="13"/>
  <c r="MZS181" i="13"/>
  <c r="MZT181" i="13"/>
  <c r="MZU181" i="13"/>
  <c r="MZV181" i="13"/>
  <c r="MZW181" i="13"/>
  <c r="MZX181" i="13"/>
  <c r="MZY181" i="13"/>
  <c r="MZZ181" i="13"/>
  <c r="NAA181" i="13"/>
  <c r="NAB181" i="13"/>
  <c r="NAC181" i="13"/>
  <c r="NAD181" i="13"/>
  <c r="NAE181" i="13"/>
  <c r="NAF181" i="13"/>
  <c r="NAG181" i="13"/>
  <c r="NAH181" i="13"/>
  <c r="NAI181" i="13"/>
  <c r="NAJ181" i="13"/>
  <c r="NAK181" i="13"/>
  <c r="NAL181" i="13"/>
  <c r="NAM181" i="13"/>
  <c r="NAN181" i="13"/>
  <c r="NAO181" i="13"/>
  <c r="NAP181" i="13"/>
  <c r="NAQ181" i="13"/>
  <c r="NAR181" i="13"/>
  <c r="NAS181" i="13"/>
  <c r="NAT181" i="13"/>
  <c r="NAU181" i="13"/>
  <c r="NAV181" i="13"/>
  <c r="NAW181" i="13"/>
  <c r="NAX181" i="13"/>
  <c r="NAY181" i="13"/>
  <c r="NAZ181" i="13"/>
  <c r="NBA181" i="13"/>
  <c r="NBB181" i="13"/>
  <c r="NBC181" i="13"/>
  <c r="NBD181" i="13"/>
  <c r="NBE181" i="13"/>
  <c r="NBF181" i="13"/>
  <c r="NBG181" i="13"/>
  <c r="NBH181" i="13"/>
  <c r="NBI181" i="13"/>
  <c r="NBJ181" i="13"/>
  <c r="NBK181" i="13"/>
  <c r="NBL181" i="13"/>
  <c r="NBM181" i="13"/>
  <c r="NBN181" i="13"/>
  <c r="NBO181" i="13"/>
  <c r="NBP181" i="13"/>
  <c r="NBQ181" i="13"/>
  <c r="NBR181" i="13"/>
  <c r="NBS181" i="13"/>
  <c r="NBT181" i="13"/>
  <c r="NBU181" i="13"/>
  <c r="NBV181" i="13"/>
  <c r="NBW181" i="13"/>
  <c r="NBX181" i="13"/>
  <c r="NBY181" i="13"/>
  <c r="NBZ181" i="13"/>
  <c r="NCA181" i="13"/>
  <c r="NCB181" i="13"/>
  <c r="NCC181" i="13"/>
  <c r="NCD181" i="13"/>
  <c r="NCE181" i="13"/>
  <c r="NCF181" i="13"/>
  <c r="NCG181" i="13"/>
  <c r="NCH181" i="13"/>
  <c r="NCI181" i="13"/>
  <c r="NCJ181" i="13"/>
  <c r="NCK181" i="13"/>
  <c r="NCL181" i="13"/>
  <c r="NCM181" i="13"/>
  <c r="NCN181" i="13"/>
  <c r="NCO181" i="13"/>
  <c r="NCP181" i="13"/>
  <c r="NCQ181" i="13"/>
  <c r="NCR181" i="13"/>
  <c r="NCS181" i="13"/>
  <c r="NCT181" i="13"/>
  <c r="NCU181" i="13"/>
  <c r="NCV181" i="13"/>
  <c r="NCW181" i="13"/>
  <c r="NCX181" i="13"/>
  <c r="NCY181" i="13"/>
  <c r="NCZ181" i="13"/>
  <c r="NDA181" i="13"/>
  <c r="NDB181" i="13"/>
  <c r="NDC181" i="13"/>
  <c r="NDD181" i="13"/>
  <c r="NDE181" i="13"/>
  <c r="NDF181" i="13"/>
  <c r="NDG181" i="13"/>
  <c r="NDH181" i="13"/>
  <c r="NDI181" i="13"/>
  <c r="NDJ181" i="13"/>
  <c r="NDK181" i="13"/>
  <c r="NDL181" i="13"/>
  <c r="NDM181" i="13"/>
  <c r="NDN181" i="13"/>
  <c r="NDO181" i="13"/>
  <c r="NDP181" i="13"/>
  <c r="NDQ181" i="13"/>
  <c r="NDR181" i="13"/>
  <c r="NDS181" i="13"/>
  <c r="NDT181" i="13"/>
  <c r="NDU181" i="13"/>
  <c r="NDV181" i="13"/>
  <c r="NDW181" i="13"/>
  <c r="NDX181" i="13"/>
  <c r="NDY181" i="13"/>
  <c r="NDZ181" i="13"/>
  <c r="NEA181" i="13"/>
  <c r="NEB181" i="13"/>
  <c r="NEC181" i="13"/>
  <c r="NED181" i="13"/>
  <c r="NEE181" i="13"/>
  <c r="NEF181" i="13"/>
  <c r="NEG181" i="13"/>
  <c r="NEH181" i="13"/>
  <c r="NEI181" i="13"/>
  <c r="NEJ181" i="13"/>
  <c r="NEK181" i="13"/>
  <c r="NEL181" i="13"/>
  <c r="NEM181" i="13"/>
  <c r="NEN181" i="13"/>
  <c r="NEO181" i="13"/>
  <c r="NEP181" i="13"/>
  <c r="NEQ181" i="13"/>
  <c r="NER181" i="13"/>
  <c r="NES181" i="13"/>
  <c r="NET181" i="13"/>
  <c r="NEU181" i="13"/>
  <c r="NEV181" i="13"/>
  <c r="NEW181" i="13"/>
  <c r="NEX181" i="13"/>
  <c r="NEY181" i="13"/>
  <c r="NEZ181" i="13"/>
  <c r="NFA181" i="13"/>
  <c r="NFB181" i="13"/>
  <c r="NFC181" i="13"/>
  <c r="NFD181" i="13"/>
  <c r="NFE181" i="13"/>
  <c r="NFF181" i="13"/>
  <c r="NFG181" i="13"/>
  <c r="NFH181" i="13"/>
  <c r="NFI181" i="13"/>
  <c r="NFJ181" i="13"/>
  <c r="NFK181" i="13"/>
  <c r="NFL181" i="13"/>
  <c r="NFM181" i="13"/>
  <c r="NFN181" i="13"/>
  <c r="NFO181" i="13"/>
  <c r="NFP181" i="13"/>
  <c r="NFQ181" i="13"/>
  <c r="NFR181" i="13"/>
  <c r="NFS181" i="13"/>
  <c r="NFT181" i="13"/>
  <c r="NFU181" i="13"/>
  <c r="NFV181" i="13"/>
  <c r="NFW181" i="13"/>
  <c r="NFX181" i="13"/>
  <c r="NFY181" i="13"/>
  <c r="NFZ181" i="13"/>
  <c r="NGA181" i="13"/>
  <c r="NGB181" i="13"/>
  <c r="NGC181" i="13"/>
  <c r="NGD181" i="13"/>
  <c r="NGE181" i="13"/>
  <c r="NGF181" i="13"/>
  <c r="NGG181" i="13"/>
  <c r="NGH181" i="13"/>
  <c r="NGI181" i="13"/>
  <c r="NGJ181" i="13"/>
  <c r="NGK181" i="13"/>
  <c r="NGL181" i="13"/>
  <c r="NGM181" i="13"/>
  <c r="NGN181" i="13"/>
  <c r="NGO181" i="13"/>
  <c r="NGP181" i="13"/>
  <c r="NGQ181" i="13"/>
  <c r="NGR181" i="13"/>
  <c r="NGS181" i="13"/>
  <c r="NGT181" i="13"/>
  <c r="NGU181" i="13"/>
  <c r="NGV181" i="13"/>
  <c r="NGW181" i="13"/>
  <c r="NGX181" i="13"/>
  <c r="NGY181" i="13"/>
  <c r="NGZ181" i="13"/>
  <c r="NHA181" i="13"/>
  <c r="NHB181" i="13"/>
  <c r="NHC181" i="13"/>
  <c r="NHD181" i="13"/>
  <c r="NHE181" i="13"/>
  <c r="NHF181" i="13"/>
  <c r="NHG181" i="13"/>
  <c r="NHH181" i="13"/>
  <c r="NHI181" i="13"/>
  <c r="NHJ181" i="13"/>
  <c r="NHK181" i="13"/>
  <c r="NHL181" i="13"/>
  <c r="NHM181" i="13"/>
  <c r="NHN181" i="13"/>
  <c r="NHO181" i="13"/>
  <c r="NHP181" i="13"/>
  <c r="NHQ181" i="13"/>
  <c r="NHR181" i="13"/>
  <c r="NHS181" i="13"/>
  <c r="NHT181" i="13"/>
  <c r="NHU181" i="13"/>
  <c r="NHV181" i="13"/>
  <c r="NHW181" i="13"/>
  <c r="NHX181" i="13"/>
  <c r="NHY181" i="13"/>
  <c r="NHZ181" i="13"/>
  <c r="NIA181" i="13"/>
  <c r="NIB181" i="13"/>
  <c r="NIC181" i="13"/>
  <c r="NID181" i="13"/>
  <c r="NIE181" i="13"/>
  <c r="NIF181" i="13"/>
  <c r="NIG181" i="13"/>
  <c r="NIH181" i="13"/>
  <c r="NII181" i="13"/>
  <c r="NIJ181" i="13"/>
  <c r="NIK181" i="13"/>
  <c r="NIL181" i="13"/>
  <c r="NIM181" i="13"/>
  <c r="NIN181" i="13"/>
  <c r="NIO181" i="13"/>
  <c r="NIP181" i="13"/>
  <c r="NIQ181" i="13"/>
  <c r="NIR181" i="13"/>
  <c r="NIS181" i="13"/>
  <c r="NIT181" i="13"/>
  <c r="NIU181" i="13"/>
  <c r="NIV181" i="13"/>
  <c r="NIW181" i="13"/>
  <c r="NIX181" i="13"/>
  <c r="NIY181" i="13"/>
  <c r="NIZ181" i="13"/>
  <c r="NJA181" i="13"/>
  <c r="NJB181" i="13"/>
  <c r="NJC181" i="13"/>
  <c r="NJD181" i="13"/>
  <c r="NJE181" i="13"/>
  <c r="NJF181" i="13"/>
  <c r="NJG181" i="13"/>
  <c r="NJH181" i="13"/>
  <c r="NJI181" i="13"/>
  <c r="NJJ181" i="13"/>
  <c r="NJK181" i="13"/>
  <c r="NJL181" i="13"/>
  <c r="NJM181" i="13"/>
  <c r="NJN181" i="13"/>
  <c r="NJO181" i="13"/>
  <c r="NJP181" i="13"/>
  <c r="NJQ181" i="13"/>
  <c r="NJR181" i="13"/>
  <c r="NJS181" i="13"/>
  <c r="NJT181" i="13"/>
  <c r="NJU181" i="13"/>
  <c r="NJV181" i="13"/>
  <c r="NJW181" i="13"/>
  <c r="NJX181" i="13"/>
  <c r="NJY181" i="13"/>
  <c r="NJZ181" i="13"/>
  <c r="NKA181" i="13"/>
  <c r="NKB181" i="13"/>
  <c r="NKC181" i="13"/>
  <c r="NKD181" i="13"/>
  <c r="NKE181" i="13"/>
  <c r="NKF181" i="13"/>
  <c r="NKG181" i="13"/>
  <c r="NKH181" i="13"/>
  <c r="NKI181" i="13"/>
  <c r="NKJ181" i="13"/>
  <c r="NKK181" i="13"/>
  <c r="NKL181" i="13"/>
  <c r="NKM181" i="13"/>
  <c r="NKN181" i="13"/>
  <c r="NKO181" i="13"/>
  <c r="NKP181" i="13"/>
  <c r="NKQ181" i="13"/>
  <c r="NKR181" i="13"/>
  <c r="NKS181" i="13"/>
  <c r="NKT181" i="13"/>
  <c r="NKU181" i="13"/>
  <c r="NKV181" i="13"/>
  <c r="NKW181" i="13"/>
  <c r="NKX181" i="13"/>
  <c r="NKY181" i="13"/>
  <c r="NKZ181" i="13"/>
  <c r="NLA181" i="13"/>
  <c r="NLB181" i="13"/>
  <c r="NLC181" i="13"/>
  <c r="NLD181" i="13"/>
  <c r="NLE181" i="13"/>
  <c r="NLF181" i="13"/>
  <c r="NLG181" i="13"/>
  <c r="NLH181" i="13"/>
  <c r="NLI181" i="13"/>
  <c r="NLJ181" i="13"/>
  <c r="NLK181" i="13"/>
  <c r="NLL181" i="13"/>
  <c r="NLM181" i="13"/>
  <c r="NLN181" i="13"/>
  <c r="NLO181" i="13"/>
  <c r="NLP181" i="13"/>
  <c r="NLQ181" i="13"/>
  <c r="NLR181" i="13"/>
  <c r="NLS181" i="13"/>
  <c r="NLT181" i="13"/>
  <c r="NLU181" i="13"/>
  <c r="NLV181" i="13"/>
  <c r="NLW181" i="13"/>
  <c r="NLX181" i="13"/>
  <c r="NLY181" i="13"/>
  <c r="NLZ181" i="13"/>
  <c r="NMA181" i="13"/>
  <c r="NMB181" i="13"/>
  <c r="NMC181" i="13"/>
  <c r="NMD181" i="13"/>
  <c r="NME181" i="13"/>
  <c r="NMF181" i="13"/>
  <c r="NMG181" i="13"/>
  <c r="NMH181" i="13"/>
  <c r="NMI181" i="13"/>
  <c r="NMJ181" i="13"/>
  <c r="NMK181" i="13"/>
  <c r="NML181" i="13"/>
  <c r="NMM181" i="13"/>
  <c r="NMN181" i="13"/>
  <c r="NMO181" i="13"/>
  <c r="NMP181" i="13"/>
  <c r="NMQ181" i="13"/>
  <c r="NMR181" i="13"/>
  <c r="NMS181" i="13"/>
  <c r="NMT181" i="13"/>
  <c r="NMU181" i="13"/>
  <c r="NMV181" i="13"/>
  <c r="NMW181" i="13"/>
  <c r="NMX181" i="13"/>
  <c r="NMY181" i="13"/>
  <c r="NMZ181" i="13"/>
  <c r="NNA181" i="13"/>
  <c r="NNB181" i="13"/>
  <c r="NNC181" i="13"/>
  <c r="NND181" i="13"/>
  <c r="NNE181" i="13"/>
  <c r="NNF181" i="13"/>
  <c r="NNG181" i="13"/>
  <c r="NNH181" i="13"/>
  <c r="NNI181" i="13"/>
  <c r="NNJ181" i="13"/>
  <c r="NNK181" i="13"/>
  <c r="NNL181" i="13"/>
  <c r="NNM181" i="13"/>
  <c r="NNN181" i="13"/>
  <c r="NNO181" i="13"/>
  <c r="NNP181" i="13"/>
  <c r="NNQ181" i="13"/>
  <c r="NNR181" i="13"/>
  <c r="NNS181" i="13"/>
  <c r="NNT181" i="13"/>
  <c r="NNU181" i="13"/>
  <c r="NNV181" i="13"/>
  <c r="NNW181" i="13"/>
  <c r="NNX181" i="13"/>
  <c r="NNY181" i="13"/>
  <c r="NNZ181" i="13"/>
  <c r="NOA181" i="13"/>
  <c r="NOB181" i="13"/>
  <c r="NOC181" i="13"/>
  <c r="NOD181" i="13"/>
  <c r="NOE181" i="13"/>
  <c r="NOF181" i="13"/>
  <c r="NOG181" i="13"/>
  <c r="NOH181" i="13"/>
  <c r="NOI181" i="13"/>
  <c r="NOJ181" i="13"/>
  <c r="NOK181" i="13"/>
  <c r="NOL181" i="13"/>
  <c r="NOM181" i="13"/>
  <c r="NON181" i="13"/>
  <c r="NOO181" i="13"/>
  <c r="NOP181" i="13"/>
  <c r="NOQ181" i="13"/>
  <c r="NOR181" i="13"/>
  <c r="NOS181" i="13"/>
  <c r="NOT181" i="13"/>
  <c r="NOU181" i="13"/>
  <c r="NOV181" i="13"/>
  <c r="NOW181" i="13"/>
  <c r="NOX181" i="13"/>
  <c r="NOY181" i="13"/>
  <c r="NOZ181" i="13"/>
  <c r="NPA181" i="13"/>
  <c r="NPB181" i="13"/>
  <c r="NPC181" i="13"/>
  <c r="NPD181" i="13"/>
  <c r="NPE181" i="13"/>
  <c r="NPF181" i="13"/>
  <c r="NPG181" i="13"/>
  <c r="NPH181" i="13"/>
  <c r="NPI181" i="13"/>
  <c r="NPJ181" i="13"/>
  <c r="NPK181" i="13"/>
  <c r="NPL181" i="13"/>
  <c r="NPM181" i="13"/>
  <c r="NPN181" i="13"/>
  <c r="NPO181" i="13"/>
  <c r="NPP181" i="13"/>
  <c r="NPQ181" i="13"/>
  <c r="NPR181" i="13"/>
  <c r="NPS181" i="13"/>
  <c r="NPT181" i="13"/>
  <c r="NPU181" i="13"/>
  <c r="NPV181" i="13"/>
  <c r="NPW181" i="13"/>
  <c r="NPX181" i="13"/>
  <c r="NPY181" i="13"/>
  <c r="NPZ181" i="13"/>
  <c r="NQA181" i="13"/>
  <c r="NQB181" i="13"/>
  <c r="NQC181" i="13"/>
  <c r="NQD181" i="13"/>
  <c r="NQE181" i="13"/>
  <c r="NQF181" i="13"/>
  <c r="NQG181" i="13"/>
  <c r="NQH181" i="13"/>
  <c r="NQI181" i="13"/>
  <c r="NQJ181" i="13"/>
  <c r="NQK181" i="13"/>
  <c r="NQL181" i="13"/>
  <c r="NQM181" i="13"/>
  <c r="NQN181" i="13"/>
  <c r="NQO181" i="13"/>
  <c r="NQP181" i="13"/>
  <c r="NQQ181" i="13"/>
  <c r="NQR181" i="13"/>
  <c r="NQS181" i="13"/>
  <c r="NQT181" i="13"/>
  <c r="NQU181" i="13"/>
  <c r="NQV181" i="13"/>
  <c r="NQW181" i="13"/>
  <c r="NQX181" i="13"/>
  <c r="NQY181" i="13"/>
  <c r="NQZ181" i="13"/>
  <c r="NRA181" i="13"/>
  <c r="NRB181" i="13"/>
  <c r="NRC181" i="13"/>
  <c r="NRD181" i="13"/>
  <c r="NRE181" i="13"/>
  <c r="NRF181" i="13"/>
  <c r="NRG181" i="13"/>
  <c r="NRH181" i="13"/>
  <c r="NRI181" i="13"/>
  <c r="NRJ181" i="13"/>
  <c r="NRK181" i="13"/>
  <c r="NRL181" i="13"/>
  <c r="NRM181" i="13"/>
  <c r="NRN181" i="13"/>
  <c r="NRO181" i="13"/>
  <c r="NRP181" i="13"/>
  <c r="NRQ181" i="13"/>
  <c r="NRR181" i="13"/>
  <c r="NRS181" i="13"/>
  <c r="NRT181" i="13"/>
  <c r="NRU181" i="13"/>
  <c r="NRV181" i="13"/>
  <c r="NRW181" i="13"/>
  <c r="NRX181" i="13"/>
  <c r="NRY181" i="13"/>
  <c r="NRZ181" i="13"/>
  <c r="NSA181" i="13"/>
  <c r="NSB181" i="13"/>
  <c r="NSC181" i="13"/>
  <c r="NSD181" i="13"/>
  <c r="NSE181" i="13"/>
  <c r="NSF181" i="13"/>
  <c r="NSG181" i="13"/>
  <c r="NSH181" i="13"/>
  <c r="NSI181" i="13"/>
  <c r="NSJ181" i="13"/>
  <c r="NSK181" i="13"/>
  <c r="NSL181" i="13"/>
  <c r="NSM181" i="13"/>
  <c r="NSN181" i="13"/>
  <c r="NSO181" i="13"/>
  <c r="NSP181" i="13"/>
  <c r="NSQ181" i="13"/>
  <c r="NSR181" i="13"/>
  <c r="NSS181" i="13"/>
  <c r="NST181" i="13"/>
  <c r="NSU181" i="13"/>
  <c r="NSV181" i="13"/>
  <c r="NSW181" i="13"/>
  <c r="NSX181" i="13"/>
  <c r="NSY181" i="13"/>
  <c r="NSZ181" i="13"/>
  <c r="NTA181" i="13"/>
  <c r="NTB181" i="13"/>
  <c r="NTC181" i="13"/>
  <c r="NTD181" i="13"/>
  <c r="NTE181" i="13"/>
  <c r="NTF181" i="13"/>
  <c r="NTG181" i="13"/>
  <c r="NTH181" i="13"/>
  <c r="NTI181" i="13"/>
  <c r="NTJ181" i="13"/>
  <c r="NTK181" i="13"/>
  <c r="NTL181" i="13"/>
  <c r="NTM181" i="13"/>
  <c r="NTN181" i="13"/>
  <c r="NTO181" i="13"/>
  <c r="NTP181" i="13"/>
  <c r="NTQ181" i="13"/>
  <c r="NTR181" i="13"/>
  <c r="NTS181" i="13"/>
  <c r="NTT181" i="13"/>
  <c r="NTU181" i="13"/>
  <c r="NTV181" i="13"/>
  <c r="NTW181" i="13"/>
  <c r="NTX181" i="13"/>
  <c r="NTY181" i="13"/>
  <c r="NTZ181" i="13"/>
  <c r="NUA181" i="13"/>
  <c r="NUB181" i="13"/>
  <c r="NUC181" i="13"/>
  <c r="NUD181" i="13"/>
  <c r="NUE181" i="13"/>
  <c r="NUF181" i="13"/>
  <c r="NUG181" i="13"/>
  <c r="NUH181" i="13"/>
  <c r="NUI181" i="13"/>
  <c r="NUJ181" i="13"/>
  <c r="NUK181" i="13"/>
  <c r="NUL181" i="13"/>
  <c r="NUM181" i="13"/>
  <c r="NUN181" i="13"/>
  <c r="NUO181" i="13"/>
  <c r="NUP181" i="13"/>
  <c r="NUQ181" i="13"/>
  <c r="NUR181" i="13"/>
  <c r="NUS181" i="13"/>
  <c r="NUT181" i="13"/>
  <c r="NUU181" i="13"/>
  <c r="NUV181" i="13"/>
  <c r="NUW181" i="13"/>
  <c r="NUX181" i="13"/>
  <c r="NUY181" i="13"/>
  <c r="NUZ181" i="13"/>
  <c r="NVA181" i="13"/>
  <c r="NVB181" i="13"/>
  <c r="NVC181" i="13"/>
  <c r="NVD181" i="13"/>
  <c r="NVE181" i="13"/>
  <c r="NVF181" i="13"/>
  <c r="NVG181" i="13"/>
  <c r="NVH181" i="13"/>
  <c r="NVI181" i="13"/>
  <c r="NVJ181" i="13"/>
  <c r="NVK181" i="13"/>
  <c r="NVL181" i="13"/>
  <c r="NVM181" i="13"/>
  <c r="NVN181" i="13"/>
  <c r="NVO181" i="13"/>
  <c r="NVP181" i="13"/>
  <c r="NVQ181" i="13"/>
  <c r="NVR181" i="13"/>
  <c r="NVS181" i="13"/>
  <c r="NVT181" i="13"/>
  <c r="NVU181" i="13"/>
  <c r="NVV181" i="13"/>
  <c r="NVW181" i="13"/>
  <c r="NVX181" i="13"/>
  <c r="NVY181" i="13"/>
  <c r="NVZ181" i="13"/>
  <c r="NWA181" i="13"/>
  <c r="NWB181" i="13"/>
  <c r="NWC181" i="13"/>
  <c r="NWD181" i="13"/>
  <c r="NWE181" i="13"/>
  <c r="NWF181" i="13"/>
  <c r="NWG181" i="13"/>
  <c r="NWH181" i="13"/>
  <c r="NWI181" i="13"/>
  <c r="NWJ181" i="13"/>
  <c r="NWK181" i="13"/>
  <c r="NWL181" i="13"/>
  <c r="NWM181" i="13"/>
  <c r="NWN181" i="13"/>
  <c r="NWO181" i="13"/>
  <c r="NWP181" i="13"/>
  <c r="NWQ181" i="13"/>
  <c r="NWR181" i="13"/>
  <c r="NWS181" i="13"/>
  <c r="NWT181" i="13"/>
  <c r="NWU181" i="13"/>
  <c r="NWV181" i="13"/>
  <c r="NWW181" i="13"/>
  <c r="NWX181" i="13"/>
  <c r="NWY181" i="13"/>
  <c r="NWZ181" i="13"/>
  <c r="NXA181" i="13"/>
  <c r="NXB181" i="13"/>
  <c r="NXC181" i="13"/>
  <c r="NXD181" i="13"/>
  <c r="NXE181" i="13"/>
  <c r="NXF181" i="13"/>
  <c r="NXG181" i="13"/>
  <c r="NXH181" i="13"/>
  <c r="NXI181" i="13"/>
  <c r="NXJ181" i="13"/>
  <c r="NXK181" i="13"/>
  <c r="NXL181" i="13"/>
  <c r="NXM181" i="13"/>
  <c r="NXN181" i="13"/>
  <c r="NXO181" i="13"/>
  <c r="NXP181" i="13"/>
  <c r="NXQ181" i="13"/>
  <c r="NXR181" i="13"/>
  <c r="NXS181" i="13"/>
  <c r="NXT181" i="13"/>
  <c r="NXU181" i="13"/>
  <c r="NXV181" i="13"/>
  <c r="NXW181" i="13"/>
  <c r="NXX181" i="13"/>
  <c r="NXY181" i="13"/>
  <c r="NXZ181" i="13"/>
  <c r="NYA181" i="13"/>
  <c r="NYB181" i="13"/>
  <c r="NYC181" i="13"/>
  <c r="NYD181" i="13"/>
  <c r="NYE181" i="13"/>
  <c r="NYF181" i="13"/>
  <c r="NYG181" i="13"/>
  <c r="NYH181" i="13"/>
  <c r="NYI181" i="13"/>
  <c r="NYJ181" i="13"/>
  <c r="NYK181" i="13"/>
  <c r="NYL181" i="13"/>
  <c r="NYM181" i="13"/>
  <c r="NYN181" i="13"/>
  <c r="NYO181" i="13"/>
  <c r="NYP181" i="13"/>
  <c r="NYQ181" i="13"/>
  <c r="NYR181" i="13"/>
  <c r="NYS181" i="13"/>
  <c r="NYT181" i="13"/>
  <c r="NYU181" i="13"/>
  <c r="NYV181" i="13"/>
  <c r="NYW181" i="13"/>
  <c r="NYX181" i="13"/>
  <c r="NYY181" i="13"/>
  <c r="NYZ181" i="13"/>
  <c r="NZA181" i="13"/>
  <c r="NZB181" i="13"/>
  <c r="NZC181" i="13"/>
  <c r="NZD181" i="13"/>
  <c r="NZE181" i="13"/>
  <c r="NZF181" i="13"/>
  <c r="NZG181" i="13"/>
  <c r="NZH181" i="13"/>
  <c r="NZI181" i="13"/>
  <c r="NZJ181" i="13"/>
  <c r="NZK181" i="13"/>
  <c r="NZL181" i="13"/>
  <c r="NZM181" i="13"/>
  <c r="NZN181" i="13"/>
  <c r="NZO181" i="13"/>
  <c r="NZP181" i="13"/>
  <c r="NZQ181" i="13"/>
  <c r="NZR181" i="13"/>
  <c r="NZS181" i="13"/>
  <c r="NZT181" i="13"/>
  <c r="NZU181" i="13"/>
  <c r="NZV181" i="13"/>
  <c r="NZW181" i="13"/>
  <c r="NZX181" i="13"/>
  <c r="NZY181" i="13"/>
  <c r="NZZ181" i="13"/>
  <c r="OAA181" i="13"/>
  <c r="OAB181" i="13"/>
  <c r="OAC181" i="13"/>
  <c r="OAD181" i="13"/>
  <c r="OAE181" i="13"/>
  <c r="OAF181" i="13"/>
  <c r="OAG181" i="13"/>
  <c r="OAH181" i="13"/>
  <c r="OAI181" i="13"/>
  <c r="OAJ181" i="13"/>
  <c r="OAK181" i="13"/>
  <c r="OAL181" i="13"/>
  <c r="OAM181" i="13"/>
  <c r="OAN181" i="13"/>
  <c r="OAO181" i="13"/>
  <c r="OAP181" i="13"/>
  <c r="OAQ181" i="13"/>
  <c r="OAR181" i="13"/>
  <c r="OAS181" i="13"/>
  <c r="OAT181" i="13"/>
  <c r="OAU181" i="13"/>
  <c r="OAV181" i="13"/>
  <c r="OAW181" i="13"/>
  <c r="OAX181" i="13"/>
  <c r="OAY181" i="13"/>
  <c r="OAZ181" i="13"/>
  <c r="OBA181" i="13"/>
  <c r="OBB181" i="13"/>
  <c r="OBC181" i="13"/>
  <c r="OBD181" i="13"/>
  <c r="OBE181" i="13"/>
  <c r="OBF181" i="13"/>
  <c r="OBG181" i="13"/>
  <c r="OBH181" i="13"/>
  <c r="OBI181" i="13"/>
  <c r="OBJ181" i="13"/>
  <c r="OBK181" i="13"/>
  <c r="OBL181" i="13"/>
  <c r="OBM181" i="13"/>
  <c r="OBN181" i="13"/>
  <c r="OBO181" i="13"/>
  <c r="OBP181" i="13"/>
  <c r="OBQ181" i="13"/>
  <c r="OBR181" i="13"/>
  <c r="OBS181" i="13"/>
  <c r="OBT181" i="13"/>
  <c r="OBU181" i="13"/>
  <c r="OBV181" i="13"/>
  <c r="OBW181" i="13"/>
  <c r="OBX181" i="13"/>
  <c r="OBY181" i="13"/>
  <c r="OBZ181" i="13"/>
  <c r="OCA181" i="13"/>
  <c r="OCB181" i="13"/>
  <c r="OCC181" i="13"/>
  <c r="OCD181" i="13"/>
  <c r="OCE181" i="13"/>
  <c r="OCF181" i="13"/>
  <c r="OCG181" i="13"/>
  <c r="OCH181" i="13"/>
  <c r="OCI181" i="13"/>
  <c r="OCJ181" i="13"/>
  <c r="OCK181" i="13"/>
  <c r="OCL181" i="13"/>
  <c r="OCM181" i="13"/>
  <c r="OCN181" i="13"/>
  <c r="OCO181" i="13"/>
  <c r="OCP181" i="13"/>
  <c r="OCQ181" i="13"/>
  <c r="OCR181" i="13"/>
  <c r="OCS181" i="13"/>
  <c r="OCT181" i="13"/>
  <c r="OCU181" i="13"/>
  <c r="OCV181" i="13"/>
  <c r="OCW181" i="13"/>
  <c r="OCX181" i="13"/>
  <c r="OCY181" i="13"/>
  <c r="OCZ181" i="13"/>
  <c r="ODA181" i="13"/>
  <c r="ODB181" i="13"/>
  <c r="ODC181" i="13"/>
  <c r="ODD181" i="13"/>
  <c r="ODE181" i="13"/>
  <c r="ODF181" i="13"/>
  <c r="ODG181" i="13"/>
  <c r="ODH181" i="13"/>
  <c r="ODI181" i="13"/>
  <c r="ODJ181" i="13"/>
  <c r="ODK181" i="13"/>
  <c r="ODL181" i="13"/>
  <c r="ODM181" i="13"/>
  <c r="ODN181" i="13"/>
  <c r="ODO181" i="13"/>
  <c r="ODP181" i="13"/>
  <c r="ODQ181" i="13"/>
  <c r="ODR181" i="13"/>
  <c r="ODS181" i="13"/>
  <c r="ODT181" i="13"/>
  <c r="ODU181" i="13"/>
  <c r="ODV181" i="13"/>
  <c r="ODW181" i="13"/>
  <c r="ODX181" i="13"/>
  <c r="ODY181" i="13"/>
  <c r="ODZ181" i="13"/>
  <c r="OEA181" i="13"/>
  <c r="OEB181" i="13"/>
  <c r="OEC181" i="13"/>
  <c r="OED181" i="13"/>
  <c r="OEE181" i="13"/>
  <c r="OEF181" i="13"/>
  <c r="OEG181" i="13"/>
  <c r="OEH181" i="13"/>
  <c r="OEI181" i="13"/>
  <c r="OEJ181" i="13"/>
  <c r="OEK181" i="13"/>
  <c r="OEL181" i="13"/>
  <c r="OEM181" i="13"/>
  <c r="OEN181" i="13"/>
  <c r="OEO181" i="13"/>
  <c r="OEP181" i="13"/>
  <c r="OEQ181" i="13"/>
  <c r="OER181" i="13"/>
  <c r="OES181" i="13"/>
  <c r="OET181" i="13"/>
  <c r="OEU181" i="13"/>
  <c r="OEV181" i="13"/>
  <c r="OEW181" i="13"/>
  <c r="OEX181" i="13"/>
  <c r="OEY181" i="13"/>
  <c r="OEZ181" i="13"/>
  <c r="OFA181" i="13"/>
  <c r="OFB181" i="13"/>
  <c r="OFC181" i="13"/>
  <c r="OFD181" i="13"/>
  <c r="OFE181" i="13"/>
  <c r="OFF181" i="13"/>
  <c r="OFG181" i="13"/>
  <c r="OFH181" i="13"/>
  <c r="OFI181" i="13"/>
  <c r="OFJ181" i="13"/>
  <c r="OFK181" i="13"/>
  <c r="OFL181" i="13"/>
  <c r="OFM181" i="13"/>
  <c r="OFN181" i="13"/>
  <c r="OFO181" i="13"/>
  <c r="OFP181" i="13"/>
  <c r="OFQ181" i="13"/>
  <c r="OFR181" i="13"/>
  <c r="OFS181" i="13"/>
  <c r="OFT181" i="13"/>
  <c r="OFU181" i="13"/>
  <c r="OFV181" i="13"/>
  <c r="OFW181" i="13"/>
  <c r="OFX181" i="13"/>
  <c r="OFY181" i="13"/>
  <c r="OFZ181" i="13"/>
  <c r="OGA181" i="13"/>
  <c r="OGB181" i="13"/>
  <c r="OGC181" i="13"/>
  <c r="OGD181" i="13"/>
  <c r="OGE181" i="13"/>
  <c r="OGF181" i="13"/>
  <c r="OGG181" i="13"/>
  <c r="OGH181" i="13"/>
  <c r="OGI181" i="13"/>
  <c r="OGJ181" i="13"/>
  <c r="OGK181" i="13"/>
  <c r="OGL181" i="13"/>
  <c r="OGM181" i="13"/>
  <c r="OGN181" i="13"/>
  <c r="OGO181" i="13"/>
  <c r="OGP181" i="13"/>
  <c r="OGQ181" i="13"/>
  <c r="OGR181" i="13"/>
  <c r="OGS181" i="13"/>
  <c r="OGT181" i="13"/>
  <c r="OGU181" i="13"/>
  <c r="OGV181" i="13"/>
  <c r="OGW181" i="13"/>
  <c r="OGX181" i="13"/>
  <c r="OGY181" i="13"/>
  <c r="OGZ181" i="13"/>
  <c r="OHA181" i="13"/>
  <c r="OHB181" i="13"/>
  <c r="OHC181" i="13"/>
  <c r="OHD181" i="13"/>
  <c r="OHE181" i="13"/>
  <c r="OHF181" i="13"/>
  <c r="OHG181" i="13"/>
  <c r="OHH181" i="13"/>
  <c r="OHI181" i="13"/>
  <c r="OHJ181" i="13"/>
  <c r="OHK181" i="13"/>
  <c r="OHL181" i="13"/>
  <c r="OHM181" i="13"/>
  <c r="OHN181" i="13"/>
  <c r="OHO181" i="13"/>
  <c r="OHP181" i="13"/>
  <c r="OHQ181" i="13"/>
  <c r="OHR181" i="13"/>
  <c r="OHS181" i="13"/>
  <c r="OHT181" i="13"/>
  <c r="OHU181" i="13"/>
  <c r="OHV181" i="13"/>
  <c r="OHW181" i="13"/>
  <c r="OHX181" i="13"/>
  <c r="OHY181" i="13"/>
  <c r="OHZ181" i="13"/>
  <c r="OIA181" i="13"/>
  <c r="OIB181" i="13"/>
  <c r="OIC181" i="13"/>
  <c r="OID181" i="13"/>
  <c r="OIE181" i="13"/>
  <c r="OIF181" i="13"/>
  <c r="OIG181" i="13"/>
  <c r="OIH181" i="13"/>
  <c r="OII181" i="13"/>
  <c r="OIJ181" i="13"/>
  <c r="OIK181" i="13"/>
  <c r="OIL181" i="13"/>
  <c r="OIM181" i="13"/>
  <c r="OIN181" i="13"/>
  <c r="OIO181" i="13"/>
  <c r="OIP181" i="13"/>
  <c r="OIQ181" i="13"/>
  <c r="OIR181" i="13"/>
  <c r="OIS181" i="13"/>
  <c r="OIT181" i="13"/>
  <c r="OIU181" i="13"/>
  <c r="OIV181" i="13"/>
  <c r="OIW181" i="13"/>
  <c r="OIX181" i="13"/>
  <c r="OIY181" i="13"/>
  <c r="OIZ181" i="13"/>
  <c r="OJA181" i="13"/>
  <c r="OJB181" i="13"/>
  <c r="OJC181" i="13"/>
  <c r="OJD181" i="13"/>
  <c r="OJE181" i="13"/>
  <c r="OJF181" i="13"/>
  <c r="OJG181" i="13"/>
  <c r="OJH181" i="13"/>
  <c r="OJI181" i="13"/>
  <c r="OJJ181" i="13"/>
  <c r="OJK181" i="13"/>
  <c r="OJL181" i="13"/>
  <c r="OJM181" i="13"/>
  <c r="OJN181" i="13"/>
  <c r="OJO181" i="13"/>
  <c r="OJP181" i="13"/>
  <c r="OJQ181" i="13"/>
  <c r="OJR181" i="13"/>
  <c r="OJS181" i="13"/>
  <c r="OJT181" i="13"/>
  <c r="OJU181" i="13"/>
  <c r="OJV181" i="13"/>
  <c r="OJW181" i="13"/>
  <c r="OJX181" i="13"/>
  <c r="OJY181" i="13"/>
  <c r="OJZ181" i="13"/>
  <c r="OKA181" i="13"/>
  <c r="OKB181" i="13"/>
  <c r="OKC181" i="13"/>
  <c r="OKD181" i="13"/>
  <c r="OKE181" i="13"/>
  <c r="OKF181" i="13"/>
  <c r="OKG181" i="13"/>
  <c r="OKH181" i="13"/>
  <c r="OKI181" i="13"/>
  <c r="OKJ181" i="13"/>
  <c r="OKK181" i="13"/>
  <c r="OKL181" i="13"/>
  <c r="OKM181" i="13"/>
  <c r="OKN181" i="13"/>
  <c r="OKO181" i="13"/>
  <c r="OKP181" i="13"/>
  <c r="OKQ181" i="13"/>
  <c r="OKR181" i="13"/>
  <c r="OKS181" i="13"/>
  <c r="OKT181" i="13"/>
  <c r="OKU181" i="13"/>
  <c r="OKV181" i="13"/>
  <c r="OKW181" i="13"/>
  <c r="OKX181" i="13"/>
  <c r="OKY181" i="13"/>
  <c r="OKZ181" i="13"/>
  <c r="OLA181" i="13"/>
  <c r="OLB181" i="13"/>
  <c r="OLC181" i="13"/>
  <c r="OLD181" i="13"/>
  <c r="OLE181" i="13"/>
  <c r="OLF181" i="13"/>
  <c r="OLG181" i="13"/>
  <c r="OLH181" i="13"/>
  <c r="OLI181" i="13"/>
  <c r="OLJ181" i="13"/>
  <c r="OLK181" i="13"/>
  <c r="OLL181" i="13"/>
  <c r="OLM181" i="13"/>
  <c r="OLN181" i="13"/>
  <c r="OLO181" i="13"/>
  <c r="OLP181" i="13"/>
  <c r="OLQ181" i="13"/>
  <c r="OLR181" i="13"/>
  <c r="OLS181" i="13"/>
  <c r="OLT181" i="13"/>
  <c r="OLU181" i="13"/>
  <c r="OLV181" i="13"/>
  <c r="OLW181" i="13"/>
  <c r="OLX181" i="13"/>
  <c r="OLY181" i="13"/>
  <c r="OLZ181" i="13"/>
  <c r="OMA181" i="13"/>
  <c r="OMB181" i="13"/>
  <c r="OMC181" i="13"/>
  <c r="OMD181" i="13"/>
  <c r="OME181" i="13"/>
  <c r="OMF181" i="13"/>
  <c r="OMG181" i="13"/>
  <c r="OMH181" i="13"/>
  <c r="OMI181" i="13"/>
  <c r="OMJ181" i="13"/>
  <c r="OMK181" i="13"/>
  <c r="OML181" i="13"/>
  <c r="OMM181" i="13"/>
  <c r="OMN181" i="13"/>
  <c r="OMO181" i="13"/>
  <c r="OMP181" i="13"/>
  <c r="OMQ181" i="13"/>
  <c r="OMR181" i="13"/>
  <c r="OMS181" i="13"/>
  <c r="OMT181" i="13"/>
  <c r="OMU181" i="13"/>
  <c r="OMV181" i="13"/>
  <c r="OMW181" i="13"/>
  <c r="OMX181" i="13"/>
  <c r="OMY181" i="13"/>
  <c r="OMZ181" i="13"/>
  <c r="ONA181" i="13"/>
  <c r="ONB181" i="13"/>
  <c r="ONC181" i="13"/>
  <c r="OND181" i="13"/>
  <c r="ONE181" i="13"/>
  <c r="ONF181" i="13"/>
  <c r="ONG181" i="13"/>
  <c r="ONH181" i="13"/>
  <c r="ONI181" i="13"/>
  <c r="ONJ181" i="13"/>
  <c r="ONK181" i="13"/>
  <c r="ONL181" i="13"/>
  <c r="ONM181" i="13"/>
  <c r="ONN181" i="13"/>
  <c r="ONO181" i="13"/>
  <c r="ONP181" i="13"/>
  <c r="ONQ181" i="13"/>
  <c r="ONR181" i="13"/>
  <c r="ONS181" i="13"/>
  <c r="ONT181" i="13"/>
  <c r="ONU181" i="13"/>
  <c r="ONV181" i="13"/>
  <c r="ONW181" i="13"/>
  <c r="ONX181" i="13"/>
  <c r="ONY181" i="13"/>
  <c r="ONZ181" i="13"/>
  <c r="OOA181" i="13"/>
  <c r="OOB181" i="13"/>
  <c r="OOC181" i="13"/>
  <c r="OOD181" i="13"/>
  <c r="OOE181" i="13"/>
  <c r="OOF181" i="13"/>
  <c r="OOG181" i="13"/>
  <c r="OOH181" i="13"/>
  <c r="OOI181" i="13"/>
  <c r="OOJ181" i="13"/>
  <c r="OOK181" i="13"/>
  <c r="OOL181" i="13"/>
  <c r="OOM181" i="13"/>
  <c r="OON181" i="13"/>
  <c r="OOO181" i="13"/>
  <c r="OOP181" i="13"/>
  <c r="OOQ181" i="13"/>
  <c r="OOR181" i="13"/>
  <c r="OOS181" i="13"/>
  <c r="OOT181" i="13"/>
  <c r="OOU181" i="13"/>
  <c r="OOV181" i="13"/>
  <c r="OOW181" i="13"/>
  <c r="OOX181" i="13"/>
  <c r="OOY181" i="13"/>
  <c r="OOZ181" i="13"/>
  <c r="OPA181" i="13"/>
  <c r="OPB181" i="13"/>
  <c r="OPC181" i="13"/>
  <c r="OPD181" i="13"/>
  <c r="OPE181" i="13"/>
  <c r="OPF181" i="13"/>
  <c r="OPG181" i="13"/>
  <c r="OPH181" i="13"/>
  <c r="OPI181" i="13"/>
  <c r="OPJ181" i="13"/>
  <c r="OPK181" i="13"/>
  <c r="OPL181" i="13"/>
  <c r="OPM181" i="13"/>
  <c r="OPN181" i="13"/>
  <c r="OPO181" i="13"/>
  <c r="OPP181" i="13"/>
  <c r="OPQ181" i="13"/>
  <c r="OPR181" i="13"/>
  <c r="OPS181" i="13"/>
  <c r="OPT181" i="13"/>
  <c r="OPU181" i="13"/>
  <c r="OPV181" i="13"/>
  <c r="OPW181" i="13"/>
  <c r="OPX181" i="13"/>
  <c r="OPY181" i="13"/>
  <c r="OPZ181" i="13"/>
  <c r="OQA181" i="13"/>
  <c r="OQB181" i="13"/>
  <c r="OQC181" i="13"/>
  <c r="OQD181" i="13"/>
  <c r="OQE181" i="13"/>
  <c r="OQF181" i="13"/>
  <c r="OQG181" i="13"/>
  <c r="OQH181" i="13"/>
  <c r="OQI181" i="13"/>
  <c r="OQJ181" i="13"/>
  <c r="OQK181" i="13"/>
  <c r="OQL181" i="13"/>
  <c r="OQM181" i="13"/>
  <c r="OQN181" i="13"/>
  <c r="OQO181" i="13"/>
  <c r="OQP181" i="13"/>
  <c r="OQQ181" i="13"/>
  <c r="OQR181" i="13"/>
  <c r="OQS181" i="13"/>
  <c r="OQT181" i="13"/>
  <c r="OQU181" i="13"/>
  <c r="OQV181" i="13"/>
  <c r="OQW181" i="13"/>
  <c r="OQX181" i="13"/>
  <c r="OQY181" i="13"/>
  <c r="OQZ181" i="13"/>
  <c r="ORA181" i="13"/>
  <c r="ORB181" i="13"/>
  <c r="ORC181" i="13"/>
  <c r="ORD181" i="13"/>
  <c r="ORE181" i="13"/>
  <c r="ORF181" i="13"/>
  <c r="ORG181" i="13"/>
  <c r="ORH181" i="13"/>
  <c r="ORI181" i="13"/>
  <c r="ORJ181" i="13"/>
  <c r="ORK181" i="13"/>
  <c r="ORL181" i="13"/>
  <c r="ORM181" i="13"/>
  <c r="ORN181" i="13"/>
  <c r="ORO181" i="13"/>
  <c r="ORP181" i="13"/>
  <c r="ORQ181" i="13"/>
  <c r="ORR181" i="13"/>
  <c r="ORS181" i="13"/>
  <c r="ORT181" i="13"/>
  <c r="ORU181" i="13"/>
  <c r="ORV181" i="13"/>
  <c r="ORW181" i="13"/>
  <c r="ORX181" i="13"/>
  <c r="ORY181" i="13"/>
  <c r="ORZ181" i="13"/>
  <c r="OSA181" i="13"/>
  <c r="OSB181" i="13"/>
  <c r="OSC181" i="13"/>
  <c r="OSD181" i="13"/>
  <c r="OSE181" i="13"/>
  <c r="OSF181" i="13"/>
  <c r="OSG181" i="13"/>
  <c r="OSH181" i="13"/>
  <c r="OSI181" i="13"/>
  <c r="OSJ181" i="13"/>
  <c r="OSK181" i="13"/>
  <c r="OSL181" i="13"/>
  <c r="OSM181" i="13"/>
  <c r="OSN181" i="13"/>
  <c r="OSO181" i="13"/>
  <c r="OSP181" i="13"/>
  <c r="OSQ181" i="13"/>
  <c r="OSR181" i="13"/>
  <c r="OSS181" i="13"/>
  <c r="OST181" i="13"/>
  <c r="OSU181" i="13"/>
  <c r="OSV181" i="13"/>
  <c r="OSW181" i="13"/>
  <c r="OSX181" i="13"/>
  <c r="OSY181" i="13"/>
  <c r="OSZ181" i="13"/>
  <c r="OTA181" i="13"/>
  <c r="OTB181" i="13"/>
  <c r="OTC181" i="13"/>
  <c r="OTD181" i="13"/>
  <c r="OTE181" i="13"/>
  <c r="OTF181" i="13"/>
  <c r="OTG181" i="13"/>
  <c r="OTH181" i="13"/>
  <c r="OTI181" i="13"/>
  <c r="OTJ181" i="13"/>
  <c r="OTK181" i="13"/>
  <c r="OTL181" i="13"/>
  <c r="OTM181" i="13"/>
  <c r="OTN181" i="13"/>
  <c r="OTO181" i="13"/>
  <c r="OTP181" i="13"/>
  <c r="OTQ181" i="13"/>
  <c r="OTR181" i="13"/>
  <c r="OTS181" i="13"/>
  <c r="OTT181" i="13"/>
  <c r="OTU181" i="13"/>
  <c r="OTV181" i="13"/>
  <c r="OTW181" i="13"/>
  <c r="OTX181" i="13"/>
  <c r="OTY181" i="13"/>
  <c r="OTZ181" i="13"/>
  <c r="OUA181" i="13"/>
  <c r="OUB181" i="13"/>
  <c r="OUC181" i="13"/>
  <c r="OUD181" i="13"/>
  <c r="OUE181" i="13"/>
  <c r="OUF181" i="13"/>
  <c r="OUG181" i="13"/>
  <c r="OUH181" i="13"/>
  <c r="OUI181" i="13"/>
  <c r="OUJ181" i="13"/>
  <c r="OUK181" i="13"/>
  <c r="OUL181" i="13"/>
  <c r="OUM181" i="13"/>
  <c r="OUN181" i="13"/>
  <c r="OUO181" i="13"/>
  <c r="OUP181" i="13"/>
  <c r="OUQ181" i="13"/>
  <c r="OUR181" i="13"/>
  <c r="OUS181" i="13"/>
  <c r="OUT181" i="13"/>
  <c r="OUU181" i="13"/>
  <c r="OUV181" i="13"/>
  <c r="OUW181" i="13"/>
  <c r="OUX181" i="13"/>
  <c r="OUY181" i="13"/>
  <c r="OUZ181" i="13"/>
  <c r="OVA181" i="13"/>
  <c r="OVB181" i="13"/>
  <c r="OVC181" i="13"/>
  <c r="OVD181" i="13"/>
  <c r="OVE181" i="13"/>
  <c r="OVF181" i="13"/>
  <c r="OVG181" i="13"/>
  <c r="OVH181" i="13"/>
  <c r="OVI181" i="13"/>
  <c r="OVJ181" i="13"/>
  <c r="OVK181" i="13"/>
  <c r="OVL181" i="13"/>
  <c r="OVM181" i="13"/>
  <c r="OVN181" i="13"/>
  <c r="OVO181" i="13"/>
  <c r="OVP181" i="13"/>
  <c r="OVQ181" i="13"/>
  <c r="OVR181" i="13"/>
  <c r="OVS181" i="13"/>
  <c r="OVT181" i="13"/>
  <c r="OVU181" i="13"/>
  <c r="OVV181" i="13"/>
  <c r="OVW181" i="13"/>
  <c r="OVX181" i="13"/>
  <c r="OVY181" i="13"/>
  <c r="OVZ181" i="13"/>
  <c r="OWA181" i="13"/>
  <c r="OWB181" i="13"/>
  <c r="OWC181" i="13"/>
  <c r="OWD181" i="13"/>
  <c r="OWE181" i="13"/>
  <c r="OWF181" i="13"/>
  <c r="OWG181" i="13"/>
  <c r="OWH181" i="13"/>
  <c r="OWI181" i="13"/>
  <c r="OWJ181" i="13"/>
  <c r="OWK181" i="13"/>
  <c r="OWL181" i="13"/>
  <c r="OWM181" i="13"/>
  <c r="OWN181" i="13"/>
  <c r="OWO181" i="13"/>
  <c r="OWP181" i="13"/>
  <c r="OWQ181" i="13"/>
  <c r="OWR181" i="13"/>
  <c r="OWS181" i="13"/>
  <c r="OWT181" i="13"/>
  <c r="OWU181" i="13"/>
  <c r="OWV181" i="13"/>
  <c r="OWW181" i="13"/>
  <c r="OWX181" i="13"/>
  <c r="OWY181" i="13"/>
  <c r="OWZ181" i="13"/>
  <c r="OXA181" i="13"/>
  <c r="OXB181" i="13"/>
  <c r="OXC181" i="13"/>
  <c r="OXD181" i="13"/>
  <c r="OXE181" i="13"/>
  <c r="OXF181" i="13"/>
  <c r="OXG181" i="13"/>
  <c r="OXH181" i="13"/>
  <c r="OXI181" i="13"/>
  <c r="OXJ181" i="13"/>
  <c r="OXK181" i="13"/>
  <c r="OXL181" i="13"/>
  <c r="OXM181" i="13"/>
  <c r="OXN181" i="13"/>
  <c r="OXO181" i="13"/>
  <c r="OXP181" i="13"/>
  <c r="OXQ181" i="13"/>
  <c r="OXR181" i="13"/>
  <c r="OXS181" i="13"/>
  <c r="OXT181" i="13"/>
  <c r="OXU181" i="13"/>
  <c r="OXV181" i="13"/>
  <c r="OXW181" i="13"/>
  <c r="OXX181" i="13"/>
  <c r="OXY181" i="13"/>
  <c r="OXZ181" i="13"/>
  <c r="OYA181" i="13"/>
  <c r="OYB181" i="13"/>
  <c r="OYC181" i="13"/>
  <c r="OYD181" i="13"/>
  <c r="OYE181" i="13"/>
  <c r="OYF181" i="13"/>
  <c r="OYG181" i="13"/>
  <c r="OYH181" i="13"/>
  <c r="OYI181" i="13"/>
  <c r="OYJ181" i="13"/>
  <c r="OYK181" i="13"/>
  <c r="OYL181" i="13"/>
  <c r="OYM181" i="13"/>
  <c r="OYN181" i="13"/>
  <c r="OYO181" i="13"/>
  <c r="OYP181" i="13"/>
  <c r="OYQ181" i="13"/>
  <c r="OYR181" i="13"/>
  <c r="OYS181" i="13"/>
  <c r="OYT181" i="13"/>
  <c r="OYU181" i="13"/>
  <c r="OYV181" i="13"/>
  <c r="OYW181" i="13"/>
  <c r="OYX181" i="13"/>
  <c r="OYY181" i="13"/>
  <c r="OYZ181" i="13"/>
  <c r="OZA181" i="13"/>
  <c r="OZB181" i="13"/>
  <c r="OZC181" i="13"/>
  <c r="OZD181" i="13"/>
  <c r="OZE181" i="13"/>
  <c r="OZF181" i="13"/>
  <c r="OZG181" i="13"/>
  <c r="OZH181" i="13"/>
  <c r="OZI181" i="13"/>
  <c r="OZJ181" i="13"/>
  <c r="OZK181" i="13"/>
  <c r="OZL181" i="13"/>
  <c r="OZM181" i="13"/>
  <c r="OZN181" i="13"/>
  <c r="OZO181" i="13"/>
  <c r="OZP181" i="13"/>
  <c r="OZQ181" i="13"/>
  <c r="OZR181" i="13"/>
  <c r="OZS181" i="13"/>
  <c r="OZT181" i="13"/>
  <c r="OZU181" i="13"/>
  <c r="OZV181" i="13"/>
  <c r="OZW181" i="13"/>
  <c r="OZX181" i="13"/>
  <c r="OZY181" i="13"/>
  <c r="OZZ181" i="13"/>
  <c r="PAA181" i="13"/>
  <c r="PAB181" i="13"/>
  <c r="PAC181" i="13"/>
  <c r="PAD181" i="13"/>
  <c r="PAE181" i="13"/>
  <c r="PAF181" i="13"/>
  <c r="PAG181" i="13"/>
  <c r="PAH181" i="13"/>
  <c r="PAI181" i="13"/>
  <c r="PAJ181" i="13"/>
  <c r="PAK181" i="13"/>
  <c r="PAL181" i="13"/>
  <c r="PAM181" i="13"/>
  <c r="PAN181" i="13"/>
  <c r="PAO181" i="13"/>
  <c r="PAP181" i="13"/>
  <c r="PAQ181" i="13"/>
  <c r="PAR181" i="13"/>
  <c r="PAS181" i="13"/>
  <c r="PAT181" i="13"/>
  <c r="PAU181" i="13"/>
  <c r="PAV181" i="13"/>
  <c r="PAW181" i="13"/>
  <c r="PAX181" i="13"/>
  <c r="PAY181" i="13"/>
  <c r="PAZ181" i="13"/>
  <c r="PBA181" i="13"/>
  <c r="PBB181" i="13"/>
  <c r="PBC181" i="13"/>
  <c r="PBD181" i="13"/>
  <c r="PBE181" i="13"/>
  <c r="PBF181" i="13"/>
  <c r="PBG181" i="13"/>
  <c r="PBH181" i="13"/>
  <c r="PBI181" i="13"/>
  <c r="PBJ181" i="13"/>
  <c r="PBK181" i="13"/>
  <c r="PBL181" i="13"/>
  <c r="PBM181" i="13"/>
  <c r="PBN181" i="13"/>
  <c r="PBO181" i="13"/>
  <c r="PBP181" i="13"/>
  <c r="PBQ181" i="13"/>
  <c r="PBR181" i="13"/>
  <c r="PBS181" i="13"/>
  <c r="PBT181" i="13"/>
  <c r="PBU181" i="13"/>
  <c r="PBV181" i="13"/>
  <c r="PBW181" i="13"/>
  <c r="PBX181" i="13"/>
  <c r="PBY181" i="13"/>
  <c r="PBZ181" i="13"/>
  <c r="PCA181" i="13"/>
  <c r="PCB181" i="13"/>
  <c r="PCC181" i="13"/>
  <c r="PCD181" i="13"/>
  <c r="PCE181" i="13"/>
  <c r="PCF181" i="13"/>
  <c r="PCG181" i="13"/>
  <c r="PCH181" i="13"/>
  <c r="PCI181" i="13"/>
  <c r="PCJ181" i="13"/>
  <c r="PCK181" i="13"/>
  <c r="PCL181" i="13"/>
  <c r="PCM181" i="13"/>
  <c r="PCN181" i="13"/>
  <c r="PCO181" i="13"/>
  <c r="PCP181" i="13"/>
  <c r="PCQ181" i="13"/>
  <c r="PCR181" i="13"/>
  <c r="PCS181" i="13"/>
  <c r="PCT181" i="13"/>
  <c r="PCU181" i="13"/>
  <c r="PCV181" i="13"/>
  <c r="PCW181" i="13"/>
  <c r="PCX181" i="13"/>
  <c r="PCY181" i="13"/>
  <c r="PCZ181" i="13"/>
  <c r="PDA181" i="13"/>
  <c r="PDB181" i="13"/>
  <c r="PDC181" i="13"/>
  <c r="PDD181" i="13"/>
  <c r="PDE181" i="13"/>
  <c r="PDF181" i="13"/>
  <c r="PDG181" i="13"/>
  <c r="PDH181" i="13"/>
  <c r="PDI181" i="13"/>
  <c r="PDJ181" i="13"/>
  <c r="PDK181" i="13"/>
  <c r="PDL181" i="13"/>
  <c r="PDM181" i="13"/>
  <c r="PDN181" i="13"/>
  <c r="PDO181" i="13"/>
  <c r="PDP181" i="13"/>
  <c r="PDQ181" i="13"/>
  <c r="PDR181" i="13"/>
  <c r="PDS181" i="13"/>
  <c r="PDT181" i="13"/>
  <c r="PDU181" i="13"/>
  <c r="PDV181" i="13"/>
  <c r="PDW181" i="13"/>
  <c r="PDX181" i="13"/>
  <c r="PDY181" i="13"/>
  <c r="PDZ181" i="13"/>
  <c r="PEA181" i="13"/>
  <c r="PEB181" i="13"/>
  <c r="PEC181" i="13"/>
  <c r="PED181" i="13"/>
  <c r="PEE181" i="13"/>
  <c r="PEF181" i="13"/>
  <c r="PEG181" i="13"/>
  <c r="PEH181" i="13"/>
  <c r="PEI181" i="13"/>
  <c r="PEJ181" i="13"/>
  <c r="PEK181" i="13"/>
  <c r="PEL181" i="13"/>
  <c r="PEM181" i="13"/>
  <c r="PEN181" i="13"/>
  <c r="PEO181" i="13"/>
  <c r="PEP181" i="13"/>
  <c r="PEQ181" i="13"/>
  <c r="PER181" i="13"/>
  <c r="PES181" i="13"/>
  <c r="PET181" i="13"/>
  <c r="PEU181" i="13"/>
  <c r="PEV181" i="13"/>
  <c r="PEW181" i="13"/>
  <c r="PEX181" i="13"/>
  <c r="PEY181" i="13"/>
  <c r="PEZ181" i="13"/>
  <c r="PFA181" i="13"/>
  <c r="PFB181" i="13"/>
  <c r="PFC181" i="13"/>
  <c r="PFD181" i="13"/>
  <c r="PFE181" i="13"/>
  <c r="PFF181" i="13"/>
  <c r="PFG181" i="13"/>
  <c r="PFH181" i="13"/>
  <c r="PFI181" i="13"/>
  <c r="PFJ181" i="13"/>
  <c r="PFK181" i="13"/>
  <c r="PFL181" i="13"/>
  <c r="PFM181" i="13"/>
  <c r="PFN181" i="13"/>
  <c r="PFO181" i="13"/>
  <c r="PFP181" i="13"/>
  <c r="PFQ181" i="13"/>
  <c r="PFR181" i="13"/>
  <c r="PFS181" i="13"/>
  <c r="PFT181" i="13"/>
  <c r="PFU181" i="13"/>
  <c r="PFV181" i="13"/>
  <c r="PFW181" i="13"/>
  <c r="PFX181" i="13"/>
  <c r="PFY181" i="13"/>
  <c r="PFZ181" i="13"/>
  <c r="PGA181" i="13"/>
  <c r="PGB181" i="13"/>
  <c r="PGC181" i="13"/>
  <c r="PGD181" i="13"/>
  <c r="PGE181" i="13"/>
  <c r="PGF181" i="13"/>
  <c r="PGG181" i="13"/>
  <c r="PGH181" i="13"/>
  <c r="PGI181" i="13"/>
  <c r="PGJ181" i="13"/>
  <c r="PGK181" i="13"/>
  <c r="PGL181" i="13"/>
  <c r="PGM181" i="13"/>
  <c r="PGN181" i="13"/>
  <c r="PGO181" i="13"/>
  <c r="PGP181" i="13"/>
  <c r="PGQ181" i="13"/>
  <c r="PGR181" i="13"/>
  <c r="PGS181" i="13"/>
  <c r="PGT181" i="13"/>
  <c r="PGU181" i="13"/>
  <c r="PGV181" i="13"/>
  <c r="PGW181" i="13"/>
  <c r="PGX181" i="13"/>
  <c r="PGY181" i="13"/>
  <c r="PGZ181" i="13"/>
  <c r="PHA181" i="13"/>
  <c r="PHB181" i="13"/>
  <c r="PHC181" i="13"/>
  <c r="PHD181" i="13"/>
  <c r="PHE181" i="13"/>
  <c r="PHF181" i="13"/>
  <c r="PHG181" i="13"/>
  <c r="PHH181" i="13"/>
  <c r="PHI181" i="13"/>
  <c r="PHJ181" i="13"/>
  <c r="PHK181" i="13"/>
  <c r="PHL181" i="13"/>
  <c r="PHM181" i="13"/>
  <c r="PHN181" i="13"/>
  <c r="PHO181" i="13"/>
  <c r="PHP181" i="13"/>
  <c r="PHQ181" i="13"/>
  <c r="PHR181" i="13"/>
  <c r="PHS181" i="13"/>
  <c r="PHT181" i="13"/>
  <c r="PHU181" i="13"/>
  <c r="PHV181" i="13"/>
  <c r="PHW181" i="13"/>
  <c r="PHX181" i="13"/>
  <c r="PHY181" i="13"/>
  <c r="PHZ181" i="13"/>
  <c r="PIA181" i="13"/>
  <c r="PIB181" i="13"/>
  <c r="PIC181" i="13"/>
  <c r="PID181" i="13"/>
  <c r="PIE181" i="13"/>
  <c r="PIF181" i="13"/>
  <c r="PIG181" i="13"/>
  <c r="PIH181" i="13"/>
  <c r="PII181" i="13"/>
  <c r="PIJ181" i="13"/>
  <c r="PIK181" i="13"/>
  <c r="PIL181" i="13"/>
  <c r="PIM181" i="13"/>
  <c r="PIN181" i="13"/>
  <c r="PIO181" i="13"/>
  <c r="PIP181" i="13"/>
  <c r="PIQ181" i="13"/>
  <c r="PIR181" i="13"/>
  <c r="PIS181" i="13"/>
  <c r="PIT181" i="13"/>
  <c r="PIU181" i="13"/>
  <c r="PIV181" i="13"/>
  <c r="PIW181" i="13"/>
  <c r="PIX181" i="13"/>
  <c r="PIY181" i="13"/>
  <c r="PIZ181" i="13"/>
  <c r="PJA181" i="13"/>
  <c r="PJB181" i="13"/>
  <c r="PJC181" i="13"/>
  <c r="PJD181" i="13"/>
  <c r="PJE181" i="13"/>
  <c r="PJF181" i="13"/>
  <c r="PJG181" i="13"/>
  <c r="PJH181" i="13"/>
  <c r="PJI181" i="13"/>
  <c r="PJJ181" i="13"/>
  <c r="PJK181" i="13"/>
  <c r="PJL181" i="13"/>
  <c r="PJM181" i="13"/>
  <c r="PJN181" i="13"/>
  <c r="PJO181" i="13"/>
  <c r="PJP181" i="13"/>
  <c r="PJQ181" i="13"/>
  <c r="PJR181" i="13"/>
  <c r="PJS181" i="13"/>
  <c r="PJT181" i="13"/>
  <c r="PJU181" i="13"/>
  <c r="PJV181" i="13"/>
  <c r="PJW181" i="13"/>
  <c r="PJX181" i="13"/>
  <c r="PJY181" i="13"/>
  <c r="PJZ181" i="13"/>
  <c r="PKA181" i="13"/>
  <c r="PKB181" i="13"/>
  <c r="PKC181" i="13"/>
  <c r="PKD181" i="13"/>
  <c r="PKE181" i="13"/>
  <c r="PKF181" i="13"/>
  <c r="PKG181" i="13"/>
  <c r="PKH181" i="13"/>
  <c r="PKI181" i="13"/>
  <c r="PKJ181" i="13"/>
  <c r="PKK181" i="13"/>
  <c r="PKL181" i="13"/>
  <c r="PKM181" i="13"/>
  <c r="PKN181" i="13"/>
  <c r="PKO181" i="13"/>
  <c r="PKP181" i="13"/>
  <c r="PKQ181" i="13"/>
  <c r="PKR181" i="13"/>
  <c r="PKS181" i="13"/>
  <c r="PKT181" i="13"/>
  <c r="PKU181" i="13"/>
  <c r="PKV181" i="13"/>
  <c r="PKW181" i="13"/>
  <c r="PKX181" i="13"/>
  <c r="PKY181" i="13"/>
  <c r="PKZ181" i="13"/>
  <c r="PLA181" i="13"/>
  <c r="PLB181" i="13"/>
  <c r="PLC181" i="13"/>
  <c r="PLD181" i="13"/>
  <c r="PLE181" i="13"/>
  <c r="PLF181" i="13"/>
  <c r="PLG181" i="13"/>
  <c r="PLH181" i="13"/>
  <c r="PLI181" i="13"/>
  <c r="PLJ181" i="13"/>
  <c r="PLK181" i="13"/>
  <c r="PLL181" i="13"/>
  <c r="PLM181" i="13"/>
  <c r="PLN181" i="13"/>
  <c r="PLO181" i="13"/>
  <c r="PLP181" i="13"/>
  <c r="PLQ181" i="13"/>
  <c r="PLR181" i="13"/>
  <c r="PLS181" i="13"/>
  <c r="PLT181" i="13"/>
  <c r="PLU181" i="13"/>
  <c r="PLV181" i="13"/>
  <c r="PLW181" i="13"/>
  <c r="PLX181" i="13"/>
  <c r="PLY181" i="13"/>
  <c r="PLZ181" i="13"/>
  <c r="PMA181" i="13"/>
  <c r="PMB181" i="13"/>
  <c r="PMC181" i="13"/>
  <c r="PMD181" i="13"/>
  <c r="PME181" i="13"/>
  <c r="PMF181" i="13"/>
  <c r="PMG181" i="13"/>
  <c r="PMH181" i="13"/>
  <c r="PMI181" i="13"/>
  <c r="PMJ181" i="13"/>
  <c r="PMK181" i="13"/>
  <c r="PML181" i="13"/>
  <c r="PMM181" i="13"/>
  <c r="PMN181" i="13"/>
  <c r="PMO181" i="13"/>
  <c r="PMP181" i="13"/>
  <c r="PMQ181" i="13"/>
  <c r="PMR181" i="13"/>
  <c r="PMS181" i="13"/>
  <c r="PMT181" i="13"/>
  <c r="PMU181" i="13"/>
  <c r="PMV181" i="13"/>
  <c r="PMW181" i="13"/>
  <c r="PMX181" i="13"/>
  <c r="PMY181" i="13"/>
  <c r="PMZ181" i="13"/>
  <c r="PNA181" i="13"/>
  <c r="PNB181" i="13"/>
  <c r="PNC181" i="13"/>
  <c r="PND181" i="13"/>
  <c r="PNE181" i="13"/>
  <c r="PNF181" i="13"/>
  <c r="PNG181" i="13"/>
  <c r="PNH181" i="13"/>
  <c r="PNI181" i="13"/>
  <c r="PNJ181" i="13"/>
  <c r="PNK181" i="13"/>
  <c r="PNL181" i="13"/>
  <c r="PNM181" i="13"/>
  <c r="PNN181" i="13"/>
  <c r="PNO181" i="13"/>
  <c r="PNP181" i="13"/>
  <c r="PNQ181" i="13"/>
  <c r="PNR181" i="13"/>
  <c r="PNS181" i="13"/>
  <c r="PNT181" i="13"/>
  <c r="PNU181" i="13"/>
  <c r="PNV181" i="13"/>
  <c r="PNW181" i="13"/>
  <c r="PNX181" i="13"/>
  <c r="PNY181" i="13"/>
  <c r="PNZ181" i="13"/>
  <c r="POA181" i="13"/>
  <c r="POB181" i="13"/>
  <c r="POC181" i="13"/>
  <c r="POD181" i="13"/>
  <c r="POE181" i="13"/>
  <c r="POF181" i="13"/>
  <c r="POG181" i="13"/>
  <c r="POH181" i="13"/>
  <c r="POI181" i="13"/>
  <c r="POJ181" i="13"/>
  <c r="POK181" i="13"/>
  <c r="POL181" i="13"/>
  <c r="POM181" i="13"/>
  <c r="PON181" i="13"/>
  <c r="POO181" i="13"/>
  <c r="POP181" i="13"/>
  <c r="POQ181" i="13"/>
  <c r="POR181" i="13"/>
  <c r="POS181" i="13"/>
  <c r="POT181" i="13"/>
  <c r="POU181" i="13"/>
  <c r="POV181" i="13"/>
  <c r="POW181" i="13"/>
  <c r="POX181" i="13"/>
  <c r="POY181" i="13"/>
  <c r="POZ181" i="13"/>
  <c r="PPA181" i="13"/>
  <c r="PPB181" i="13"/>
  <c r="PPC181" i="13"/>
  <c r="PPD181" i="13"/>
  <c r="PPE181" i="13"/>
  <c r="PPF181" i="13"/>
  <c r="PPG181" i="13"/>
  <c r="PPH181" i="13"/>
  <c r="PPI181" i="13"/>
  <c r="PPJ181" i="13"/>
  <c r="PPK181" i="13"/>
  <c r="PPL181" i="13"/>
  <c r="PPM181" i="13"/>
  <c r="PPN181" i="13"/>
  <c r="PPO181" i="13"/>
  <c r="PPP181" i="13"/>
  <c r="PPQ181" i="13"/>
  <c r="PPR181" i="13"/>
  <c r="PPS181" i="13"/>
  <c r="PPT181" i="13"/>
  <c r="PPU181" i="13"/>
  <c r="PPV181" i="13"/>
  <c r="PPW181" i="13"/>
  <c r="PPX181" i="13"/>
  <c r="PPY181" i="13"/>
  <c r="PPZ181" i="13"/>
  <c r="PQA181" i="13"/>
  <c r="PQB181" i="13"/>
  <c r="PQC181" i="13"/>
  <c r="PQD181" i="13"/>
  <c r="PQE181" i="13"/>
  <c r="PQF181" i="13"/>
  <c r="PQG181" i="13"/>
  <c r="PQH181" i="13"/>
  <c r="PQI181" i="13"/>
  <c r="PQJ181" i="13"/>
  <c r="PQK181" i="13"/>
  <c r="PQL181" i="13"/>
  <c r="PQM181" i="13"/>
  <c r="PQN181" i="13"/>
  <c r="PQO181" i="13"/>
  <c r="PQP181" i="13"/>
  <c r="PQQ181" i="13"/>
  <c r="PQR181" i="13"/>
  <c r="PQS181" i="13"/>
  <c r="PQT181" i="13"/>
  <c r="PQU181" i="13"/>
  <c r="PQV181" i="13"/>
  <c r="PQW181" i="13"/>
  <c r="PQX181" i="13"/>
  <c r="PQY181" i="13"/>
  <c r="PQZ181" i="13"/>
  <c r="PRA181" i="13"/>
  <c r="PRB181" i="13"/>
  <c r="PRC181" i="13"/>
  <c r="PRD181" i="13"/>
  <c r="PRE181" i="13"/>
  <c r="PRF181" i="13"/>
  <c r="PRG181" i="13"/>
  <c r="PRH181" i="13"/>
  <c r="PRI181" i="13"/>
  <c r="PRJ181" i="13"/>
  <c r="PRK181" i="13"/>
  <c r="PRL181" i="13"/>
  <c r="PRM181" i="13"/>
  <c r="PRN181" i="13"/>
  <c r="PRO181" i="13"/>
  <c r="PRP181" i="13"/>
  <c r="PRQ181" i="13"/>
  <c r="PRR181" i="13"/>
  <c r="PRS181" i="13"/>
  <c r="PRT181" i="13"/>
  <c r="PRU181" i="13"/>
  <c r="PRV181" i="13"/>
  <c r="PRW181" i="13"/>
  <c r="PRX181" i="13"/>
  <c r="PRY181" i="13"/>
  <c r="PRZ181" i="13"/>
  <c r="PSA181" i="13"/>
  <c r="PSB181" i="13"/>
  <c r="PSC181" i="13"/>
  <c r="PSD181" i="13"/>
  <c r="PSE181" i="13"/>
  <c r="PSF181" i="13"/>
  <c r="PSG181" i="13"/>
  <c r="PSH181" i="13"/>
  <c r="PSI181" i="13"/>
  <c r="PSJ181" i="13"/>
  <c r="PSK181" i="13"/>
  <c r="PSL181" i="13"/>
  <c r="PSM181" i="13"/>
  <c r="PSN181" i="13"/>
  <c r="PSO181" i="13"/>
  <c r="PSP181" i="13"/>
  <c r="PSQ181" i="13"/>
  <c r="PSR181" i="13"/>
  <c r="PSS181" i="13"/>
  <c r="PST181" i="13"/>
  <c r="PSU181" i="13"/>
  <c r="PSV181" i="13"/>
  <c r="PSW181" i="13"/>
  <c r="PSX181" i="13"/>
  <c r="PSY181" i="13"/>
  <c r="PSZ181" i="13"/>
  <c r="PTA181" i="13"/>
  <c r="PTB181" i="13"/>
  <c r="PTC181" i="13"/>
  <c r="PTD181" i="13"/>
  <c r="PTE181" i="13"/>
  <c r="PTF181" i="13"/>
  <c r="PTG181" i="13"/>
  <c r="PTH181" i="13"/>
  <c r="PTI181" i="13"/>
  <c r="PTJ181" i="13"/>
  <c r="PTK181" i="13"/>
  <c r="PTL181" i="13"/>
  <c r="PTM181" i="13"/>
  <c r="PTN181" i="13"/>
  <c r="PTO181" i="13"/>
  <c r="PTP181" i="13"/>
  <c r="PTQ181" i="13"/>
  <c r="PTR181" i="13"/>
  <c r="PTS181" i="13"/>
  <c r="PTT181" i="13"/>
  <c r="PTU181" i="13"/>
  <c r="PTV181" i="13"/>
  <c r="PTW181" i="13"/>
  <c r="PTX181" i="13"/>
  <c r="PTY181" i="13"/>
  <c r="PTZ181" i="13"/>
  <c r="PUA181" i="13"/>
  <c r="PUB181" i="13"/>
  <c r="PUC181" i="13"/>
  <c r="PUD181" i="13"/>
  <c r="PUE181" i="13"/>
  <c r="PUF181" i="13"/>
  <c r="PUG181" i="13"/>
  <c r="PUH181" i="13"/>
  <c r="PUI181" i="13"/>
  <c r="PUJ181" i="13"/>
  <c r="PUK181" i="13"/>
  <c r="PUL181" i="13"/>
  <c r="PUM181" i="13"/>
  <c r="PUN181" i="13"/>
  <c r="PUO181" i="13"/>
  <c r="PUP181" i="13"/>
  <c r="PUQ181" i="13"/>
  <c r="PUR181" i="13"/>
  <c r="PUS181" i="13"/>
  <c r="PUT181" i="13"/>
  <c r="PUU181" i="13"/>
  <c r="PUV181" i="13"/>
  <c r="PUW181" i="13"/>
  <c r="PUX181" i="13"/>
  <c r="PUY181" i="13"/>
  <c r="PUZ181" i="13"/>
  <c r="PVA181" i="13"/>
  <c r="PVB181" i="13"/>
  <c r="PVC181" i="13"/>
  <c r="PVD181" i="13"/>
  <c r="PVE181" i="13"/>
  <c r="PVF181" i="13"/>
  <c r="PVG181" i="13"/>
  <c r="PVH181" i="13"/>
  <c r="PVI181" i="13"/>
  <c r="PVJ181" i="13"/>
  <c r="PVK181" i="13"/>
  <c r="PVL181" i="13"/>
  <c r="PVM181" i="13"/>
  <c r="PVN181" i="13"/>
  <c r="PVO181" i="13"/>
  <c r="PVP181" i="13"/>
  <c r="PVQ181" i="13"/>
  <c r="PVR181" i="13"/>
  <c r="PVS181" i="13"/>
  <c r="PVT181" i="13"/>
  <c r="PVU181" i="13"/>
  <c r="PVV181" i="13"/>
  <c r="PVW181" i="13"/>
  <c r="PVX181" i="13"/>
  <c r="PVY181" i="13"/>
  <c r="PVZ181" i="13"/>
  <c r="PWA181" i="13"/>
  <c r="PWB181" i="13"/>
  <c r="PWC181" i="13"/>
  <c r="PWD181" i="13"/>
  <c r="PWE181" i="13"/>
  <c r="PWF181" i="13"/>
  <c r="PWG181" i="13"/>
  <c r="PWH181" i="13"/>
  <c r="PWI181" i="13"/>
  <c r="PWJ181" i="13"/>
  <c r="PWK181" i="13"/>
  <c r="PWL181" i="13"/>
  <c r="PWM181" i="13"/>
  <c r="PWN181" i="13"/>
  <c r="PWO181" i="13"/>
  <c r="PWP181" i="13"/>
  <c r="PWQ181" i="13"/>
  <c r="PWR181" i="13"/>
  <c r="PWS181" i="13"/>
  <c r="PWT181" i="13"/>
  <c r="PWU181" i="13"/>
  <c r="PWV181" i="13"/>
  <c r="PWW181" i="13"/>
  <c r="PWX181" i="13"/>
  <c r="PWY181" i="13"/>
  <c r="PWZ181" i="13"/>
  <c r="PXA181" i="13"/>
  <c r="PXB181" i="13"/>
  <c r="PXC181" i="13"/>
  <c r="PXD181" i="13"/>
  <c r="PXE181" i="13"/>
  <c r="PXF181" i="13"/>
  <c r="PXG181" i="13"/>
  <c r="PXH181" i="13"/>
  <c r="PXI181" i="13"/>
  <c r="PXJ181" i="13"/>
  <c r="PXK181" i="13"/>
  <c r="PXL181" i="13"/>
  <c r="PXM181" i="13"/>
  <c r="PXN181" i="13"/>
  <c r="PXO181" i="13"/>
  <c r="PXP181" i="13"/>
  <c r="PXQ181" i="13"/>
  <c r="PXR181" i="13"/>
  <c r="PXS181" i="13"/>
  <c r="PXT181" i="13"/>
  <c r="PXU181" i="13"/>
  <c r="PXV181" i="13"/>
  <c r="PXW181" i="13"/>
  <c r="PXX181" i="13"/>
  <c r="PXY181" i="13"/>
  <c r="PXZ181" i="13"/>
  <c r="PYA181" i="13"/>
  <c r="PYB181" i="13"/>
  <c r="PYC181" i="13"/>
  <c r="PYD181" i="13"/>
  <c r="PYE181" i="13"/>
  <c r="PYF181" i="13"/>
  <c r="PYG181" i="13"/>
  <c r="PYH181" i="13"/>
  <c r="PYI181" i="13"/>
  <c r="PYJ181" i="13"/>
  <c r="PYK181" i="13"/>
  <c r="PYL181" i="13"/>
  <c r="PYM181" i="13"/>
  <c r="PYN181" i="13"/>
  <c r="PYO181" i="13"/>
  <c r="PYP181" i="13"/>
  <c r="PYQ181" i="13"/>
  <c r="PYR181" i="13"/>
  <c r="PYS181" i="13"/>
  <c r="PYT181" i="13"/>
  <c r="PYU181" i="13"/>
  <c r="PYV181" i="13"/>
  <c r="PYW181" i="13"/>
  <c r="PYX181" i="13"/>
  <c r="PYY181" i="13"/>
  <c r="PYZ181" i="13"/>
  <c r="PZA181" i="13"/>
  <c r="PZB181" i="13"/>
  <c r="PZC181" i="13"/>
  <c r="PZD181" i="13"/>
  <c r="PZE181" i="13"/>
  <c r="PZF181" i="13"/>
  <c r="PZG181" i="13"/>
  <c r="PZH181" i="13"/>
  <c r="PZI181" i="13"/>
  <c r="PZJ181" i="13"/>
  <c r="PZK181" i="13"/>
  <c r="PZL181" i="13"/>
  <c r="PZM181" i="13"/>
  <c r="PZN181" i="13"/>
  <c r="PZO181" i="13"/>
  <c r="PZP181" i="13"/>
  <c r="PZQ181" i="13"/>
  <c r="PZR181" i="13"/>
  <c r="PZS181" i="13"/>
  <c r="PZT181" i="13"/>
  <c r="PZU181" i="13"/>
  <c r="PZV181" i="13"/>
  <c r="PZW181" i="13"/>
  <c r="PZX181" i="13"/>
  <c r="PZY181" i="13"/>
  <c r="PZZ181" i="13"/>
  <c r="QAA181" i="13"/>
  <c r="QAB181" i="13"/>
  <c r="QAC181" i="13"/>
  <c r="QAD181" i="13"/>
  <c r="QAE181" i="13"/>
  <c r="QAF181" i="13"/>
  <c r="QAG181" i="13"/>
  <c r="QAH181" i="13"/>
  <c r="QAI181" i="13"/>
  <c r="QAJ181" i="13"/>
  <c r="QAK181" i="13"/>
  <c r="QAL181" i="13"/>
  <c r="QAM181" i="13"/>
  <c r="QAN181" i="13"/>
  <c r="QAO181" i="13"/>
  <c r="QAP181" i="13"/>
  <c r="QAQ181" i="13"/>
  <c r="QAR181" i="13"/>
  <c r="QAS181" i="13"/>
  <c r="QAT181" i="13"/>
  <c r="QAU181" i="13"/>
  <c r="QAV181" i="13"/>
  <c r="QAW181" i="13"/>
  <c r="QAX181" i="13"/>
  <c r="QAY181" i="13"/>
  <c r="QAZ181" i="13"/>
  <c r="QBA181" i="13"/>
  <c r="QBB181" i="13"/>
  <c r="QBC181" i="13"/>
  <c r="QBD181" i="13"/>
  <c r="QBE181" i="13"/>
  <c r="QBF181" i="13"/>
  <c r="QBG181" i="13"/>
  <c r="QBH181" i="13"/>
  <c r="QBI181" i="13"/>
  <c r="QBJ181" i="13"/>
  <c r="QBK181" i="13"/>
  <c r="QBL181" i="13"/>
  <c r="QBM181" i="13"/>
  <c r="QBN181" i="13"/>
  <c r="QBO181" i="13"/>
  <c r="QBP181" i="13"/>
  <c r="QBQ181" i="13"/>
  <c r="QBR181" i="13"/>
  <c r="QBS181" i="13"/>
  <c r="QBT181" i="13"/>
  <c r="QBU181" i="13"/>
  <c r="QBV181" i="13"/>
  <c r="QBW181" i="13"/>
  <c r="QBX181" i="13"/>
  <c r="QBY181" i="13"/>
  <c r="QBZ181" i="13"/>
  <c r="QCA181" i="13"/>
  <c r="QCB181" i="13"/>
  <c r="QCC181" i="13"/>
  <c r="QCD181" i="13"/>
  <c r="QCE181" i="13"/>
  <c r="QCF181" i="13"/>
  <c r="QCG181" i="13"/>
  <c r="QCH181" i="13"/>
  <c r="QCI181" i="13"/>
  <c r="QCJ181" i="13"/>
  <c r="QCK181" i="13"/>
  <c r="QCL181" i="13"/>
  <c r="QCM181" i="13"/>
  <c r="QCN181" i="13"/>
  <c r="QCO181" i="13"/>
  <c r="QCP181" i="13"/>
  <c r="QCQ181" i="13"/>
  <c r="QCR181" i="13"/>
  <c r="QCS181" i="13"/>
  <c r="QCT181" i="13"/>
  <c r="QCU181" i="13"/>
  <c r="QCV181" i="13"/>
  <c r="QCW181" i="13"/>
  <c r="QCX181" i="13"/>
  <c r="QCY181" i="13"/>
  <c r="QCZ181" i="13"/>
  <c r="QDA181" i="13"/>
  <c r="QDB181" i="13"/>
  <c r="QDC181" i="13"/>
  <c r="QDD181" i="13"/>
  <c r="QDE181" i="13"/>
  <c r="QDF181" i="13"/>
  <c r="QDG181" i="13"/>
  <c r="QDH181" i="13"/>
  <c r="QDI181" i="13"/>
  <c r="QDJ181" i="13"/>
  <c r="QDK181" i="13"/>
  <c r="QDL181" i="13"/>
  <c r="QDM181" i="13"/>
  <c r="QDN181" i="13"/>
  <c r="QDO181" i="13"/>
  <c r="QDP181" i="13"/>
  <c r="QDQ181" i="13"/>
  <c r="QDR181" i="13"/>
  <c r="QDS181" i="13"/>
  <c r="QDT181" i="13"/>
  <c r="QDU181" i="13"/>
  <c r="QDV181" i="13"/>
  <c r="QDW181" i="13"/>
  <c r="QDX181" i="13"/>
  <c r="QDY181" i="13"/>
  <c r="QDZ181" i="13"/>
  <c r="QEA181" i="13"/>
  <c r="QEB181" i="13"/>
  <c r="QEC181" i="13"/>
  <c r="QED181" i="13"/>
  <c r="QEE181" i="13"/>
  <c r="QEF181" i="13"/>
  <c r="QEG181" i="13"/>
  <c r="QEH181" i="13"/>
  <c r="QEI181" i="13"/>
  <c r="QEJ181" i="13"/>
  <c r="QEK181" i="13"/>
  <c r="QEL181" i="13"/>
  <c r="QEM181" i="13"/>
  <c r="QEN181" i="13"/>
  <c r="QEO181" i="13"/>
  <c r="QEP181" i="13"/>
  <c r="QEQ181" i="13"/>
  <c r="QER181" i="13"/>
  <c r="QES181" i="13"/>
  <c r="QET181" i="13"/>
  <c r="QEU181" i="13"/>
  <c r="QEV181" i="13"/>
  <c r="QEW181" i="13"/>
  <c r="QEX181" i="13"/>
  <c r="QEY181" i="13"/>
  <c r="QEZ181" i="13"/>
  <c r="QFA181" i="13"/>
  <c r="QFB181" i="13"/>
  <c r="QFC181" i="13"/>
  <c r="QFD181" i="13"/>
  <c r="QFE181" i="13"/>
  <c r="QFF181" i="13"/>
  <c r="QFG181" i="13"/>
  <c r="QFH181" i="13"/>
  <c r="QFI181" i="13"/>
  <c r="QFJ181" i="13"/>
  <c r="QFK181" i="13"/>
  <c r="QFL181" i="13"/>
  <c r="QFM181" i="13"/>
  <c r="QFN181" i="13"/>
  <c r="QFO181" i="13"/>
  <c r="QFP181" i="13"/>
  <c r="QFQ181" i="13"/>
  <c r="QFR181" i="13"/>
  <c r="QFS181" i="13"/>
  <c r="QFT181" i="13"/>
  <c r="QFU181" i="13"/>
  <c r="QFV181" i="13"/>
  <c r="QFW181" i="13"/>
  <c r="QFX181" i="13"/>
  <c r="QFY181" i="13"/>
  <c r="QFZ181" i="13"/>
  <c r="QGA181" i="13"/>
  <c r="QGB181" i="13"/>
  <c r="QGC181" i="13"/>
  <c r="QGD181" i="13"/>
  <c r="QGE181" i="13"/>
  <c r="QGF181" i="13"/>
  <c r="QGG181" i="13"/>
  <c r="QGH181" i="13"/>
  <c r="QGI181" i="13"/>
  <c r="QGJ181" i="13"/>
  <c r="QGK181" i="13"/>
  <c r="QGL181" i="13"/>
  <c r="QGM181" i="13"/>
  <c r="QGN181" i="13"/>
  <c r="QGO181" i="13"/>
  <c r="QGP181" i="13"/>
  <c r="QGQ181" i="13"/>
  <c r="QGR181" i="13"/>
  <c r="QGS181" i="13"/>
  <c r="QGT181" i="13"/>
  <c r="QGU181" i="13"/>
  <c r="QGV181" i="13"/>
  <c r="QGW181" i="13"/>
  <c r="QGX181" i="13"/>
  <c r="QGY181" i="13"/>
  <c r="QGZ181" i="13"/>
  <c r="QHA181" i="13"/>
  <c r="QHB181" i="13"/>
  <c r="QHC181" i="13"/>
  <c r="QHD181" i="13"/>
  <c r="QHE181" i="13"/>
  <c r="QHF181" i="13"/>
  <c r="QHG181" i="13"/>
  <c r="QHH181" i="13"/>
  <c r="QHI181" i="13"/>
  <c r="QHJ181" i="13"/>
  <c r="QHK181" i="13"/>
  <c r="QHL181" i="13"/>
  <c r="QHM181" i="13"/>
  <c r="QHN181" i="13"/>
  <c r="QHO181" i="13"/>
  <c r="QHP181" i="13"/>
  <c r="QHQ181" i="13"/>
  <c r="QHR181" i="13"/>
  <c r="QHS181" i="13"/>
  <c r="QHT181" i="13"/>
  <c r="QHU181" i="13"/>
  <c r="QHV181" i="13"/>
  <c r="QHW181" i="13"/>
  <c r="QHX181" i="13"/>
  <c r="QHY181" i="13"/>
  <c r="QHZ181" i="13"/>
  <c r="QIA181" i="13"/>
  <c r="QIB181" i="13"/>
  <c r="QIC181" i="13"/>
  <c r="QID181" i="13"/>
  <c r="QIE181" i="13"/>
  <c r="QIF181" i="13"/>
  <c r="QIG181" i="13"/>
  <c r="QIH181" i="13"/>
  <c r="QII181" i="13"/>
  <c r="QIJ181" i="13"/>
  <c r="QIK181" i="13"/>
  <c r="QIL181" i="13"/>
  <c r="QIM181" i="13"/>
  <c r="QIN181" i="13"/>
  <c r="QIO181" i="13"/>
  <c r="QIP181" i="13"/>
  <c r="QIQ181" i="13"/>
  <c r="QIR181" i="13"/>
  <c r="QIS181" i="13"/>
  <c r="QIT181" i="13"/>
  <c r="QIU181" i="13"/>
  <c r="QIV181" i="13"/>
  <c r="QIW181" i="13"/>
  <c r="QIX181" i="13"/>
  <c r="QIY181" i="13"/>
  <c r="QIZ181" i="13"/>
  <c r="QJA181" i="13"/>
  <c r="QJB181" i="13"/>
  <c r="QJC181" i="13"/>
  <c r="QJD181" i="13"/>
  <c r="QJE181" i="13"/>
  <c r="QJF181" i="13"/>
  <c r="QJG181" i="13"/>
  <c r="QJH181" i="13"/>
  <c r="QJI181" i="13"/>
  <c r="QJJ181" i="13"/>
  <c r="QJK181" i="13"/>
  <c r="QJL181" i="13"/>
  <c r="QJM181" i="13"/>
  <c r="QJN181" i="13"/>
  <c r="QJO181" i="13"/>
  <c r="QJP181" i="13"/>
  <c r="QJQ181" i="13"/>
  <c r="QJR181" i="13"/>
  <c r="QJS181" i="13"/>
  <c r="QJT181" i="13"/>
  <c r="QJU181" i="13"/>
  <c r="QJV181" i="13"/>
  <c r="QJW181" i="13"/>
  <c r="QJX181" i="13"/>
  <c r="QJY181" i="13"/>
  <c r="QJZ181" i="13"/>
  <c r="QKA181" i="13"/>
  <c r="QKB181" i="13"/>
  <c r="QKC181" i="13"/>
  <c r="QKD181" i="13"/>
  <c r="QKE181" i="13"/>
  <c r="QKF181" i="13"/>
  <c r="QKG181" i="13"/>
  <c r="QKH181" i="13"/>
  <c r="QKI181" i="13"/>
  <c r="QKJ181" i="13"/>
  <c r="QKK181" i="13"/>
  <c r="QKL181" i="13"/>
  <c r="QKM181" i="13"/>
  <c r="QKN181" i="13"/>
  <c r="QKO181" i="13"/>
  <c r="QKP181" i="13"/>
  <c r="QKQ181" i="13"/>
  <c r="QKR181" i="13"/>
  <c r="QKS181" i="13"/>
  <c r="QKT181" i="13"/>
  <c r="QKU181" i="13"/>
  <c r="QKV181" i="13"/>
  <c r="QKW181" i="13"/>
  <c r="QKX181" i="13"/>
  <c r="QKY181" i="13"/>
  <c r="QKZ181" i="13"/>
  <c r="QLA181" i="13"/>
  <c r="QLB181" i="13"/>
  <c r="QLC181" i="13"/>
  <c r="QLD181" i="13"/>
  <c r="QLE181" i="13"/>
  <c r="QLF181" i="13"/>
  <c r="QLG181" i="13"/>
  <c r="QLH181" i="13"/>
  <c r="QLI181" i="13"/>
  <c r="QLJ181" i="13"/>
  <c r="QLK181" i="13"/>
  <c r="QLL181" i="13"/>
  <c r="QLM181" i="13"/>
  <c r="QLN181" i="13"/>
  <c r="QLO181" i="13"/>
  <c r="QLP181" i="13"/>
  <c r="QLQ181" i="13"/>
  <c r="QLR181" i="13"/>
  <c r="QLS181" i="13"/>
  <c r="QLT181" i="13"/>
  <c r="QLU181" i="13"/>
  <c r="QLV181" i="13"/>
  <c r="QLW181" i="13"/>
  <c r="QLX181" i="13"/>
  <c r="QLY181" i="13"/>
  <c r="QLZ181" i="13"/>
  <c r="QMA181" i="13"/>
  <c r="QMB181" i="13"/>
  <c r="QMC181" i="13"/>
  <c r="QMD181" i="13"/>
  <c r="QME181" i="13"/>
  <c r="QMF181" i="13"/>
  <c r="QMG181" i="13"/>
  <c r="QMH181" i="13"/>
  <c r="QMI181" i="13"/>
  <c r="QMJ181" i="13"/>
  <c r="QMK181" i="13"/>
  <c r="QML181" i="13"/>
  <c r="QMM181" i="13"/>
  <c r="QMN181" i="13"/>
  <c r="QMO181" i="13"/>
  <c r="QMP181" i="13"/>
  <c r="QMQ181" i="13"/>
  <c r="QMR181" i="13"/>
  <c r="QMS181" i="13"/>
  <c r="QMT181" i="13"/>
  <c r="QMU181" i="13"/>
  <c r="QMV181" i="13"/>
  <c r="QMW181" i="13"/>
  <c r="QMX181" i="13"/>
  <c r="QMY181" i="13"/>
  <c r="QMZ181" i="13"/>
  <c r="QNA181" i="13"/>
  <c r="QNB181" i="13"/>
  <c r="QNC181" i="13"/>
  <c r="QND181" i="13"/>
  <c r="QNE181" i="13"/>
  <c r="QNF181" i="13"/>
  <c r="QNG181" i="13"/>
  <c r="QNH181" i="13"/>
  <c r="QNI181" i="13"/>
  <c r="QNJ181" i="13"/>
  <c r="QNK181" i="13"/>
  <c r="QNL181" i="13"/>
  <c r="QNM181" i="13"/>
  <c r="QNN181" i="13"/>
  <c r="QNO181" i="13"/>
  <c r="QNP181" i="13"/>
  <c r="QNQ181" i="13"/>
  <c r="QNR181" i="13"/>
  <c r="QNS181" i="13"/>
  <c r="QNT181" i="13"/>
  <c r="QNU181" i="13"/>
  <c r="QNV181" i="13"/>
  <c r="QNW181" i="13"/>
  <c r="QNX181" i="13"/>
  <c r="QNY181" i="13"/>
  <c r="QNZ181" i="13"/>
  <c r="QOA181" i="13"/>
  <c r="QOB181" i="13"/>
  <c r="QOC181" i="13"/>
  <c r="QOD181" i="13"/>
  <c r="QOE181" i="13"/>
  <c r="QOF181" i="13"/>
  <c r="QOG181" i="13"/>
  <c r="QOH181" i="13"/>
  <c r="QOI181" i="13"/>
  <c r="QOJ181" i="13"/>
  <c r="QOK181" i="13"/>
  <c r="QOL181" i="13"/>
  <c r="QOM181" i="13"/>
  <c r="QON181" i="13"/>
  <c r="QOO181" i="13"/>
  <c r="QOP181" i="13"/>
  <c r="QOQ181" i="13"/>
  <c r="QOR181" i="13"/>
  <c r="QOS181" i="13"/>
  <c r="QOT181" i="13"/>
  <c r="QOU181" i="13"/>
  <c r="QOV181" i="13"/>
  <c r="QOW181" i="13"/>
  <c r="QOX181" i="13"/>
  <c r="QOY181" i="13"/>
  <c r="QOZ181" i="13"/>
  <c r="QPA181" i="13"/>
  <c r="QPB181" i="13"/>
  <c r="QPC181" i="13"/>
  <c r="QPD181" i="13"/>
  <c r="QPE181" i="13"/>
  <c r="QPF181" i="13"/>
  <c r="QPG181" i="13"/>
  <c r="QPH181" i="13"/>
  <c r="QPI181" i="13"/>
  <c r="QPJ181" i="13"/>
  <c r="QPK181" i="13"/>
  <c r="QPL181" i="13"/>
  <c r="QPM181" i="13"/>
  <c r="QPN181" i="13"/>
  <c r="QPO181" i="13"/>
  <c r="QPP181" i="13"/>
  <c r="QPQ181" i="13"/>
  <c r="QPR181" i="13"/>
  <c r="QPS181" i="13"/>
  <c r="QPT181" i="13"/>
  <c r="QPU181" i="13"/>
  <c r="QPV181" i="13"/>
  <c r="QPW181" i="13"/>
  <c r="QPX181" i="13"/>
  <c r="QPY181" i="13"/>
  <c r="QPZ181" i="13"/>
  <c r="QQA181" i="13"/>
  <c r="QQB181" i="13"/>
  <c r="QQC181" i="13"/>
  <c r="QQD181" i="13"/>
  <c r="QQE181" i="13"/>
  <c r="QQF181" i="13"/>
  <c r="QQG181" i="13"/>
  <c r="QQH181" i="13"/>
  <c r="QQI181" i="13"/>
  <c r="QQJ181" i="13"/>
  <c r="QQK181" i="13"/>
  <c r="QQL181" i="13"/>
  <c r="QQM181" i="13"/>
  <c r="QQN181" i="13"/>
  <c r="QQO181" i="13"/>
  <c r="QQP181" i="13"/>
  <c r="QQQ181" i="13"/>
  <c r="QQR181" i="13"/>
  <c r="QQS181" i="13"/>
  <c r="QQT181" i="13"/>
  <c r="QQU181" i="13"/>
  <c r="QQV181" i="13"/>
  <c r="QQW181" i="13"/>
  <c r="QQX181" i="13"/>
  <c r="QQY181" i="13"/>
  <c r="QQZ181" i="13"/>
  <c r="QRA181" i="13"/>
  <c r="QRB181" i="13"/>
  <c r="QRC181" i="13"/>
  <c r="QRD181" i="13"/>
  <c r="QRE181" i="13"/>
  <c r="QRF181" i="13"/>
  <c r="QRG181" i="13"/>
  <c r="QRH181" i="13"/>
  <c r="QRI181" i="13"/>
  <c r="QRJ181" i="13"/>
  <c r="QRK181" i="13"/>
  <c r="QRL181" i="13"/>
  <c r="QRM181" i="13"/>
  <c r="QRN181" i="13"/>
  <c r="QRO181" i="13"/>
  <c r="QRP181" i="13"/>
  <c r="QRQ181" i="13"/>
  <c r="QRR181" i="13"/>
  <c r="QRS181" i="13"/>
  <c r="QRT181" i="13"/>
  <c r="QRU181" i="13"/>
  <c r="QRV181" i="13"/>
  <c r="QRW181" i="13"/>
  <c r="QRX181" i="13"/>
  <c r="QRY181" i="13"/>
  <c r="QRZ181" i="13"/>
  <c r="QSA181" i="13"/>
  <c r="QSB181" i="13"/>
  <c r="QSC181" i="13"/>
  <c r="QSD181" i="13"/>
  <c r="QSE181" i="13"/>
  <c r="QSF181" i="13"/>
  <c r="QSG181" i="13"/>
  <c r="QSH181" i="13"/>
  <c r="QSI181" i="13"/>
  <c r="QSJ181" i="13"/>
  <c r="QSK181" i="13"/>
  <c r="QSL181" i="13"/>
  <c r="QSM181" i="13"/>
  <c r="QSN181" i="13"/>
  <c r="QSO181" i="13"/>
  <c r="QSP181" i="13"/>
  <c r="QSQ181" i="13"/>
  <c r="QSR181" i="13"/>
  <c r="QSS181" i="13"/>
  <c r="QST181" i="13"/>
  <c r="QSU181" i="13"/>
  <c r="QSV181" i="13"/>
  <c r="QSW181" i="13"/>
  <c r="QSX181" i="13"/>
  <c r="QSY181" i="13"/>
  <c r="QSZ181" i="13"/>
  <c r="QTA181" i="13"/>
  <c r="QTB181" i="13"/>
  <c r="QTC181" i="13"/>
  <c r="QTD181" i="13"/>
  <c r="QTE181" i="13"/>
  <c r="QTF181" i="13"/>
  <c r="QTG181" i="13"/>
  <c r="QTH181" i="13"/>
  <c r="QTI181" i="13"/>
  <c r="QTJ181" i="13"/>
  <c r="QTK181" i="13"/>
  <c r="QTL181" i="13"/>
  <c r="QTM181" i="13"/>
  <c r="QTN181" i="13"/>
  <c r="QTO181" i="13"/>
  <c r="QTP181" i="13"/>
  <c r="QTQ181" i="13"/>
  <c r="QTR181" i="13"/>
  <c r="QTS181" i="13"/>
  <c r="QTT181" i="13"/>
  <c r="QTU181" i="13"/>
  <c r="QTV181" i="13"/>
  <c r="QTW181" i="13"/>
  <c r="QTX181" i="13"/>
  <c r="QTY181" i="13"/>
  <c r="QTZ181" i="13"/>
  <c r="QUA181" i="13"/>
  <c r="QUB181" i="13"/>
  <c r="QUC181" i="13"/>
  <c r="QUD181" i="13"/>
  <c r="QUE181" i="13"/>
  <c r="QUF181" i="13"/>
  <c r="QUG181" i="13"/>
  <c r="QUH181" i="13"/>
  <c r="QUI181" i="13"/>
  <c r="QUJ181" i="13"/>
  <c r="QUK181" i="13"/>
  <c r="QUL181" i="13"/>
  <c r="QUM181" i="13"/>
  <c r="QUN181" i="13"/>
  <c r="QUO181" i="13"/>
  <c r="QUP181" i="13"/>
  <c r="QUQ181" i="13"/>
  <c r="QUR181" i="13"/>
  <c r="QUS181" i="13"/>
  <c r="QUT181" i="13"/>
  <c r="QUU181" i="13"/>
  <c r="QUV181" i="13"/>
  <c r="QUW181" i="13"/>
  <c r="QUX181" i="13"/>
  <c r="QUY181" i="13"/>
  <c r="QUZ181" i="13"/>
  <c r="QVA181" i="13"/>
  <c r="QVB181" i="13"/>
  <c r="QVC181" i="13"/>
  <c r="QVD181" i="13"/>
  <c r="QVE181" i="13"/>
  <c r="QVF181" i="13"/>
  <c r="QVG181" i="13"/>
  <c r="QVH181" i="13"/>
  <c r="QVI181" i="13"/>
  <c r="QVJ181" i="13"/>
  <c r="QVK181" i="13"/>
  <c r="QVL181" i="13"/>
  <c r="QVM181" i="13"/>
  <c r="QVN181" i="13"/>
  <c r="QVO181" i="13"/>
  <c r="QVP181" i="13"/>
  <c r="QVQ181" i="13"/>
  <c r="QVR181" i="13"/>
  <c r="QVS181" i="13"/>
  <c r="QVT181" i="13"/>
  <c r="QVU181" i="13"/>
  <c r="QVV181" i="13"/>
  <c r="QVW181" i="13"/>
  <c r="QVX181" i="13"/>
  <c r="QVY181" i="13"/>
  <c r="QVZ181" i="13"/>
  <c r="QWA181" i="13"/>
  <c r="QWB181" i="13"/>
  <c r="QWC181" i="13"/>
  <c r="QWD181" i="13"/>
  <c r="QWE181" i="13"/>
  <c r="QWF181" i="13"/>
  <c r="QWG181" i="13"/>
  <c r="QWH181" i="13"/>
  <c r="QWI181" i="13"/>
  <c r="QWJ181" i="13"/>
  <c r="QWK181" i="13"/>
  <c r="QWL181" i="13"/>
  <c r="QWM181" i="13"/>
  <c r="QWN181" i="13"/>
  <c r="QWO181" i="13"/>
  <c r="QWP181" i="13"/>
  <c r="QWQ181" i="13"/>
  <c r="QWR181" i="13"/>
  <c r="QWS181" i="13"/>
  <c r="QWT181" i="13"/>
  <c r="QWU181" i="13"/>
  <c r="QWV181" i="13"/>
  <c r="QWW181" i="13"/>
  <c r="QWX181" i="13"/>
  <c r="QWY181" i="13"/>
  <c r="QWZ181" i="13"/>
  <c r="QXA181" i="13"/>
  <c r="QXB181" i="13"/>
  <c r="QXC181" i="13"/>
  <c r="QXD181" i="13"/>
  <c r="QXE181" i="13"/>
  <c r="QXF181" i="13"/>
  <c r="QXG181" i="13"/>
  <c r="QXH181" i="13"/>
  <c r="QXI181" i="13"/>
  <c r="QXJ181" i="13"/>
  <c r="QXK181" i="13"/>
  <c r="QXL181" i="13"/>
  <c r="QXM181" i="13"/>
  <c r="QXN181" i="13"/>
  <c r="QXO181" i="13"/>
  <c r="QXP181" i="13"/>
  <c r="QXQ181" i="13"/>
  <c r="QXR181" i="13"/>
  <c r="QXS181" i="13"/>
  <c r="QXT181" i="13"/>
  <c r="QXU181" i="13"/>
  <c r="QXV181" i="13"/>
  <c r="QXW181" i="13"/>
  <c r="QXX181" i="13"/>
  <c r="QXY181" i="13"/>
  <c r="QXZ181" i="13"/>
  <c r="QYA181" i="13"/>
  <c r="QYB181" i="13"/>
  <c r="QYC181" i="13"/>
  <c r="QYD181" i="13"/>
  <c r="QYE181" i="13"/>
  <c r="QYF181" i="13"/>
  <c r="QYG181" i="13"/>
  <c r="QYH181" i="13"/>
  <c r="QYI181" i="13"/>
  <c r="QYJ181" i="13"/>
  <c r="QYK181" i="13"/>
  <c r="QYL181" i="13"/>
  <c r="QYM181" i="13"/>
  <c r="QYN181" i="13"/>
  <c r="QYO181" i="13"/>
  <c r="QYP181" i="13"/>
  <c r="QYQ181" i="13"/>
  <c r="QYR181" i="13"/>
  <c r="QYS181" i="13"/>
  <c r="QYT181" i="13"/>
  <c r="QYU181" i="13"/>
  <c r="QYV181" i="13"/>
  <c r="QYW181" i="13"/>
  <c r="QYX181" i="13"/>
  <c r="QYY181" i="13"/>
  <c r="QYZ181" i="13"/>
  <c r="QZA181" i="13"/>
  <c r="QZB181" i="13"/>
  <c r="QZC181" i="13"/>
  <c r="QZD181" i="13"/>
  <c r="QZE181" i="13"/>
  <c r="QZF181" i="13"/>
  <c r="QZG181" i="13"/>
  <c r="QZH181" i="13"/>
  <c r="QZI181" i="13"/>
  <c r="QZJ181" i="13"/>
  <c r="QZK181" i="13"/>
  <c r="QZL181" i="13"/>
  <c r="QZM181" i="13"/>
  <c r="QZN181" i="13"/>
  <c r="QZO181" i="13"/>
  <c r="QZP181" i="13"/>
  <c r="QZQ181" i="13"/>
  <c r="QZR181" i="13"/>
  <c r="QZS181" i="13"/>
  <c r="QZT181" i="13"/>
  <c r="QZU181" i="13"/>
  <c r="QZV181" i="13"/>
  <c r="QZW181" i="13"/>
  <c r="QZX181" i="13"/>
  <c r="QZY181" i="13"/>
  <c r="QZZ181" i="13"/>
  <c r="RAA181" i="13"/>
  <c r="RAB181" i="13"/>
  <c r="RAC181" i="13"/>
  <c r="RAD181" i="13"/>
  <c r="RAE181" i="13"/>
  <c r="RAF181" i="13"/>
  <c r="RAG181" i="13"/>
  <c r="RAH181" i="13"/>
  <c r="RAI181" i="13"/>
  <c r="RAJ181" i="13"/>
  <c r="RAK181" i="13"/>
  <c r="RAL181" i="13"/>
  <c r="RAM181" i="13"/>
  <c r="RAN181" i="13"/>
  <c r="RAO181" i="13"/>
  <c r="RAP181" i="13"/>
  <c r="RAQ181" i="13"/>
  <c r="RAR181" i="13"/>
  <c r="RAS181" i="13"/>
  <c r="RAT181" i="13"/>
  <c r="RAU181" i="13"/>
  <c r="RAV181" i="13"/>
  <c r="RAW181" i="13"/>
  <c r="RAX181" i="13"/>
  <c r="RAY181" i="13"/>
  <c r="RAZ181" i="13"/>
  <c r="RBA181" i="13"/>
  <c r="RBB181" i="13"/>
  <c r="RBC181" i="13"/>
  <c r="RBD181" i="13"/>
  <c r="RBE181" i="13"/>
  <c r="RBF181" i="13"/>
  <c r="RBG181" i="13"/>
  <c r="RBH181" i="13"/>
  <c r="RBI181" i="13"/>
  <c r="RBJ181" i="13"/>
  <c r="RBK181" i="13"/>
  <c r="RBL181" i="13"/>
  <c r="RBM181" i="13"/>
  <c r="RBN181" i="13"/>
  <c r="RBO181" i="13"/>
  <c r="RBP181" i="13"/>
  <c r="RBQ181" i="13"/>
  <c r="RBR181" i="13"/>
  <c r="RBS181" i="13"/>
  <c r="RBT181" i="13"/>
  <c r="RBU181" i="13"/>
  <c r="RBV181" i="13"/>
  <c r="RBW181" i="13"/>
  <c r="RBX181" i="13"/>
  <c r="RBY181" i="13"/>
  <c r="RBZ181" i="13"/>
  <c r="RCA181" i="13"/>
  <c r="RCB181" i="13"/>
  <c r="RCC181" i="13"/>
  <c r="RCD181" i="13"/>
  <c r="RCE181" i="13"/>
  <c r="RCF181" i="13"/>
  <c r="RCG181" i="13"/>
  <c r="RCH181" i="13"/>
  <c r="RCI181" i="13"/>
  <c r="RCJ181" i="13"/>
  <c r="RCK181" i="13"/>
  <c r="RCL181" i="13"/>
  <c r="RCM181" i="13"/>
  <c r="RCN181" i="13"/>
  <c r="RCO181" i="13"/>
  <c r="RCP181" i="13"/>
  <c r="RCQ181" i="13"/>
  <c r="RCR181" i="13"/>
  <c r="RCS181" i="13"/>
  <c r="RCT181" i="13"/>
  <c r="RCU181" i="13"/>
  <c r="RCV181" i="13"/>
  <c r="RCW181" i="13"/>
  <c r="RCX181" i="13"/>
  <c r="RCY181" i="13"/>
  <c r="RCZ181" i="13"/>
  <c r="RDA181" i="13"/>
  <c r="RDB181" i="13"/>
  <c r="RDC181" i="13"/>
  <c r="RDD181" i="13"/>
  <c r="RDE181" i="13"/>
  <c r="RDF181" i="13"/>
  <c r="RDG181" i="13"/>
  <c r="RDH181" i="13"/>
  <c r="RDI181" i="13"/>
  <c r="RDJ181" i="13"/>
  <c r="RDK181" i="13"/>
  <c r="RDL181" i="13"/>
  <c r="RDM181" i="13"/>
  <c r="RDN181" i="13"/>
  <c r="RDO181" i="13"/>
  <c r="RDP181" i="13"/>
  <c r="RDQ181" i="13"/>
  <c r="RDR181" i="13"/>
  <c r="RDS181" i="13"/>
  <c r="RDT181" i="13"/>
  <c r="RDU181" i="13"/>
  <c r="RDV181" i="13"/>
  <c r="RDW181" i="13"/>
  <c r="RDX181" i="13"/>
  <c r="RDY181" i="13"/>
  <c r="RDZ181" i="13"/>
  <c r="REA181" i="13"/>
  <c r="REB181" i="13"/>
  <c r="REC181" i="13"/>
  <c r="RED181" i="13"/>
  <c r="REE181" i="13"/>
  <c r="REF181" i="13"/>
  <c r="REG181" i="13"/>
  <c r="REH181" i="13"/>
  <c r="REI181" i="13"/>
  <c r="REJ181" i="13"/>
  <c r="REK181" i="13"/>
  <c r="REL181" i="13"/>
  <c r="REM181" i="13"/>
  <c r="REN181" i="13"/>
  <c r="REO181" i="13"/>
  <c r="REP181" i="13"/>
  <c r="REQ181" i="13"/>
  <c r="RER181" i="13"/>
  <c r="RES181" i="13"/>
  <c r="RET181" i="13"/>
  <c r="REU181" i="13"/>
  <c r="REV181" i="13"/>
  <c r="REW181" i="13"/>
  <c r="REX181" i="13"/>
  <c r="REY181" i="13"/>
  <c r="REZ181" i="13"/>
  <c r="RFA181" i="13"/>
  <c r="RFB181" i="13"/>
  <c r="RFC181" i="13"/>
  <c r="RFD181" i="13"/>
  <c r="RFE181" i="13"/>
  <c r="RFF181" i="13"/>
  <c r="RFG181" i="13"/>
  <c r="RFH181" i="13"/>
  <c r="RFI181" i="13"/>
  <c r="RFJ181" i="13"/>
  <c r="RFK181" i="13"/>
  <c r="RFL181" i="13"/>
  <c r="RFM181" i="13"/>
  <c r="RFN181" i="13"/>
  <c r="RFO181" i="13"/>
  <c r="RFP181" i="13"/>
  <c r="RFQ181" i="13"/>
  <c r="RFR181" i="13"/>
  <c r="RFS181" i="13"/>
  <c r="RFT181" i="13"/>
  <c r="RFU181" i="13"/>
  <c r="RFV181" i="13"/>
  <c r="RFW181" i="13"/>
  <c r="RFX181" i="13"/>
  <c r="RFY181" i="13"/>
  <c r="RFZ181" i="13"/>
  <c r="RGA181" i="13"/>
  <c r="RGB181" i="13"/>
  <c r="RGC181" i="13"/>
  <c r="RGD181" i="13"/>
  <c r="RGE181" i="13"/>
  <c r="RGF181" i="13"/>
  <c r="RGG181" i="13"/>
  <c r="RGH181" i="13"/>
  <c r="RGI181" i="13"/>
  <c r="RGJ181" i="13"/>
  <c r="RGK181" i="13"/>
  <c r="RGL181" i="13"/>
  <c r="RGM181" i="13"/>
  <c r="RGN181" i="13"/>
  <c r="RGO181" i="13"/>
  <c r="RGP181" i="13"/>
  <c r="RGQ181" i="13"/>
  <c r="RGR181" i="13"/>
  <c r="RGS181" i="13"/>
  <c r="RGT181" i="13"/>
  <c r="RGU181" i="13"/>
  <c r="RGV181" i="13"/>
  <c r="RGW181" i="13"/>
  <c r="RGX181" i="13"/>
  <c r="RGY181" i="13"/>
  <c r="RGZ181" i="13"/>
  <c r="RHA181" i="13"/>
  <c r="RHB181" i="13"/>
  <c r="RHC181" i="13"/>
  <c r="RHD181" i="13"/>
  <c r="RHE181" i="13"/>
  <c r="RHF181" i="13"/>
  <c r="RHG181" i="13"/>
  <c r="RHH181" i="13"/>
  <c r="RHI181" i="13"/>
  <c r="RHJ181" i="13"/>
  <c r="RHK181" i="13"/>
  <c r="RHL181" i="13"/>
  <c r="RHM181" i="13"/>
  <c r="RHN181" i="13"/>
  <c r="RHO181" i="13"/>
  <c r="RHP181" i="13"/>
  <c r="RHQ181" i="13"/>
  <c r="RHR181" i="13"/>
  <c r="RHS181" i="13"/>
  <c r="RHT181" i="13"/>
  <c r="RHU181" i="13"/>
  <c r="RHV181" i="13"/>
  <c r="RHW181" i="13"/>
  <c r="RHX181" i="13"/>
  <c r="RHY181" i="13"/>
  <c r="RHZ181" i="13"/>
  <c r="RIA181" i="13"/>
  <c r="RIB181" i="13"/>
  <c r="RIC181" i="13"/>
  <c r="RID181" i="13"/>
  <c r="RIE181" i="13"/>
  <c r="RIF181" i="13"/>
  <c r="RIG181" i="13"/>
  <c r="RIH181" i="13"/>
  <c r="RII181" i="13"/>
  <c r="RIJ181" i="13"/>
  <c r="RIK181" i="13"/>
  <c r="RIL181" i="13"/>
  <c r="RIM181" i="13"/>
  <c r="RIN181" i="13"/>
  <c r="RIO181" i="13"/>
  <c r="RIP181" i="13"/>
  <c r="RIQ181" i="13"/>
  <c r="RIR181" i="13"/>
  <c r="RIS181" i="13"/>
  <c r="RIT181" i="13"/>
  <c r="RIU181" i="13"/>
  <c r="RIV181" i="13"/>
  <c r="RIW181" i="13"/>
  <c r="RIX181" i="13"/>
  <c r="RIY181" i="13"/>
  <c r="RIZ181" i="13"/>
  <c r="RJA181" i="13"/>
  <c r="RJB181" i="13"/>
  <c r="RJC181" i="13"/>
  <c r="RJD181" i="13"/>
  <c r="RJE181" i="13"/>
  <c r="RJF181" i="13"/>
  <c r="RJG181" i="13"/>
  <c r="RJH181" i="13"/>
  <c r="RJI181" i="13"/>
  <c r="RJJ181" i="13"/>
  <c r="RJK181" i="13"/>
  <c r="RJL181" i="13"/>
  <c r="RJM181" i="13"/>
  <c r="RJN181" i="13"/>
  <c r="RJO181" i="13"/>
  <c r="RJP181" i="13"/>
  <c r="RJQ181" i="13"/>
  <c r="RJR181" i="13"/>
  <c r="RJS181" i="13"/>
  <c r="RJT181" i="13"/>
  <c r="RJU181" i="13"/>
  <c r="RJV181" i="13"/>
  <c r="RJW181" i="13"/>
  <c r="RJX181" i="13"/>
  <c r="RJY181" i="13"/>
  <c r="RJZ181" i="13"/>
  <c r="RKA181" i="13"/>
  <c r="RKB181" i="13"/>
  <c r="RKC181" i="13"/>
  <c r="RKD181" i="13"/>
  <c r="RKE181" i="13"/>
  <c r="RKF181" i="13"/>
  <c r="RKG181" i="13"/>
  <c r="RKH181" i="13"/>
  <c r="RKI181" i="13"/>
  <c r="RKJ181" i="13"/>
  <c r="RKK181" i="13"/>
  <c r="RKL181" i="13"/>
  <c r="RKM181" i="13"/>
  <c r="RKN181" i="13"/>
  <c r="RKO181" i="13"/>
  <c r="RKP181" i="13"/>
  <c r="RKQ181" i="13"/>
  <c r="RKR181" i="13"/>
  <c r="RKS181" i="13"/>
  <c r="RKT181" i="13"/>
  <c r="RKU181" i="13"/>
  <c r="RKV181" i="13"/>
  <c r="RKW181" i="13"/>
  <c r="RKX181" i="13"/>
  <c r="RKY181" i="13"/>
  <c r="RKZ181" i="13"/>
  <c r="RLA181" i="13"/>
  <c r="RLB181" i="13"/>
  <c r="RLC181" i="13"/>
  <c r="RLD181" i="13"/>
  <c r="RLE181" i="13"/>
  <c r="RLF181" i="13"/>
  <c r="RLG181" i="13"/>
  <c r="RLH181" i="13"/>
  <c r="RLI181" i="13"/>
  <c r="RLJ181" i="13"/>
  <c r="RLK181" i="13"/>
  <c r="RLL181" i="13"/>
  <c r="RLM181" i="13"/>
  <c r="RLN181" i="13"/>
  <c r="RLO181" i="13"/>
  <c r="RLP181" i="13"/>
  <c r="RLQ181" i="13"/>
  <c r="RLR181" i="13"/>
  <c r="RLS181" i="13"/>
  <c r="RLT181" i="13"/>
  <c r="RLU181" i="13"/>
  <c r="RLV181" i="13"/>
  <c r="RLW181" i="13"/>
  <c r="RLX181" i="13"/>
  <c r="RLY181" i="13"/>
  <c r="RLZ181" i="13"/>
  <c r="RMA181" i="13"/>
  <c r="RMB181" i="13"/>
  <c r="RMC181" i="13"/>
  <c r="RMD181" i="13"/>
  <c r="RME181" i="13"/>
  <c r="RMF181" i="13"/>
  <c r="RMG181" i="13"/>
  <c r="RMH181" i="13"/>
  <c r="RMI181" i="13"/>
  <c r="RMJ181" i="13"/>
  <c r="RMK181" i="13"/>
  <c r="RML181" i="13"/>
  <c r="RMM181" i="13"/>
  <c r="RMN181" i="13"/>
  <c r="RMO181" i="13"/>
  <c r="RMP181" i="13"/>
  <c r="RMQ181" i="13"/>
  <c r="RMR181" i="13"/>
  <c r="RMS181" i="13"/>
  <c r="RMT181" i="13"/>
  <c r="RMU181" i="13"/>
  <c r="RMV181" i="13"/>
  <c r="RMW181" i="13"/>
  <c r="RMX181" i="13"/>
  <c r="RMY181" i="13"/>
  <c r="RMZ181" i="13"/>
  <c r="RNA181" i="13"/>
  <c r="RNB181" i="13"/>
  <c r="RNC181" i="13"/>
  <c r="RND181" i="13"/>
  <c r="RNE181" i="13"/>
  <c r="RNF181" i="13"/>
  <c r="RNG181" i="13"/>
  <c r="RNH181" i="13"/>
  <c r="RNI181" i="13"/>
  <c r="RNJ181" i="13"/>
  <c r="RNK181" i="13"/>
  <c r="RNL181" i="13"/>
  <c r="RNM181" i="13"/>
  <c r="RNN181" i="13"/>
  <c r="RNO181" i="13"/>
  <c r="RNP181" i="13"/>
  <c r="RNQ181" i="13"/>
  <c r="RNR181" i="13"/>
  <c r="RNS181" i="13"/>
  <c r="RNT181" i="13"/>
  <c r="RNU181" i="13"/>
  <c r="RNV181" i="13"/>
  <c r="RNW181" i="13"/>
  <c r="RNX181" i="13"/>
  <c r="RNY181" i="13"/>
  <c r="RNZ181" i="13"/>
  <c r="ROA181" i="13"/>
  <c r="ROB181" i="13"/>
  <c r="ROC181" i="13"/>
  <c r="ROD181" i="13"/>
  <c r="ROE181" i="13"/>
  <c r="ROF181" i="13"/>
  <c r="ROG181" i="13"/>
  <c r="ROH181" i="13"/>
  <c r="ROI181" i="13"/>
  <c r="ROJ181" i="13"/>
  <c r="ROK181" i="13"/>
  <c r="ROL181" i="13"/>
  <c r="ROM181" i="13"/>
  <c r="RON181" i="13"/>
  <c r="ROO181" i="13"/>
  <c r="ROP181" i="13"/>
  <c r="ROQ181" i="13"/>
  <c r="ROR181" i="13"/>
  <c r="ROS181" i="13"/>
  <c r="ROT181" i="13"/>
  <c r="ROU181" i="13"/>
  <c r="ROV181" i="13"/>
  <c r="ROW181" i="13"/>
  <c r="ROX181" i="13"/>
  <c r="ROY181" i="13"/>
  <c r="ROZ181" i="13"/>
  <c r="RPA181" i="13"/>
  <c r="RPB181" i="13"/>
  <c r="RPC181" i="13"/>
  <c r="RPD181" i="13"/>
  <c r="RPE181" i="13"/>
  <c r="RPF181" i="13"/>
  <c r="RPG181" i="13"/>
  <c r="RPH181" i="13"/>
  <c r="RPI181" i="13"/>
  <c r="RPJ181" i="13"/>
  <c r="RPK181" i="13"/>
  <c r="RPL181" i="13"/>
  <c r="RPM181" i="13"/>
  <c r="RPN181" i="13"/>
  <c r="RPO181" i="13"/>
  <c r="RPP181" i="13"/>
  <c r="RPQ181" i="13"/>
  <c r="RPR181" i="13"/>
  <c r="RPS181" i="13"/>
  <c r="RPT181" i="13"/>
  <c r="RPU181" i="13"/>
  <c r="RPV181" i="13"/>
  <c r="RPW181" i="13"/>
  <c r="RPX181" i="13"/>
  <c r="RPY181" i="13"/>
  <c r="RPZ181" i="13"/>
  <c r="RQA181" i="13"/>
  <c r="RQB181" i="13"/>
  <c r="RQC181" i="13"/>
  <c r="RQD181" i="13"/>
  <c r="RQE181" i="13"/>
  <c r="RQF181" i="13"/>
  <c r="RQG181" i="13"/>
  <c r="RQH181" i="13"/>
  <c r="RQI181" i="13"/>
  <c r="RQJ181" i="13"/>
  <c r="RQK181" i="13"/>
  <c r="RQL181" i="13"/>
  <c r="RQM181" i="13"/>
  <c r="RQN181" i="13"/>
  <c r="RQO181" i="13"/>
  <c r="RQP181" i="13"/>
  <c r="RQQ181" i="13"/>
  <c r="RQR181" i="13"/>
  <c r="RQS181" i="13"/>
  <c r="RQT181" i="13"/>
  <c r="RQU181" i="13"/>
  <c r="RQV181" i="13"/>
  <c r="RQW181" i="13"/>
  <c r="RQX181" i="13"/>
  <c r="RQY181" i="13"/>
  <c r="RQZ181" i="13"/>
  <c r="RRA181" i="13"/>
  <c r="RRB181" i="13"/>
  <c r="RRC181" i="13"/>
  <c r="RRD181" i="13"/>
  <c r="RRE181" i="13"/>
  <c r="RRF181" i="13"/>
  <c r="RRG181" i="13"/>
  <c r="RRH181" i="13"/>
  <c r="RRI181" i="13"/>
  <c r="RRJ181" i="13"/>
  <c r="RRK181" i="13"/>
  <c r="RRL181" i="13"/>
  <c r="RRM181" i="13"/>
  <c r="RRN181" i="13"/>
  <c r="RRO181" i="13"/>
  <c r="RRP181" i="13"/>
  <c r="RRQ181" i="13"/>
  <c r="RRR181" i="13"/>
  <c r="RRS181" i="13"/>
  <c r="RRT181" i="13"/>
  <c r="RRU181" i="13"/>
  <c r="RRV181" i="13"/>
  <c r="RRW181" i="13"/>
  <c r="RRX181" i="13"/>
  <c r="RRY181" i="13"/>
  <c r="RRZ181" i="13"/>
  <c r="RSA181" i="13"/>
  <c r="RSB181" i="13"/>
  <c r="RSC181" i="13"/>
  <c r="RSD181" i="13"/>
  <c r="RSE181" i="13"/>
  <c r="RSF181" i="13"/>
  <c r="RSG181" i="13"/>
  <c r="RSH181" i="13"/>
  <c r="RSI181" i="13"/>
  <c r="RSJ181" i="13"/>
  <c r="RSK181" i="13"/>
  <c r="RSL181" i="13"/>
  <c r="RSM181" i="13"/>
  <c r="RSN181" i="13"/>
  <c r="RSO181" i="13"/>
  <c r="RSP181" i="13"/>
  <c r="RSQ181" i="13"/>
  <c r="RSR181" i="13"/>
  <c r="RSS181" i="13"/>
  <c r="RST181" i="13"/>
  <c r="RSU181" i="13"/>
  <c r="RSV181" i="13"/>
  <c r="RSW181" i="13"/>
  <c r="RSX181" i="13"/>
  <c r="RSY181" i="13"/>
  <c r="RSZ181" i="13"/>
  <c r="RTA181" i="13"/>
  <c r="RTB181" i="13"/>
  <c r="RTC181" i="13"/>
  <c r="RTD181" i="13"/>
  <c r="RTE181" i="13"/>
  <c r="RTF181" i="13"/>
  <c r="RTG181" i="13"/>
  <c r="RTH181" i="13"/>
  <c r="RTI181" i="13"/>
  <c r="RTJ181" i="13"/>
  <c r="RTK181" i="13"/>
  <c r="RTL181" i="13"/>
  <c r="RTM181" i="13"/>
  <c r="RTN181" i="13"/>
  <c r="RTO181" i="13"/>
  <c r="RTP181" i="13"/>
  <c r="RTQ181" i="13"/>
  <c r="RTR181" i="13"/>
  <c r="RTS181" i="13"/>
  <c r="RTT181" i="13"/>
  <c r="RTU181" i="13"/>
  <c r="RTV181" i="13"/>
  <c r="RTW181" i="13"/>
  <c r="RTX181" i="13"/>
  <c r="RTY181" i="13"/>
  <c r="RTZ181" i="13"/>
  <c r="RUA181" i="13"/>
  <c r="RUB181" i="13"/>
  <c r="RUC181" i="13"/>
  <c r="RUD181" i="13"/>
  <c r="RUE181" i="13"/>
  <c r="RUF181" i="13"/>
  <c r="RUG181" i="13"/>
  <c r="RUH181" i="13"/>
  <c r="RUI181" i="13"/>
  <c r="RUJ181" i="13"/>
  <c r="RUK181" i="13"/>
  <c r="RUL181" i="13"/>
  <c r="RUM181" i="13"/>
  <c r="RUN181" i="13"/>
  <c r="RUO181" i="13"/>
  <c r="RUP181" i="13"/>
  <c r="RUQ181" i="13"/>
  <c r="RUR181" i="13"/>
  <c r="RUS181" i="13"/>
  <c r="RUT181" i="13"/>
  <c r="RUU181" i="13"/>
  <c r="RUV181" i="13"/>
  <c r="RUW181" i="13"/>
  <c r="RUX181" i="13"/>
  <c r="RUY181" i="13"/>
  <c r="RUZ181" i="13"/>
  <c r="RVA181" i="13"/>
  <c r="RVB181" i="13"/>
  <c r="RVC181" i="13"/>
  <c r="RVD181" i="13"/>
  <c r="RVE181" i="13"/>
  <c r="RVF181" i="13"/>
  <c r="RVG181" i="13"/>
  <c r="RVH181" i="13"/>
  <c r="RVI181" i="13"/>
  <c r="RVJ181" i="13"/>
  <c r="RVK181" i="13"/>
  <c r="RVL181" i="13"/>
  <c r="RVM181" i="13"/>
  <c r="RVN181" i="13"/>
  <c r="RVO181" i="13"/>
  <c r="RVP181" i="13"/>
  <c r="RVQ181" i="13"/>
  <c r="RVR181" i="13"/>
  <c r="RVS181" i="13"/>
  <c r="RVT181" i="13"/>
  <c r="RVU181" i="13"/>
  <c r="RVV181" i="13"/>
  <c r="RVW181" i="13"/>
  <c r="RVX181" i="13"/>
  <c r="RVY181" i="13"/>
  <c r="RVZ181" i="13"/>
  <c r="RWA181" i="13"/>
  <c r="RWB181" i="13"/>
  <c r="RWC181" i="13"/>
  <c r="RWD181" i="13"/>
  <c r="RWE181" i="13"/>
  <c r="RWF181" i="13"/>
  <c r="RWG181" i="13"/>
  <c r="RWH181" i="13"/>
  <c r="RWI181" i="13"/>
  <c r="RWJ181" i="13"/>
  <c r="RWK181" i="13"/>
  <c r="RWL181" i="13"/>
  <c r="RWM181" i="13"/>
  <c r="RWN181" i="13"/>
  <c r="RWO181" i="13"/>
  <c r="RWP181" i="13"/>
  <c r="RWQ181" i="13"/>
  <c r="RWR181" i="13"/>
  <c r="RWS181" i="13"/>
  <c r="RWT181" i="13"/>
  <c r="RWU181" i="13"/>
  <c r="RWV181" i="13"/>
  <c r="RWW181" i="13"/>
  <c r="RWX181" i="13"/>
  <c r="RWY181" i="13"/>
  <c r="RWZ181" i="13"/>
  <c r="RXA181" i="13"/>
  <c r="RXB181" i="13"/>
  <c r="RXC181" i="13"/>
  <c r="RXD181" i="13"/>
  <c r="RXE181" i="13"/>
  <c r="RXF181" i="13"/>
  <c r="RXG181" i="13"/>
  <c r="RXH181" i="13"/>
  <c r="RXI181" i="13"/>
  <c r="RXJ181" i="13"/>
  <c r="RXK181" i="13"/>
  <c r="RXL181" i="13"/>
  <c r="RXM181" i="13"/>
  <c r="RXN181" i="13"/>
  <c r="RXO181" i="13"/>
  <c r="RXP181" i="13"/>
  <c r="RXQ181" i="13"/>
  <c r="RXR181" i="13"/>
  <c r="RXS181" i="13"/>
  <c r="RXT181" i="13"/>
  <c r="RXU181" i="13"/>
  <c r="RXV181" i="13"/>
  <c r="RXW181" i="13"/>
  <c r="RXX181" i="13"/>
  <c r="RXY181" i="13"/>
  <c r="RXZ181" i="13"/>
  <c r="RYA181" i="13"/>
  <c r="RYB181" i="13"/>
  <c r="RYC181" i="13"/>
  <c r="RYD181" i="13"/>
  <c r="RYE181" i="13"/>
  <c r="RYF181" i="13"/>
  <c r="RYG181" i="13"/>
  <c r="RYH181" i="13"/>
  <c r="RYI181" i="13"/>
  <c r="RYJ181" i="13"/>
  <c r="RYK181" i="13"/>
  <c r="RYL181" i="13"/>
  <c r="RYM181" i="13"/>
  <c r="RYN181" i="13"/>
  <c r="RYO181" i="13"/>
  <c r="RYP181" i="13"/>
  <c r="RYQ181" i="13"/>
  <c r="RYR181" i="13"/>
  <c r="RYS181" i="13"/>
  <c r="RYT181" i="13"/>
  <c r="RYU181" i="13"/>
  <c r="RYV181" i="13"/>
  <c r="RYW181" i="13"/>
  <c r="RYX181" i="13"/>
  <c r="RYY181" i="13"/>
  <c r="RYZ181" i="13"/>
  <c r="RZA181" i="13"/>
  <c r="RZB181" i="13"/>
  <c r="RZC181" i="13"/>
  <c r="RZD181" i="13"/>
  <c r="RZE181" i="13"/>
  <c r="RZF181" i="13"/>
  <c r="RZG181" i="13"/>
  <c r="RZH181" i="13"/>
  <c r="RZI181" i="13"/>
  <c r="RZJ181" i="13"/>
  <c r="RZK181" i="13"/>
  <c r="RZL181" i="13"/>
  <c r="RZM181" i="13"/>
  <c r="RZN181" i="13"/>
  <c r="RZO181" i="13"/>
  <c r="RZP181" i="13"/>
  <c r="RZQ181" i="13"/>
  <c r="RZR181" i="13"/>
  <c r="RZS181" i="13"/>
  <c r="RZT181" i="13"/>
  <c r="RZU181" i="13"/>
  <c r="RZV181" i="13"/>
  <c r="RZW181" i="13"/>
  <c r="RZX181" i="13"/>
  <c r="RZY181" i="13"/>
  <c r="RZZ181" i="13"/>
  <c r="SAA181" i="13"/>
  <c r="SAB181" i="13"/>
  <c r="SAC181" i="13"/>
  <c r="SAD181" i="13"/>
  <c r="SAE181" i="13"/>
  <c r="SAF181" i="13"/>
  <c r="SAG181" i="13"/>
  <c r="SAH181" i="13"/>
  <c r="SAI181" i="13"/>
  <c r="SAJ181" i="13"/>
  <c r="SAK181" i="13"/>
  <c r="SAL181" i="13"/>
  <c r="SAM181" i="13"/>
  <c r="SAN181" i="13"/>
  <c r="SAO181" i="13"/>
  <c r="SAP181" i="13"/>
  <c r="SAQ181" i="13"/>
  <c r="SAR181" i="13"/>
  <c r="SAS181" i="13"/>
  <c r="SAT181" i="13"/>
  <c r="SAU181" i="13"/>
  <c r="SAV181" i="13"/>
  <c r="SAW181" i="13"/>
  <c r="SAX181" i="13"/>
  <c r="SAY181" i="13"/>
  <c r="SAZ181" i="13"/>
  <c r="SBA181" i="13"/>
  <c r="SBB181" i="13"/>
  <c r="SBC181" i="13"/>
  <c r="SBD181" i="13"/>
  <c r="SBE181" i="13"/>
  <c r="SBF181" i="13"/>
  <c r="SBG181" i="13"/>
  <c r="SBH181" i="13"/>
  <c r="SBI181" i="13"/>
  <c r="SBJ181" i="13"/>
  <c r="SBK181" i="13"/>
  <c r="SBL181" i="13"/>
  <c r="SBM181" i="13"/>
  <c r="SBN181" i="13"/>
  <c r="SBO181" i="13"/>
  <c r="SBP181" i="13"/>
  <c r="SBQ181" i="13"/>
  <c r="SBR181" i="13"/>
  <c r="SBS181" i="13"/>
  <c r="SBT181" i="13"/>
  <c r="SBU181" i="13"/>
  <c r="SBV181" i="13"/>
  <c r="SBW181" i="13"/>
  <c r="SBX181" i="13"/>
  <c r="SBY181" i="13"/>
  <c r="SBZ181" i="13"/>
  <c r="SCA181" i="13"/>
  <c r="SCB181" i="13"/>
  <c r="SCC181" i="13"/>
  <c r="SCD181" i="13"/>
  <c r="SCE181" i="13"/>
  <c r="SCF181" i="13"/>
  <c r="SCG181" i="13"/>
  <c r="SCH181" i="13"/>
  <c r="SCI181" i="13"/>
  <c r="SCJ181" i="13"/>
  <c r="SCK181" i="13"/>
  <c r="SCL181" i="13"/>
  <c r="SCM181" i="13"/>
  <c r="SCN181" i="13"/>
  <c r="SCO181" i="13"/>
  <c r="SCP181" i="13"/>
  <c r="SCQ181" i="13"/>
  <c r="SCR181" i="13"/>
  <c r="SCS181" i="13"/>
  <c r="SCT181" i="13"/>
  <c r="SCU181" i="13"/>
  <c r="SCV181" i="13"/>
  <c r="SCW181" i="13"/>
  <c r="SCX181" i="13"/>
  <c r="SCY181" i="13"/>
  <c r="SCZ181" i="13"/>
  <c r="SDA181" i="13"/>
  <c r="SDB181" i="13"/>
  <c r="SDC181" i="13"/>
  <c r="SDD181" i="13"/>
  <c r="SDE181" i="13"/>
  <c r="SDF181" i="13"/>
  <c r="SDG181" i="13"/>
  <c r="SDH181" i="13"/>
  <c r="SDI181" i="13"/>
  <c r="SDJ181" i="13"/>
  <c r="SDK181" i="13"/>
  <c r="SDL181" i="13"/>
  <c r="SDM181" i="13"/>
  <c r="SDN181" i="13"/>
  <c r="SDO181" i="13"/>
  <c r="SDP181" i="13"/>
  <c r="SDQ181" i="13"/>
  <c r="SDR181" i="13"/>
  <c r="SDS181" i="13"/>
  <c r="SDT181" i="13"/>
  <c r="SDU181" i="13"/>
  <c r="SDV181" i="13"/>
  <c r="SDW181" i="13"/>
  <c r="SDX181" i="13"/>
  <c r="SDY181" i="13"/>
  <c r="SDZ181" i="13"/>
  <c r="SEA181" i="13"/>
  <c r="SEB181" i="13"/>
  <c r="SEC181" i="13"/>
  <c r="SED181" i="13"/>
  <c r="SEE181" i="13"/>
  <c r="SEF181" i="13"/>
  <c r="SEG181" i="13"/>
  <c r="SEH181" i="13"/>
  <c r="SEI181" i="13"/>
  <c r="SEJ181" i="13"/>
  <c r="SEK181" i="13"/>
  <c r="SEL181" i="13"/>
  <c r="SEM181" i="13"/>
  <c r="SEN181" i="13"/>
  <c r="SEO181" i="13"/>
  <c r="SEP181" i="13"/>
  <c r="SEQ181" i="13"/>
  <c r="SER181" i="13"/>
  <c r="SES181" i="13"/>
  <c r="SET181" i="13"/>
  <c r="SEU181" i="13"/>
  <c r="SEV181" i="13"/>
  <c r="SEW181" i="13"/>
  <c r="SEX181" i="13"/>
  <c r="SEY181" i="13"/>
  <c r="SEZ181" i="13"/>
  <c r="SFA181" i="13"/>
  <c r="SFB181" i="13"/>
  <c r="SFC181" i="13"/>
  <c r="SFD181" i="13"/>
  <c r="SFE181" i="13"/>
  <c r="SFF181" i="13"/>
  <c r="SFG181" i="13"/>
  <c r="SFH181" i="13"/>
  <c r="SFI181" i="13"/>
  <c r="SFJ181" i="13"/>
  <c r="SFK181" i="13"/>
  <c r="SFL181" i="13"/>
  <c r="SFM181" i="13"/>
  <c r="SFN181" i="13"/>
  <c r="SFO181" i="13"/>
  <c r="SFP181" i="13"/>
  <c r="SFQ181" i="13"/>
  <c r="SFR181" i="13"/>
  <c r="SFS181" i="13"/>
  <c r="SFT181" i="13"/>
  <c r="SFU181" i="13"/>
  <c r="SFV181" i="13"/>
  <c r="SFW181" i="13"/>
  <c r="SFX181" i="13"/>
  <c r="SFY181" i="13"/>
  <c r="SFZ181" i="13"/>
  <c r="SGA181" i="13"/>
  <c r="SGB181" i="13"/>
  <c r="SGC181" i="13"/>
  <c r="SGD181" i="13"/>
  <c r="SGE181" i="13"/>
  <c r="SGF181" i="13"/>
  <c r="SGG181" i="13"/>
  <c r="SGH181" i="13"/>
  <c r="SGI181" i="13"/>
  <c r="SGJ181" i="13"/>
  <c r="SGK181" i="13"/>
  <c r="SGL181" i="13"/>
  <c r="SGM181" i="13"/>
  <c r="SGN181" i="13"/>
  <c r="SGO181" i="13"/>
  <c r="SGP181" i="13"/>
  <c r="SGQ181" i="13"/>
  <c r="SGR181" i="13"/>
  <c r="SGS181" i="13"/>
  <c r="SGT181" i="13"/>
  <c r="SGU181" i="13"/>
  <c r="SGV181" i="13"/>
  <c r="SGW181" i="13"/>
  <c r="SGX181" i="13"/>
  <c r="SGY181" i="13"/>
  <c r="SGZ181" i="13"/>
  <c r="SHA181" i="13"/>
  <c r="SHB181" i="13"/>
  <c r="SHC181" i="13"/>
  <c r="SHD181" i="13"/>
  <c r="SHE181" i="13"/>
  <c r="SHF181" i="13"/>
  <c r="SHG181" i="13"/>
  <c r="SHH181" i="13"/>
  <c r="SHI181" i="13"/>
  <c r="SHJ181" i="13"/>
  <c r="SHK181" i="13"/>
  <c r="SHL181" i="13"/>
  <c r="SHM181" i="13"/>
  <c r="SHN181" i="13"/>
  <c r="SHO181" i="13"/>
  <c r="SHP181" i="13"/>
  <c r="SHQ181" i="13"/>
  <c r="SHR181" i="13"/>
  <c r="SHS181" i="13"/>
  <c r="SHT181" i="13"/>
  <c r="SHU181" i="13"/>
  <c r="SHV181" i="13"/>
  <c r="SHW181" i="13"/>
  <c r="SHX181" i="13"/>
  <c r="SHY181" i="13"/>
  <c r="SHZ181" i="13"/>
  <c r="SIA181" i="13"/>
  <c r="SIB181" i="13"/>
  <c r="SIC181" i="13"/>
  <c r="SID181" i="13"/>
  <c r="SIE181" i="13"/>
  <c r="SIF181" i="13"/>
  <c r="SIG181" i="13"/>
  <c r="SIH181" i="13"/>
  <c r="SII181" i="13"/>
  <c r="SIJ181" i="13"/>
  <c r="SIK181" i="13"/>
  <c r="SIL181" i="13"/>
  <c r="SIM181" i="13"/>
  <c r="SIN181" i="13"/>
  <c r="SIO181" i="13"/>
  <c r="SIP181" i="13"/>
  <c r="SIQ181" i="13"/>
  <c r="SIR181" i="13"/>
  <c r="SIS181" i="13"/>
  <c r="SIT181" i="13"/>
  <c r="SIU181" i="13"/>
  <c r="SIV181" i="13"/>
  <c r="SIW181" i="13"/>
  <c r="SIX181" i="13"/>
  <c r="SIY181" i="13"/>
  <c r="SIZ181" i="13"/>
  <c r="SJA181" i="13"/>
  <c r="SJB181" i="13"/>
  <c r="SJC181" i="13"/>
  <c r="SJD181" i="13"/>
  <c r="SJE181" i="13"/>
  <c r="SJF181" i="13"/>
  <c r="SJG181" i="13"/>
  <c r="SJH181" i="13"/>
  <c r="SJI181" i="13"/>
  <c r="SJJ181" i="13"/>
  <c r="SJK181" i="13"/>
  <c r="SJL181" i="13"/>
  <c r="SJM181" i="13"/>
  <c r="SJN181" i="13"/>
  <c r="SJO181" i="13"/>
  <c r="SJP181" i="13"/>
  <c r="SJQ181" i="13"/>
  <c r="SJR181" i="13"/>
  <c r="SJS181" i="13"/>
  <c r="SJT181" i="13"/>
  <c r="SJU181" i="13"/>
  <c r="SJV181" i="13"/>
  <c r="SJW181" i="13"/>
  <c r="SJX181" i="13"/>
  <c r="SJY181" i="13"/>
  <c r="SJZ181" i="13"/>
  <c r="SKA181" i="13"/>
  <c r="SKB181" i="13"/>
  <c r="SKC181" i="13"/>
  <c r="SKD181" i="13"/>
  <c r="SKE181" i="13"/>
  <c r="SKF181" i="13"/>
  <c r="SKG181" i="13"/>
  <c r="SKH181" i="13"/>
  <c r="SKI181" i="13"/>
  <c r="SKJ181" i="13"/>
  <c r="SKK181" i="13"/>
  <c r="SKL181" i="13"/>
  <c r="SKM181" i="13"/>
  <c r="SKN181" i="13"/>
  <c r="SKO181" i="13"/>
  <c r="SKP181" i="13"/>
  <c r="SKQ181" i="13"/>
  <c r="SKR181" i="13"/>
  <c r="SKS181" i="13"/>
  <c r="SKT181" i="13"/>
  <c r="SKU181" i="13"/>
  <c r="SKV181" i="13"/>
  <c r="SKW181" i="13"/>
  <c r="SKX181" i="13"/>
  <c r="SKY181" i="13"/>
  <c r="SKZ181" i="13"/>
  <c r="SLA181" i="13"/>
  <c r="SLB181" i="13"/>
  <c r="SLC181" i="13"/>
  <c r="SLD181" i="13"/>
  <c r="SLE181" i="13"/>
  <c r="SLF181" i="13"/>
  <c r="SLG181" i="13"/>
  <c r="SLH181" i="13"/>
  <c r="SLI181" i="13"/>
  <c r="SLJ181" i="13"/>
  <c r="SLK181" i="13"/>
  <c r="SLL181" i="13"/>
  <c r="SLM181" i="13"/>
  <c r="SLN181" i="13"/>
  <c r="SLO181" i="13"/>
  <c r="SLP181" i="13"/>
  <c r="SLQ181" i="13"/>
  <c r="SLR181" i="13"/>
  <c r="SLS181" i="13"/>
  <c r="SLT181" i="13"/>
  <c r="SLU181" i="13"/>
  <c r="SLV181" i="13"/>
  <c r="SLW181" i="13"/>
  <c r="SLX181" i="13"/>
  <c r="SLY181" i="13"/>
  <c r="SLZ181" i="13"/>
  <c r="SMA181" i="13"/>
  <c r="SMB181" i="13"/>
  <c r="SMC181" i="13"/>
  <c r="SMD181" i="13"/>
  <c r="SME181" i="13"/>
  <c r="SMF181" i="13"/>
  <c r="SMG181" i="13"/>
  <c r="SMH181" i="13"/>
  <c r="SMI181" i="13"/>
  <c r="SMJ181" i="13"/>
  <c r="SMK181" i="13"/>
  <c r="SML181" i="13"/>
  <c r="SMM181" i="13"/>
  <c r="SMN181" i="13"/>
  <c r="SMO181" i="13"/>
  <c r="SMP181" i="13"/>
  <c r="SMQ181" i="13"/>
  <c r="SMR181" i="13"/>
  <c r="SMS181" i="13"/>
  <c r="SMT181" i="13"/>
  <c r="SMU181" i="13"/>
  <c r="SMV181" i="13"/>
  <c r="SMW181" i="13"/>
  <c r="SMX181" i="13"/>
  <c r="SMY181" i="13"/>
  <c r="SMZ181" i="13"/>
  <c r="SNA181" i="13"/>
  <c r="SNB181" i="13"/>
  <c r="SNC181" i="13"/>
  <c r="SND181" i="13"/>
  <c r="SNE181" i="13"/>
  <c r="SNF181" i="13"/>
  <c r="SNG181" i="13"/>
  <c r="SNH181" i="13"/>
  <c r="SNI181" i="13"/>
  <c r="SNJ181" i="13"/>
  <c r="SNK181" i="13"/>
  <c r="SNL181" i="13"/>
  <c r="SNM181" i="13"/>
  <c r="SNN181" i="13"/>
  <c r="SNO181" i="13"/>
  <c r="SNP181" i="13"/>
  <c r="SNQ181" i="13"/>
  <c r="SNR181" i="13"/>
  <c r="SNS181" i="13"/>
  <c r="SNT181" i="13"/>
  <c r="SNU181" i="13"/>
  <c r="SNV181" i="13"/>
  <c r="SNW181" i="13"/>
  <c r="SNX181" i="13"/>
  <c r="SNY181" i="13"/>
  <c r="SNZ181" i="13"/>
  <c r="SOA181" i="13"/>
  <c r="SOB181" i="13"/>
  <c r="SOC181" i="13"/>
  <c r="SOD181" i="13"/>
  <c r="SOE181" i="13"/>
  <c r="SOF181" i="13"/>
  <c r="SOG181" i="13"/>
  <c r="SOH181" i="13"/>
  <c r="SOI181" i="13"/>
  <c r="SOJ181" i="13"/>
  <c r="SOK181" i="13"/>
  <c r="SOL181" i="13"/>
  <c r="SOM181" i="13"/>
  <c r="SON181" i="13"/>
  <c r="SOO181" i="13"/>
  <c r="SOP181" i="13"/>
  <c r="SOQ181" i="13"/>
  <c r="SOR181" i="13"/>
  <c r="SOS181" i="13"/>
  <c r="SOT181" i="13"/>
  <c r="SOU181" i="13"/>
  <c r="SOV181" i="13"/>
  <c r="SOW181" i="13"/>
  <c r="SOX181" i="13"/>
  <c r="SOY181" i="13"/>
  <c r="SOZ181" i="13"/>
  <c r="SPA181" i="13"/>
  <c r="SPB181" i="13"/>
  <c r="SPC181" i="13"/>
  <c r="SPD181" i="13"/>
  <c r="SPE181" i="13"/>
  <c r="SPF181" i="13"/>
  <c r="SPG181" i="13"/>
  <c r="SPH181" i="13"/>
  <c r="SPI181" i="13"/>
  <c r="SPJ181" i="13"/>
  <c r="SPK181" i="13"/>
  <c r="SPL181" i="13"/>
  <c r="SPM181" i="13"/>
  <c r="SPN181" i="13"/>
  <c r="SPO181" i="13"/>
  <c r="SPP181" i="13"/>
  <c r="SPQ181" i="13"/>
  <c r="SPR181" i="13"/>
  <c r="SPS181" i="13"/>
  <c r="SPT181" i="13"/>
  <c r="SPU181" i="13"/>
  <c r="SPV181" i="13"/>
  <c r="SPW181" i="13"/>
  <c r="SPX181" i="13"/>
  <c r="SPY181" i="13"/>
  <c r="SPZ181" i="13"/>
  <c r="SQA181" i="13"/>
  <c r="SQB181" i="13"/>
  <c r="SQC181" i="13"/>
  <c r="SQD181" i="13"/>
  <c r="SQE181" i="13"/>
  <c r="SQF181" i="13"/>
  <c r="SQG181" i="13"/>
  <c r="SQH181" i="13"/>
  <c r="SQI181" i="13"/>
  <c r="SQJ181" i="13"/>
  <c r="SQK181" i="13"/>
  <c r="SQL181" i="13"/>
  <c r="SQM181" i="13"/>
  <c r="SQN181" i="13"/>
  <c r="SQO181" i="13"/>
  <c r="SQP181" i="13"/>
  <c r="SQQ181" i="13"/>
  <c r="SQR181" i="13"/>
  <c r="SQS181" i="13"/>
  <c r="SQT181" i="13"/>
  <c r="SQU181" i="13"/>
  <c r="SQV181" i="13"/>
  <c r="SQW181" i="13"/>
  <c r="SQX181" i="13"/>
  <c r="SQY181" i="13"/>
  <c r="SQZ181" i="13"/>
  <c r="SRA181" i="13"/>
  <c r="SRB181" i="13"/>
  <c r="SRC181" i="13"/>
  <c r="SRD181" i="13"/>
  <c r="SRE181" i="13"/>
  <c r="SRF181" i="13"/>
  <c r="SRG181" i="13"/>
  <c r="SRH181" i="13"/>
  <c r="SRI181" i="13"/>
  <c r="SRJ181" i="13"/>
  <c r="SRK181" i="13"/>
  <c r="SRL181" i="13"/>
  <c r="SRM181" i="13"/>
  <c r="SRN181" i="13"/>
  <c r="SRO181" i="13"/>
  <c r="SRP181" i="13"/>
  <c r="SRQ181" i="13"/>
  <c r="SRR181" i="13"/>
  <c r="SRS181" i="13"/>
  <c r="SRT181" i="13"/>
  <c r="SRU181" i="13"/>
  <c r="SRV181" i="13"/>
  <c r="SRW181" i="13"/>
  <c r="SRX181" i="13"/>
  <c r="SRY181" i="13"/>
  <c r="SRZ181" i="13"/>
  <c r="SSA181" i="13"/>
  <c r="SSB181" i="13"/>
  <c r="SSC181" i="13"/>
  <c r="SSD181" i="13"/>
  <c r="SSE181" i="13"/>
  <c r="SSF181" i="13"/>
  <c r="SSG181" i="13"/>
  <c r="SSH181" i="13"/>
  <c r="SSI181" i="13"/>
  <c r="SSJ181" i="13"/>
  <c r="SSK181" i="13"/>
  <c r="SSL181" i="13"/>
  <c r="SSM181" i="13"/>
  <c r="SSN181" i="13"/>
  <c r="SSO181" i="13"/>
  <c r="SSP181" i="13"/>
  <c r="SSQ181" i="13"/>
  <c r="SSR181" i="13"/>
  <c r="SSS181" i="13"/>
  <c r="SST181" i="13"/>
  <c r="SSU181" i="13"/>
  <c r="SSV181" i="13"/>
  <c r="SSW181" i="13"/>
  <c r="SSX181" i="13"/>
  <c r="SSY181" i="13"/>
  <c r="SSZ181" i="13"/>
  <c r="STA181" i="13"/>
  <c r="STB181" i="13"/>
  <c r="STC181" i="13"/>
  <c r="STD181" i="13"/>
  <c r="STE181" i="13"/>
  <c r="STF181" i="13"/>
  <c r="STG181" i="13"/>
  <c r="STH181" i="13"/>
  <c r="STI181" i="13"/>
  <c r="STJ181" i="13"/>
  <c r="STK181" i="13"/>
  <c r="STL181" i="13"/>
  <c r="STM181" i="13"/>
  <c r="STN181" i="13"/>
  <c r="STO181" i="13"/>
  <c r="STP181" i="13"/>
  <c r="STQ181" i="13"/>
  <c r="STR181" i="13"/>
  <c r="STS181" i="13"/>
  <c r="STT181" i="13"/>
  <c r="STU181" i="13"/>
  <c r="STV181" i="13"/>
  <c r="STW181" i="13"/>
  <c r="STX181" i="13"/>
  <c r="STY181" i="13"/>
  <c r="STZ181" i="13"/>
  <c r="SUA181" i="13"/>
  <c r="SUB181" i="13"/>
  <c r="SUC181" i="13"/>
  <c r="SUD181" i="13"/>
  <c r="SUE181" i="13"/>
  <c r="SUF181" i="13"/>
  <c r="SUG181" i="13"/>
  <c r="SUH181" i="13"/>
  <c r="SUI181" i="13"/>
  <c r="SUJ181" i="13"/>
  <c r="SUK181" i="13"/>
  <c r="SUL181" i="13"/>
  <c r="SUM181" i="13"/>
  <c r="SUN181" i="13"/>
  <c r="SUO181" i="13"/>
  <c r="SUP181" i="13"/>
  <c r="SUQ181" i="13"/>
  <c r="SUR181" i="13"/>
  <c r="SUS181" i="13"/>
  <c r="SUT181" i="13"/>
  <c r="SUU181" i="13"/>
  <c r="SUV181" i="13"/>
  <c r="SUW181" i="13"/>
  <c r="SUX181" i="13"/>
  <c r="SUY181" i="13"/>
  <c r="SUZ181" i="13"/>
  <c r="SVA181" i="13"/>
  <c r="SVB181" i="13"/>
  <c r="SVC181" i="13"/>
  <c r="SVD181" i="13"/>
  <c r="SVE181" i="13"/>
  <c r="SVF181" i="13"/>
  <c r="SVG181" i="13"/>
  <c r="SVH181" i="13"/>
  <c r="SVI181" i="13"/>
  <c r="SVJ181" i="13"/>
  <c r="SVK181" i="13"/>
  <c r="SVL181" i="13"/>
  <c r="SVM181" i="13"/>
  <c r="SVN181" i="13"/>
  <c r="SVO181" i="13"/>
  <c r="SVP181" i="13"/>
  <c r="SVQ181" i="13"/>
  <c r="SVR181" i="13"/>
  <c r="SVS181" i="13"/>
  <c r="SVT181" i="13"/>
  <c r="SVU181" i="13"/>
  <c r="SVV181" i="13"/>
  <c r="SVW181" i="13"/>
  <c r="SVX181" i="13"/>
  <c r="SVY181" i="13"/>
  <c r="SVZ181" i="13"/>
  <c r="SWA181" i="13"/>
  <c r="SWB181" i="13"/>
  <c r="SWC181" i="13"/>
  <c r="SWD181" i="13"/>
  <c r="SWE181" i="13"/>
  <c r="SWF181" i="13"/>
  <c r="SWG181" i="13"/>
  <c r="SWH181" i="13"/>
  <c r="SWI181" i="13"/>
  <c r="SWJ181" i="13"/>
  <c r="SWK181" i="13"/>
  <c r="SWL181" i="13"/>
  <c r="SWM181" i="13"/>
  <c r="SWN181" i="13"/>
  <c r="SWO181" i="13"/>
  <c r="SWP181" i="13"/>
  <c r="SWQ181" i="13"/>
  <c r="SWR181" i="13"/>
  <c r="SWS181" i="13"/>
  <c r="SWT181" i="13"/>
  <c r="SWU181" i="13"/>
  <c r="SWV181" i="13"/>
  <c r="SWW181" i="13"/>
  <c r="SWX181" i="13"/>
  <c r="SWY181" i="13"/>
  <c r="SWZ181" i="13"/>
  <c r="SXA181" i="13"/>
  <c r="SXB181" i="13"/>
  <c r="SXC181" i="13"/>
  <c r="SXD181" i="13"/>
  <c r="SXE181" i="13"/>
  <c r="SXF181" i="13"/>
  <c r="SXG181" i="13"/>
  <c r="SXH181" i="13"/>
  <c r="SXI181" i="13"/>
  <c r="SXJ181" i="13"/>
  <c r="SXK181" i="13"/>
  <c r="SXL181" i="13"/>
  <c r="SXM181" i="13"/>
  <c r="SXN181" i="13"/>
  <c r="SXO181" i="13"/>
  <c r="SXP181" i="13"/>
  <c r="SXQ181" i="13"/>
  <c r="SXR181" i="13"/>
  <c r="SXS181" i="13"/>
  <c r="SXT181" i="13"/>
  <c r="SXU181" i="13"/>
  <c r="SXV181" i="13"/>
  <c r="SXW181" i="13"/>
  <c r="SXX181" i="13"/>
  <c r="SXY181" i="13"/>
  <c r="SXZ181" i="13"/>
  <c r="SYA181" i="13"/>
  <c r="SYB181" i="13"/>
  <c r="SYC181" i="13"/>
  <c r="SYD181" i="13"/>
  <c r="SYE181" i="13"/>
  <c r="SYF181" i="13"/>
  <c r="SYG181" i="13"/>
  <c r="SYH181" i="13"/>
  <c r="SYI181" i="13"/>
  <c r="SYJ181" i="13"/>
  <c r="SYK181" i="13"/>
  <c r="SYL181" i="13"/>
  <c r="SYM181" i="13"/>
  <c r="SYN181" i="13"/>
  <c r="SYO181" i="13"/>
  <c r="SYP181" i="13"/>
  <c r="SYQ181" i="13"/>
  <c r="SYR181" i="13"/>
  <c r="SYS181" i="13"/>
  <c r="SYT181" i="13"/>
  <c r="SYU181" i="13"/>
  <c r="SYV181" i="13"/>
  <c r="SYW181" i="13"/>
  <c r="SYX181" i="13"/>
  <c r="SYY181" i="13"/>
  <c r="SYZ181" i="13"/>
  <c r="SZA181" i="13"/>
  <c r="SZB181" i="13"/>
  <c r="SZC181" i="13"/>
  <c r="SZD181" i="13"/>
  <c r="SZE181" i="13"/>
  <c r="SZF181" i="13"/>
  <c r="SZG181" i="13"/>
  <c r="SZH181" i="13"/>
  <c r="SZI181" i="13"/>
  <c r="SZJ181" i="13"/>
  <c r="SZK181" i="13"/>
  <c r="SZL181" i="13"/>
  <c r="SZM181" i="13"/>
  <c r="SZN181" i="13"/>
  <c r="SZO181" i="13"/>
  <c r="SZP181" i="13"/>
  <c r="SZQ181" i="13"/>
  <c r="SZR181" i="13"/>
  <c r="SZS181" i="13"/>
  <c r="SZT181" i="13"/>
  <c r="SZU181" i="13"/>
  <c r="SZV181" i="13"/>
  <c r="SZW181" i="13"/>
  <c r="SZX181" i="13"/>
  <c r="SZY181" i="13"/>
  <c r="SZZ181" i="13"/>
  <c r="TAA181" i="13"/>
  <c r="TAB181" i="13"/>
  <c r="TAC181" i="13"/>
  <c r="TAD181" i="13"/>
  <c r="TAE181" i="13"/>
  <c r="TAF181" i="13"/>
  <c r="TAG181" i="13"/>
  <c r="TAH181" i="13"/>
  <c r="TAI181" i="13"/>
  <c r="TAJ181" i="13"/>
  <c r="TAK181" i="13"/>
  <c r="TAL181" i="13"/>
  <c r="TAM181" i="13"/>
  <c r="TAN181" i="13"/>
  <c r="TAO181" i="13"/>
  <c r="TAP181" i="13"/>
  <c r="TAQ181" i="13"/>
  <c r="TAR181" i="13"/>
  <c r="TAS181" i="13"/>
  <c r="TAT181" i="13"/>
  <c r="TAU181" i="13"/>
  <c r="TAV181" i="13"/>
  <c r="TAW181" i="13"/>
  <c r="TAX181" i="13"/>
  <c r="TAY181" i="13"/>
  <c r="TAZ181" i="13"/>
  <c r="TBA181" i="13"/>
  <c r="TBB181" i="13"/>
  <c r="TBC181" i="13"/>
  <c r="TBD181" i="13"/>
  <c r="TBE181" i="13"/>
  <c r="TBF181" i="13"/>
  <c r="TBG181" i="13"/>
  <c r="TBH181" i="13"/>
  <c r="TBI181" i="13"/>
  <c r="TBJ181" i="13"/>
  <c r="TBK181" i="13"/>
  <c r="TBL181" i="13"/>
  <c r="TBM181" i="13"/>
  <c r="TBN181" i="13"/>
  <c r="TBO181" i="13"/>
  <c r="TBP181" i="13"/>
  <c r="TBQ181" i="13"/>
  <c r="TBR181" i="13"/>
  <c r="TBS181" i="13"/>
  <c r="TBT181" i="13"/>
  <c r="TBU181" i="13"/>
  <c r="TBV181" i="13"/>
  <c r="TBW181" i="13"/>
  <c r="TBX181" i="13"/>
  <c r="TBY181" i="13"/>
  <c r="TBZ181" i="13"/>
  <c r="TCA181" i="13"/>
  <c r="TCB181" i="13"/>
  <c r="TCC181" i="13"/>
  <c r="TCD181" i="13"/>
  <c r="TCE181" i="13"/>
  <c r="TCF181" i="13"/>
  <c r="TCG181" i="13"/>
  <c r="TCH181" i="13"/>
  <c r="TCI181" i="13"/>
  <c r="TCJ181" i="13"/>
  <c r="TCK181" i="13"/>
  <c r="TCL181" i="13"/>
  <c r="TCM181" i="13"/>
  <c r="TCN181" i="13"/>
  <c r="TCO181" i="13"/>
  <c r="TCP181" i="13"/>
  <c r="TCQ181" i="13"/>
  <c r="TCR181" i="13"/>
  <c r="TCS181" i="13"/>
  <c r="TCT181" i="13"/>
  <c r="TCU181" i="13"/>
  <c r="TCV181" i="13"/>
  <c r="TCW181" i="13"/>
  <c r="TCX181" i="13"/>
  <c r="TCY181" i="13"/>
  <c r="TCZ181" i="13"/>
  <c r="TDA181" i="13"/>
  <c r="TDB181" i="13"/>
  <c r="TDC181" i="13"/>
  <c r="TDD181" i="13"/>
  <c r="TDE181" i="13"/>
  <c r="TDF181" i="13"/>
  <c r="TDG181" i="13"/>
  <c r="TDH181" i="13"/>
  <c r="TDI181" i="13"/>
  <c r="TDJ181" i="13"/>
  <c r="TDK181" i="13"/>
  <c r="TDL181" i="13"/>
  <c r="TDM181" i="13"/>
  <c r="TDN181" i="13"/>
  <c r="TDO181" i="13"/>
  <c r="TDP181" i="13"/>
  <c r="TDQ181" i="13"/>
  <c r="TDR181" i="13"/>
  <c r="TDS181" i="13"/>
  <c r="TDT181" i="13"/>
  <c r="TDU181" i="13"/>
  <c r="TDV181" i="13"/>
  <c r="TDW181" i="13"/>
  <c r="TDX181" i="13"/>
  <c r="TDY181" i="13"/>
  <c r="TDZ181" i="13"/>
  <c r="TEA181" i="13"/>
  <c r="TEB181" i="13"/>
  <c r="TEC181" i="13"/>
  <c r="TED181" i="13"/>
  <c r="TEE181" i="13"/>
  <c r="TEF181" i="13"/>
  <c r="TEG181" i="13"/>
  <c r="TEH181" i="13"/>
  <c r="TEI181" i="13"/>
  <c r="TEJ181" i="13"/>
  <c r="TEK181" i="13"/>
  <c r="TEL181" i="13"/>
  <c r="TEM181" i="13"/>
  <c r="TEN181" i="13"/>
  <c r="TEO181" i="13"/>
  <c r="TEP181" i="13"/>
  <c r="TEQ181" i="13"/>
  <c r="TER181" i="13"/>
  <c r="TES181" i="13"/>
  <c r="TET181" i="13"/>
  <c r="TEU181" i="13"/>
  <c r="TEV181" i="13"/>
  <c r="TEW181" i="13"/>
  <c r="TEX181" i="13"/>
  <c r="TEY181" i="13"/>
  <c r="TEZ181" i="13"/>
  <c r="TFA181" i="13"/>
  <c r="TFB181" i="13"/>
  <c r="TFC181" i="13"/>
  <c r="TFD181" i="13"/>
  <c r="TFE181" i="13"/>
  <c r="TFF181" i="13"/>
  <c r="TFG181" i="13"/>
  <c r="TFH181" i="13"/>
  <c r="TFI181" i="13"/>
  <c r="TFJ181" i="13"/>
  <c r="TFK181" i="13"/>
  <c r="TFL181" i="13"/>
  <c r="TFM181" i="13"/>
  <c r="TFN181" i="13"/>
  <c r="TFO181" i="13"/>
  <c r="TFP181" i="13"/>
  <c r="TFQ181" i="13"/>
  <c r="TFR181" i="13"/>
  <c r="TFS181" i="13"/>
  <c r="TFT181" i="13"/>
  <c r="TFU181" i="13"/>
  <c r="TFV181" i="13"/>
  <c r="TFW181" i="13"/>
  <c r="TFX181" i="13"/>
  <c r="TFY181" i="13"/>
  <c r="TFZ181" i="13"/>
  <c r="TGA181" i="13"/>
  <c r="TGB181" i="13"/>
  <c r="TGC181" i="13"/>
  <c r="TGD181" i="13"/>
  <c r="TGE181" i="13"/>
  <c r="TGF181" i="13"/>
  <c r="TGG181" i="13"/>
  <c r="TGH181" i="13"/>
  <c r="TGI181" i="13"/>
  <c r="TGJ181" i="13"/>
  <c r="TGK181" i="13"/>
  <c r="TGL181" i="13"/>
  <c r="TGM181" i="13"/>
  <c r="TGN181" i="13"/>
  <c r="TGO181" i="13"/>
  <c r="TGP181" i="13"/>
  <c r="TGQ181" i="13"/>
  <c r="TGR181" i="13"/>
  <c r="TGS181" i="13"/>
  <c r="TGT181" i="13"/>
  <c r="TGU181" i="13"/>
  <c r="TGV181" i="13"/>
  <c r="TGW181" i="13"/>
  <c r="TGX181" i="13"/>
  <c r="TGY181" i="13"/>
  <c r="TGZ181" i="13"/>
  <c r="THA181" i="13"/>
  <c r="THB181" i="13"/>
  <c r="THC181" i="13"/>
  <c r="THD181" i="13"/>
  <c r="THE181" i="13"/>
  <c r="THF181" i="13"/>
  <c r="THG181" i="13"/>
  <c r="THH181" i="13"/>
  <c r="THI181" i="13"/>
  <c r="THJ181" i="13"/>
  <c r="THK181" i="13"/>
  <c r="THL181" i="13"/>
  <c r="THM181" i="13"/>
  <c r="THN181" i="13"/>
  <c r="THO181" i="13"/>
  <c r="THP181" i="13"/>
  <c r="THQ181" i="13"/>
  <c r="THR181" i="13"/>
  <c r="THS181" i="13"/>
  <c r="THT181" i="13"/>
  <c r="THU181" i="13"/>
  <c r="THV181" i="13"/>
  <c r="THW181" i="13"/>
  <c r="THX181" i="13"/>
  <c r="THY181" i="13"/>
  <c r="THZ181" i="13"/>
  <c r="TIA181" i="13"/>
  <c r="TIB181" i="13"/>
  <c r="TIC181" i="13"/>
  <c r="TID181" i="13"/>
  <c r="TIE181" i="13"/>
  <c r="TIF181" i="13"/>
  <c r="TIG181" i="13"/>
  <c r="TIH181" i="13"/>
  <c r="TII181" i="13"/>
  <c r="TIJ181" i="13"/>
  <c r="TIK181" i="13"/>
  <c r="TIL181" i="13"/>
  <c r="TIM181" i="13"/>
  <c r="TIN181" i="13"/>
  <c r="TIO181" i="13"/>
  <c r="TIP181" i="13"/>
  <c r="TIQ181" i="13"/>
  <c r="TIR181" i="13"/>
  <c r="TIS181" i="13"/>
  <c r="TIT181" i="13"/>
  <c r="TIU181" i="13"/>
  <c r="TIV181" i="13"/>
  <c r="TIW181" i="13"/>
  <c r="TIX181" i="13"/>
  <c r="TIY181" i="13"/>
  <c r="TIZ181" i="13"/>
  <c r="TJA181" i="13"/>
  <c r="TJB181" i="13"/>
  <c r="TJC181" i="13"/>
  <c r="TJD181" i="13"/>
  <c r="TJE181" i="13"/>
  <c r="TJF181" i="13"/>
  <c r="TJG181" i="13"/>
  <c r="TJH181" i="13"/>
  <c r="TJI181" i="13"/>
  <c r="TJJ181" i="13"/>
  <c r="TJK181" i="13"/>
  <c r="TJL181" i="13"/>
  <c r="TJM181" i="13"/>
  <c r="TJN181" i="13"/>
  <c r="TJO181" i="13"/>
  <c r="TJP181" i="13"/>
  <c r="TJQ181" i="13"/>
  <c r="TJR181" i="13"/>
  <c r="TJS181" i="13"/>
  <c r="TJT181" i="13"/>
  <c r="TJU181" i="13"/>
  <c r="TJV181" i="13"/>
  <c r="TJW181" i="13"/>
  <c r="TJX181" i="13"/>
  <c r="TJY181" i="13"/>
  <c r="TJZ181" i="13"/>
  <c r="TKA181" i="13"/>
  <c r="TKB181" i="13"/>
  <c r="TKC181" i="13"/>
  <c r="TKD181" i="13"/>
  <c r="TKE181" i="13"/>
  <c r="TKF181" i="13"/>
  <c r="TKG181" i="13"/>
  <c r="TKH181" i="13"/>
  <c r="TKI181" i="13"/>
  <c r="TKJ181" i="13"/>
  <c r="TKK181" i="13"/>
  <c r="TKL181" i="13"/>
  <c r="TKM181" i="13"/>
  <c r="TKN181" i="13"/>
  <c r="TKO181" i="13"/>
  <c r="TKP181" i="13"/>
  <c r="TKQ181" i="13"/>
  <c r="TKR181" i="13"/>
  <c r="TKS181" i="13"/>
  <c r="TKT181" i="13"/>
  <c r="TKU181" i="13"/>
  <c r="TKV181" i="13"/>
  <c r="TKW181" i="13"/>
  <c r="TKX181" i="13"/>
  <c r="TKY181" i="13"/>
  <c r="TKZ181" i="13"/>
  <c r="TLA181" i="13"/>
  <c r="TLB181" i="13"/>
  <c r="TLC181" i="13"/>
  <c r="TLD181" i="13"/>
  <c r="TLE181" i="13"/>
  <c r="TLF181" i="13"/>
  <c r="TLG181" i="13"/>
  <c r="TLH181" i="13"/>
  <c r="TLI181" i="13"/>
  <c r="TLJ181" i="13"/>
  <c r="TLK181" i="13"/>
  <c r="TLL181" i="13"/>
  <c r="TLM181" i="13"/>
  <c r="TLN181" i="13"/>
  <c r="TLO181" i="13"/>
  <c r="TLP181" i="13"/>
  <c r="TLQ181" i="13"/>
  <c r="TLR181" i="13"/>
  <c r="TLS181" i="13"/>
  <c r="TLT181" i="13"/>
  <c r="TLU181" i="13"/>
  <c r="TLV181" i="13"/>
  <c r="TLW181" i="13"/>
  <c r="TLX181" i="13"/>
  <c r="TLY181" i="13"/>
  <c r="TLZ181" i="13"/>
  <c r="TMA181" i="13"/>
  <c r="TMB181" i="13"/>
  <c r="TMC181" i="13"/>
  <c r="TMD181" i="13"/>
  <c r="TME181" i="13"/>
  <c r="TMF181" i="13"/>
  <c r="TMG181" i="13"/>
  <c r="TMH181" i="13"/>
  <c r="TMI181" i="13"/>
  <c r="TMJ181" i="13"/>
  <c r="TMK181" i="13"/>
  <c r="TML181" i="13"/>
  <c r="TMM181" i="13"/>
  <c r="TMN181" i="13"/>
  <c r="TMO181" i="13"/>
  <c r="TMP181" i="13"/>
  <c r="TMQ181" i="13"/>
  <c r="TMR181" i="13"/>
  <c r="TMS181" i="13"/>
  <c r="TMT181" i="13"/>
  <c r="TMU181" i="13"/>
  <c r="TMV181" i="13"/>
  <c r="TMW181" i="13"/>
  <c r="TMX181" i="13"/>
  <c r="TMY181" i="13"/>
  <c r="TMZ181" i="13"/>
  <c r="TNA181" i="13"/>
  <c r="TNB181" i="13"/>
  <c r="TNC181" i="13"/>
  <c r="TND181" i="13"/>
  <c r="TNE181" i="13"/>
  <c r="TNF181" i="13"/>
  <c r="TNG181" i="13"/>
  <c r="TNH181" i="13"/>
  <c r="TNI181" i="13"/>
  <c r="TNJ181" i="13"/>
  <c r="TNK181" i="13"/>
  <c r="TNL181" i="13"/>
  <c r="TNM181" i="13"/>
  <c r="TNN181" i="13"/>
  <c r="TNO181" i="13"/>
  <c r="TNP181" i="13"/>
  <c r="TNQ181" i="13"/>
  <c r="TNR181" i="13"/>
  <c r="TNS181" i="13"/>
  <c r="TNT181" i="13"/>
  <c r="TNU181" i="13"/>
  <c r="TNV181" i="13"/>
  <c r="TNW181" i="13"/>
  <c r="TNX181" i="13"/>
  <c r="TNY181" i="13"/>
  <c r="TNZ181" i="13"/>
  <c r="TOA181" i="13"/>
  <c r="TOB181" i="13"/>
  <c r="TOC181" i="13"/>
  <c r="TOD181" i="13"/>
  <c r="TOE181" i="13"/>
  <c r="TOF181" i="13"/>
  <c r="TOG181" i="13"/>
  <c r="TOH181" i="13"/>
  <c r="TOI181" i="13"/>
  <c r="TOJ181" i="13"/>
  <c r="TOK181" i="13"/>
  <c r="TOL181" i="13"/>
  <c r="TOM181" i="13"/>
  <c r="TON181" i="13"/>
  <c r="TOO181" i="13"/>
  <c r="TOP181" i="13"/>
  <c r="TOQ181" i="13"/>
  <c r="TOR181" i="13"/>
  <c r="TOS181" i="13"/>
  <c r="TOT181" i="13"/>
  <c r="TOU181" i="13"/>
  <c r="TOV181" i="13"/>
  <c r="TOW181" i="13"/>
  <c r="TOX181" i="13"/>
  <c r="TOY181" i="13"/>
  <c r="TOZ181" i="13"/>
  <c r="TPA181" i="13"/>
  <c r="TPB181" i="13"/>
  <c r="TPC181" i="13"/>
  <c r="TPD181" i="13"/>
  <c r="TPE181" i="13"/>
  <c r="TPF181" i="13"/>
  <c r="TPG181" i="13"/>
  <c r="TPH181" i="13"/>
  <c r="TPI181" i="13"/>
  <c r="TPJ181" i="13"/>
  <c r="TPK181" i="13"/>
  <c r="TPL181" i="13"/>
  <c r="TPM181" i="13"/>
  <c r="TPN181" i="13"/>
  <c r="TPO181" i="13"/>
  <c r="TPP181" i="13"/>
  <c r="TPQ181" i="13"/>
  <c r="TPR181" i="13"/>
  <c r="TPS181" i="13"/>
  <c r="TPT181" i="13"/>
  <c r="TPU181" i="13"/>
  <c r="TPV181" i="13"/>
  <c r="TPW181" i="13"/>
  <c r="TPX181" i="13"/>
  <c r="TPY181" i="13"/>
  <c r="TPZ181" i="13"/>
  <c r="TQA181" i="13"/>
  <c r="TQB181" i="13"/>
  <c r="TQC181" i="13"/>
  <c r="TQD181" i="13"/>
  <c r="TQE181" i="13"/>
  <c r="TQF181" i="13"/>
  <c r="TQG181" i="13"/>
  <c r="TQH181" i="13"/>
  <c r="TQI181" i="13"/>
  <c r="TQJ181" i="13"/>
  <c r="TQK181" i="13"/>
  <c r="TQL181" i="13"/>
  <c r="TQM181" i="13"/>
  <c r="TQN181" i="13"/>
  <c r="TQO181" i="13"/>
  <c r="TQP181" i="13"/>
  <c r="TQQ181" i="13"/>
  <c r="TQR181" i="13"/>
  <c r="TQS181" i="13"/>
  <c r="TQT181" i="13"/>
  <c r="TQU181" i="13"/>
  <c r="TQV181" i="13"/>
  <c r="TQW181" i="13"/>
  <c r="TQX181" i="13"/>
  <c r="TQY181" i="13"/>
  <c r="TQZ181" i="13"/>
  <c r="TRA181" i="13"/>
  <c r="TRB181" i="13"/>
  <c r="TRC181" i="13"/>
  <c r="TRD181" i="13"/>
  <c r="TRE181" i="13"/>
  <c r="TRF181" i="13"/>
  <c r="TRG181" i="13"/>
  <c r="TRH181" i="13"/>
  <c r="TRI181" i="13"/>
  <c r="TRJ181" i="13"/>
  <c r="TRK181" i="13"/>
  <c r="TRL181" i="13"/>
  <c r="TRM181" i="13"/>
  <c r="TRN181" i="13"/>
  <c r="TRO181" i="13"/>
  <c r="TRP181" i="13"/>
  <c r="TRQ181" i="13"/>
  <c r="TRR181" i="13"/>
  <c r="TRS181" i="13"/>
  <c r="TRT181" i="13"/>
  <c r="TRU181" i="13"/>
  <c r="TRV181" i="13"/>
  <c r="TRW181" i="13"/>
  <c r="TRX181" i="13"/>
  <c r="TRY181" i="13"/>
  <c r="TRZ181" i="13"/>
  <c r="TSA181" i="13"/>
  <c r="TSB181" i="13"/>
  <c r="TSC181" i="13"/>
  <c r="TSD181" i="13"/>
  <c r="TSE181" i="13"/>
  <c r="TSF181" i="13"/>
  <c r="TSG181" i="13"/>
  <c r="TSH181" i="13"/>
  <c r="TSI181" i="13"/>
  <c r="TSJ181" i="13"/>
  <c r="TSK181" i="13"/>
  <c r="TSL181" i="13"/>
  <c r="TSM181" i="13"/>
  <c r="TSN181" i="13"/>
  <c r="TSO181" i="13"/>
  <c r="TSP181" i="13"/>
  <c r="TSQ181" i="13"/>
  <c r="TSR181" i="13"/>
  <c r="TSS181" i="13"/>
  <c r="TST181" i="13"/>
  <c r="TSU181" i="13"/>
  <c r="TSV181" i="13"/>
  <c r="TSW181" i="13"/>
  <c r="TSX181" i="13"/>
  <c r="TSY181" i="13"/>
  <c r="TSZ181" i="13"/>
  <c r="TTA181" i="13"/>
  <c r="TTB181" i="13"/>
  <c r="TTC181" i="13"/>
  <c r="TTD181" i="13"/>
  <c r="TTE181" i="13"/>
  <c r="TTF181" i="13"/>
  <c r="TTG181" i="13"/>
  <c r="TTH181" i="13"/>
  <c r="TTI181" i="13"/>
  <c r="TTJ181" i="13"/>
  <c r="TTK181" i="13"/>
  <c r="TTL181" i="13"/>
  <c r="TTM181" i="13"/>
  <c r="TTN181" i="13"/>
  <c r="TTO181" i="13"/>
  <c r="TTP181" i="13"/>
  <c r="TTQ181" i="13"/>
  <c r="TTR181" i="13"/>
  <c r="TTS181" i="13"/>
  <c r="TTT181" i="13"/>
  <c r="TTU181" i="13"/>
  <c r="TTV181" i="13"/>
  <c r="TTW181" i="13"/>
  <c r="TTX181" i="13"/>
  <c r="TTY181" i="13"/>
  <c r="TTZ181" i="13"/>
  <c r="TUA181" i="13"/>
  <c r="TUB181" i="13"/>
  <c r="TUC181" i="13"/>
  <c r="TUD181" i="13"/>
  <c r="TUE181" i="13"/>
  <c r="TUF181" i="13"/>
  <c r="TUG181" i="13"/>
  <c r="TUH181" i="13"/>
  <c r="TUI181" i="13"/>
  <c r="TUJ181" i="13"/>
  <c r="TUK181" i="13"/>
  <c r="TUL181" i="13"/>
  <c r="TUM181" i="13"/>
  <c r="TUN181" i="13"/>
  <c r="TUO181" i="13"/>
  <c r="TUP181" i="13"/>
  <c r="TUQ181" i="13"/>
  <c r="TUR181" i="13"/>
  <c r="TUS181" i="13"/>
  <c r="TUT181" i="13"/>
  <c r="TUU181" i="13"/>
  <c r="TUV181" i="13"/>
  <c r="TUW181" i="13"/>
  <c r="TUX181" i="13"/>
  <c r="TUY181" i="13"/>
  <c r="TUZ181" i="13"/>
  <c r="TVA181" i="13"/>
  <c r="TVB181" i="13"/>
  <c r="TVC181" i="13"/>
  <c r="TVD181" i="13"/>
  <c r="TVE181" i="13"/>
  <c r="TVF181" i="13"/>
  <c r="TVG181" i="13"/>
  <c r="TVH181" i="13"/>
  <c r="TVI181" i="13"/>
  <c r="TVJ181" i="13"/>
  <c r="TVK181" i="13"/>
  <c r="TVL181" i="13"/>
  <c r="TVM181" i="13"/>
  <c r="TVN181" i="13"/>
  <c r="TVO181" i="13"/>
  <c r="TVP181" i="13"/>
  <c r="TVQ181" i="13"/>
  <c r="TVR181" i="13"/>
  <c r="TVS181" i="13"/>
  <c r="TVT181" i="13"/>
  <c r="TVU181" i="13"/>
  <c r="TVV181" i="13"/>
  <c r="TVW181" i="13"/>
  <c r="TVX181" i="13"/>
  <c r="TVY181" i="13"/>
  <c r="TVZ181" i="13"/>
  <c r="TWA181" i="13"/>
  <c r="TWB181" i="13"/>
  <c r="TWC181" i="13"/>
  <c r="TWD181" i="13"/>
  <c r="TWE181" i="13"/>
  <c r="TWF181" i="13"/>
  <c r="TWG181" i="13"/>
  <c r="TWH181" i="13"/>
  <c r="TWI181" i="13"/>
  <c r="TWJ181" i="13"/>
  <c r="TWK181" i="13"/>
  <c r="TWL181" i="13"/>
  <c r="TWM181" i="13"/>
  <c r="TWN181" i="13"/>
  <c r="TWO181" i="13"/>
  <c r="TWP181" i="13"/>
  <c r="TWQ181" i="13"/>
  <c r="TWR181" i="13"/>
  <c r="TWS181" i="13"/>
  <c r="TWT181" i="13"/>
  <c r="TWU181" i="13"/>
  <c r="TWV181" i="13"/>
  <c r="TWW181" i="13"/>
  <c r="TWX181" i="13"/>
  <c r="TWY181" i="13"/>
  <c r="TWZ181" i="13"/>
  <c r="TXA181" i="13"/>
  <c r="TXB181" i="13"/>
  <c r="TXC181" i="13"/>
  <c r="TXD181" i="13"/>
  <c r="TXE181" i="13"/>
  <c r="TXF181" i="13"/>
  <c r="TXG181" i="13"/>
  <c r="TXH181" i="13"/>
  <c r="TXI181" i="13"/>
  <c r="TXJ181" i="13"/>
  <c r="TXK181" i="13"/>
  <c r="TXL181" i="13"/>
  <c r="TXM181" i="13"/>
  <c r="TXN181" i="13"/>
  <c r="TXO181" i="13"/>
  <c r="TXP181" i="13"/>
  <c r="TXQ181" i="13"/>
  <c r="TXR181" i="13"/>
  <c r="TXS181" i="13"/>
  <c r="TXT181" i="13"/>
  <c r="TXU181" i="13"/>
  <c r="TXV181" i="13"/>
  <c r="TXW181" i="13"/>
  <c r="TXX181" i="13"/>
  <c r="TXY181" i="13"/>
  <c r="TXZ181" i="13"/>
  <c r="TYA181" i="13"/>
  <c r="TYB181" i="13"/>
  <c r="TYC181" i="13"/>
  <c r="TYD181" i="13"/>
  <c r="TYE181" i="13"/>
  <c r="TYF181" i="13"/>
  <c r="TYG181" i="13"/>
  <c r="TYH181" i="13"/>
  <c r="TYI181" i="13"/>
  <c r="TYJ181" i="13"/>
  <c r="TYK181" i="13"/>
  <c r="TYL181" i="13"/>
  <c r="TYM181" i="13"/>
  <c r="TYN181" i="13"/>
  <c r="TYO181" i="13"/>
  <c r="TYP181" i="13"/>
  <c r="TYQ181" i="13"/>
  <c r="TYR181" i="13"/>
  <c r="TYS181" i="13"/>
  <c r="TYT181" i="13"/>
  <c r="TYU181" i="13"/>
  <c r="TYV181" i="13"/>
  <c r="TYW181" i="13"/>
  <c r="TYX181" i="13"/>
  <c r="TYY181" i="13"/>
  <c r="TYZ181" i="13"/>
  <c r="TZA181" i="13"/>
  <c r="TZB181" i="13"/>
  <c r="TZC181" i="13"/>
  <c r="TZD181" i="13"/>
  <c r="TZE181" i="13"/>
  <c r="TZF181" i="13"/>
  <c r="TZG181" i="13"/>
  <c r="TZH181" i="13"/>
  <c r="TZI181" i="13"/>
  <c r="TZJ181" i="13"/>
  <c r="TZK181" i="13"/>
  <c r="TZL181" i="13"/>
  <c r="TZM181" i="13"/>
  <c r="TZN181" i="13"/>
  <c r="TZO181" i="13"/>
  <c r="TZP181" i="13"/>
  <c r="TZQ181" i="13"/>
  <c r="TZR181" i="13"/>
  <c r="TZS181" i="13"/>
  <c r="TZT181" i="13"/>
  <c r="TZU181" i="13"/>
  <c r="TZV181" i="13"/>
  <c r="TZW181" i="13"/>
  <c r="TZX181" i="13"/>
  <c r="TZY181" i="13"/>
  <c r="TZZ181" i="13"/>
  <c r="UAA181" i="13"/>
  <c r="UAB181" i="13"/>
  <c r="UAC181" i="13"/>
  <c r="UAD181" i="13"/>
  <c r="UAE181" i="13"/>
  <c r="UAF181" i="13"/>
  <c r="UAG181" i="13"/>
  <c r="UAH181" i="13"/>
  <c r="UAI181" i="13"/>
  <c r="UAJ181" i="13"/>
  <c r="UAK181" i="13"/>
  <c r="UAL181" i="13"/>
  <c r="UAM181" i="13"/>
  <c r="UAN181" i="13"/>
  <c r="UAO181" i="13"/>
  <c r="UAP181" i="13"/>
  <c r="UAQ181" i="13"/>
  <c r="UAR181" i="13"/>
  <c r="UAS181" i="13"/>
  <c r="UAT181" i="13"/>
  <c r="UAU181" i="13"/>
  <c r="UAV181" i="13"/>
  <c r="UAW181" i="13"/>
  <c r="UAX181" i="13"/>
  <c r="UAY181" i="13"/>
  <c r="UAZ181" i="13"/>
  <c r="UBA181" i="13"/>
  <c r="UBB181" i="13"/>
  <c r="UBC181" i="13"/>
  <c r="UBD181" i="13"/>
  <c r="UBE181" i="13"/>
  <c r="UBF181" i="13"/>
  <c r="UBG181" i="13"/>
  <c r="UBH181" i="13"/>
  <c r="UBI181" i="13"/>
  <c r="UBJ181" i="13"/>
  <c r="UBK181" i="13"/>
  <c r="UBL181" i="13"/>
  <c r="UBM181" i="13"/>
  <c r="UBN181" i="13"/>
  <c r="UBO181" i="13"/>
  <c r="UBP181" i="13"/>
  <c r="UBQ181" i="13"/>
  <c r="UBR181" i="13"/>
  <c r="UBS181" i="13"/>
  <c r="UBT181" i="13"/>
  <c r="UBU181" i="13"/>
  <c r="UBV181" i="13"/>
  <c r="UBW181" i="13"/>
  <c r="UBX181" i="13"/>
  <c r="UBY181" i="13"/>
  <c r="UBZ181" i="13"/>
  <c r="UCA181" i="13"/>
  <c r="UCB181" i="13"/>
  <c r="UCC181" i="13"/>
  <c r="UCD181" i="13"/>
  <c r="UCE181" i="13"/>
  <c r="UCF181" i="13"/>
  <c r="UCG181" i="13"/>
  <c r="UCH181" i="13"/>
  <c r="UCI181" i="13"/>
  <c r="UCJ181" i="13"/>
  <c r="UCK181" i="13"/>
  <c r="UCL181" i="13"/>
  <c r="UCM181" i="13"/>
  <c r="UCN181" i="13"/>
  <c r="UCO181" i="13"/>
  <c r="UCP181" i="13"/>
  <c r="UCQ181" i="13"/>
  <c r="UCR181" i="13"/>
  <c r="UCS181" i="13"/>
  <c r="UCT181" i="13"/>
  <c r="UCU181" i="13"/>
  <c r="UCV181" i="13"/>
  <c r="UCW181" i="13"/>
  <c r="UCX181" i="13"/>
  <c r="UCY181" i="13"/>
  <c r="UCZ181" i="13"/>
  <c r="UDA181" i="13"/>
  <c r="UDB181" i="13"/>
  <c r="UDC181" i="13"/>
  <c r="UDD181" i="13"/>
  <c r="UDE181" i="13"/>
  <c r="UDF181" i="13"/>
  <c r="UDG181" i="13"/>
  <c r="UDH181" i="13"/>
  <c r="UDI181" i="13"/>
  <c r="UDJ181" i="13"/>
  <c r="UDK181" i="13"/>
  <c r="UDL181" i="13"/>
  <c r="UDM181" i="13"/>
  <c r="UDN181" i="13"/>
  <c r="UDO181" i="13"/>
  <c r="UDP181" i="13"/>
  <c r="UDQ181" i="13"/>
  <c r="UDR181" i="13"/>
  <c r="UDS181" i="13"/>
  <c r="UDT181" i="13"/>
  <c r="UDU181" i="13"/>
  <c r="UDV181" i="13"/>
  <c r="UDW181" i="13"/>
  <c r="UDX181" i="13"/>
  <c r="UDY181" i="13"/>
  <c r="UDZ181" i="13"/>
  <c r="UEA181" i="13"/>
  <c r="UEB181" i="13"/>
  <c r="UEC181" i="13"/>
  <c r="UED181" i="13"/>
  <c r="UEE181" i="13"/>
  <c r="UEF181" i="13"/>
  <c r="UEG181" i="13"/>
  <c r="UEH181" i="13"/>
  <c r="UEI181" i="13"/>
  <c r="UEJ181" i="13"/>
  <c r="UEK181" i="13"/>
  <c r="UEL181" i="13"/>
  <c r="UEM181" i="13"/>
  <c r="UEN181" i="13"/>
  <c r="UEO181" i="13"/>
  <c r="UEP181" i="13"/>
  <c r="UEQ181" i="13"/>
  <c r="UER181" i="13"/>
  <c r="UES181" i="13"/>
  <c r="UET181" i="13"/>
  <c r="UEU181" i="13"/>
  <c r="UEV181" i="13"/>
  <c r="UEW181" i="13"/>
  <c r="UEX181" i="13"/>
  <c r="UEY181" i="13"/>
  <c r="UEZ181" i="13"/>
  <c r="UFA181" i="13"/>
  <c r="UFB181" i="13"/>
  <c r="UFC181" i="13"/>
  <c r="UFD181" i="13"/>
  <c r="UFE181" i="13"/>
  <c r="UFF181" i="13"/>
  <c r="UFG181" i="13"/>
  <c r="UFH181" i="13"/>
  <c r="UFI181" i="13"/>
  <c r="UFJ181" i="13"/>
  <c r="UFK181" i="13"/>
  <c r="UFL181" i="13"/>
  <c r="UFM181" i="13"/>
  <c r="UFN181" i="13"/>
  <c r="UFO181" i="13"/>
  <c r="UFP181" i="13"/>
  <c r="UFQ181" i="13"/>
  <c r="UFR181" i="13"/>
  <c r="UFS181" i="13"/>
  <c r="UFT181" i="13"/>
  <c r="UFU181" i="13"/>
  <c r="UFV181" i="13"/>
  <c r="UFW181" i="13"/>
  <c r="UFX181" i="13"/>
  <c r="UFY181" i="13"/>
  <c r="UFZ181" i="13"/>
  <c r="UGA181" i="13"/>
  <c r="UGB181" i="13"/>
  <c r="UGC181" i="13"/>
  <c r="UGD181" i="13"/>
  <c r="UGE181" i="13"/>
  <c r="UGF181" i="13"/>
  <c r="UGG181" i="13"/>
  <c r="UGH181" i="13"/>
  <c r="UGI181" i="13"/>
  <c r="UGJ181" i="13"/>
  <c r="UGK181" i="13"/>
  <c r="UGL181" i="13"/>
  <c r="UGM181" i="13"/>
  <c r="UGN181" i="13"/>
  <c r="UGO181" i="13"/>
  <c r="UGP181" i="13"/>
  <c r="UGQ181" i="13"/>
  <c r="UGR181" i="13"/>
  <c r="UGS181" i="13"/>
  <c r="UGT181" i="13"/>
  <c r="UGU181" i="13"/>
  <c r="UGV181" i="13"/>
  <c r="UGW181" i="13"/>
  <c r="UGX181" i="13"/>
  <c r="UGY181" i="13"/>
  <c r="UGZ181" i="13"/>
  <c r="UHA181" i="13"/>
  <c r="UHB181" i="13"/>
  <c r="UHC181" i="13"/>
  <c r="UHD181" i="13"/>
  <c r="UHE181" i="13"/>
  <c r="UHF181" i="13"/>
  <c r="UHG181" i="13"/>
  <c r="UHH181" i="13"/>
  <c r="UHI181" i="13"/>
  <c r="UHJ181" i="13"/>
  <c r="UHK181" i="13"/>
  <c r="UHL181" i="13"/>
  <c r="UHM181" i="13"/>
  <c r="UHN181" i="13"/>
  <c r="UHO181" i="13"/>
  <c r="UHP181" i="13"/>
  <c r="UHQ181" i="13"/>
  <c r="UHR181" i="13"/>
  <c r="UHS181" i="13"/>
  <c r="UHT181" i="13"/>
  <c r="UHU181" i="13"/>
  <c r="UHV181" i="13"/>
  <c r="UHW181" i="13"/>
  <c r="UHX181" i="13"/>
  <c r="UHY181" i="13"/>
  <c r="UHZ181" i="13"/>
  <c r="UIA181" i="13"/>
  <c r="UIB181" i="13"/>
  <c r="UIC181" i="13"/>
  <c r="UID181" i="13"/>
  <c r="UIE181" i="13"/>
  <c r="UIF181" i="13"/>
  <c r="UIG181" i="13"/>
  <c r="UIH181" i="13"/>
  <c r="UII181" i="13"/>
  <c r="UIJ181" i="13"/>
  <c r="UIK181" i="13"/>
  <c r="UIL181" i="13"/>
  <c r="UIM181" i="13"/>
  <c r="UIN181" i="13"/>
  <c r="UIO181" i="13"/>
  <c r="UIP181" i="13"/>
  <c r="UIQ181" i="13"/>
  <c r="UIR181" i="13"/>
  <c r="UIS181" i="13"/>
  <c r="UIT181" i="13"/>
  <c r="UIU181" i="13"/>
  <c r="UIV181" i="13"/>
  <c r="UIW181" i="13"/>
  <c r="UIX181" i="13"/>
  <c r="UIY181" i="13"/>
  <c r="UIZ181" i="13"/>
  <c r="UJA181" i="13"/>
  <c r="UJB181" i="13"/>
  <c r="UJC181" i="13"/>
  <c r="UJD181" i="13"/>
  <c r="UJE181" i="13"/>
  <c r="UJF181" i="13"/>
  <c r="UJG181" i="13"/>
  <c r="UJH181" i="13"/>
  <c r="UJI181" i="13"/>
  <c r="UJJ181" i="13"/>
  <c r="UJK181" i="13"/>
  <c r="UJL181" i="13"/>
  <c r="UJM181" i="13"/>
  <c r="UJN181" i="13"/>
  <c r="UJO181" i="13"/>
  <c r="UJP181" i="13"/>
  <c r="UJQ181" i="13"/>
  <c r="UJR181" i="13"/>
  <c r="UJS181" i="13"/>
  <c r="UJT181" i="13"/>
  <c r="UJU181" i="13"/>
  <c r="UJV181" i="13"/>
  <c r="UJW181" i="13"/>
  <c r="UJX181" i="13"/>
  <c r="UJY181" i="13"/>
  <c r="UJZ181" i="13"/>
  <c r="UKA181" i="13"/>
  <c r="UKB181" i="13"/>
  <c r="UKC181" i="13"/>
  <c r="UKD181" i="13"/>
  <c r="UKE181" i="13"/>
  <c r="UKF181" i="13"/>
  <c r="UKG181" i="13"/>
  <c r="UKH181" i="13"/>
  <c r="UKI181" i="13"/>
  <c r="UKJ181" i="13"/>
  <c r="UKK181" i="13"/>
  <c r="UKL181" i="13"/>
  <c r="UKM181" i="13"/>
  <c r="UKN181" i="13"/>
  <c r="UKO181" i="13"/>
  <c r="UKP181" i="13"/>
  <c r="UKQ181" i="13"/>
  <c r="UKR181" i="13"/>
  <c r="UKS181" i="13"/>
  <c r="UKT181" i="13"/>
  <c r="UKU181" i="13"/>
  <c r="UKV181" i="13"/>
  <c r="UKW181" i="13"/>
  <c r="UKX181" i="13"/>
  <c r="UKY181" i="13"/>
  <c r="UKZ181" i="13"/>
  <c r="ULA181" i="13"/>
  <c r="ULB181" i="13"/>
  <c r="ULC181" i="13"/>
  <c r="ULD181" i="13"/>
  <c r="ULE181" i="13"/>
  <c r="ULF181" i="13"/>
  <c r="ULG181" i="13"/>
  <c r="ULH181" i="13"/>
  <c r="ULI181" i="13"/>
  <c r="ULJ181" i="13"/>
  <c r="ULK181" i="13"/>
  <c r="ULL181" i="13"/>
  <c r="ULM181" i="13"/>
  <c r="ULN181" i="13"/>
  <c r="ULO181" i="13"/>
  <c r="ULP181" i="13"/>
  <c r="ULQ181" i="13"/>
  <c r="ULR181" i="13"/>
  <c r="ULS181" i="13"/>
  <c r="ULT181" i="13"/>
  <c r="ULU181" i="13"/>
  <c r="ULV181" i="13"/>
  <c r="ULW181" i="13"/>
  <c r="ULX181" i="13"/>
  <c r="ULY181" i="13"/>
  <c r="ULZ181" i="13"/>
  <c r="UMA181" i="13"/>
  <c r="UMB181" i="13"/>
  <c r="UMC181" i="13"/>
  <c r="UMD181" i="13"/>
  <c r="UME181" i="13"/>
  <c r="UMF181" i="13"/>
  <c r="UMG181" i="13"/>
  <c r="UMH181" i="13"/>
  <c r="UMI181" i="13"/>
  <c r="UMJ181" i="13"/>
  <c r="UMK181" i="13"/>
  <c r="UML181" i="13"/>
  <c r="UMM181" i="13"/>
  <c r="UMN181" i="13"/>
  <c r="UMO181" i="13"/>
  <c r="UMP181" i="13"/>
  <c r="UMQ181" i="13"/>
  <c r="UMR181" i="13"/>
  <c r="UMS181" i="13"/>
  <c r="UMT181" i="13"/>
  <c r="UMU181" i="13"/>
  <c r="UMV181" i="13"/>
  <c r="UMW181" i="13"/>
  <c r="UMX181" i="13"/>
  <c r="UMY181" i="13"/>
  <c r="UMZ181" i="13"/>
  <c r="UNA181" i="13"/>
  <c r="UNB181" i="13"/>
  <c r="UNC181" i="13"/>
  <c r="UND181" i="13"/>
  <c r="UNE181" i="13"/>
  <c r="UNF181" i="13"/>
  <c r="UNG181" i="13"/>
  <c r="UNH181" i="13"/>
  <c r="UNI181" i="13"/>
  <c r="UNJ181" i="13"/>
  <c r="UNK181" i="13"/>
  <c r="UNL181" i="13"/>
  <c r="UNM181" i="13"/>
  <c r="UNN181" i="13"/>
  <c r="UNO181" i="13"/>
  <c r="UNP181" i="13"/>
  <c r="UNQ181" i="13"/>
  <c r="UNR181" i="13"/>
  <c r="UNS181" i="13"/>
  <c r="UNT181" i="13"/>
  <c r="UNU181" i="13"/>
  <c r="UNV181" i="13"/>
  <c r="UNW181" i="13"/>
  <c r="UNX181" i="13"/>
  <c r="UNY181" i="13"/>
  <c r="UNZ181" i="13"/>
  <c r="UOA181" i="13"/>
  <c r="UOB181" i="13"/>
  <c r="UOC181" i="13"/>
  <c r="UOD181" i="13"/>
  <c r="UOE181" i="13"/>
  <c r="UOF181" i="13"/>
  <c r="UOG181" i="13"/>
  <c r="UOH181" i="13"/>
  <c r="UOI181" i="13"/>
  <c r="UOJ181" i="13"/>
  <c r="UOK181" i="13"/>
  <c r="UOL181" i="13"/>
  <c r="UOM181" i="13"/>
  <c r="UON181" i="13"/>
  <c r="UOO181" i="13"/>
  <c r="UOP181" i="13"/>
  <c r="UOQ181" i="13"/>
  <c r="UOR181" i="13"/>
  <c r="UOS181" i="13"/>
  <c r="UOT181" i="13"/>
  <c r="UOU181" i="13"/>
  <c r="UOV181" i="13"/>
  <c r="UOW181" i="13"/>
  <c r="UOX181" i="13"/>
  <c r="UOY181" i="13"/>
  <c r="UOZ181" i="13"/>
  <c r="UPA181" i="13"/>
  <c r="UPB181" i="13"/>
  <c r="UPC181" i="13"/>
  <c r="UPD181" i="13"/>
  <c r="UPE181" i="13"/>
  <c r="UPF181" i="13"/>
  <c r="UPG181" i="13"/>
  <c r="UPH181" i="13"/>
  <c r="UPI181" i="13"/>
  <c r="UPJ181" i="13"/>
  <c r="UPK181" i="13"/>
  <c r="UPL181" i="13"/>
  <c r="UPM181" i="13"/>
  <c r="UPN181" i="13"/>
  <c r="UPO181" i="13"/>
  <c r="UPP181" i="13"/>
  <c r="UPQ181" i="13"/>
  <c r="UPR181" i="13"/>
  <c r="UPS181" i="13"/>
  <c r="UPT181" i="13"/>
  <c r="UPU181" i="13"/>
  <c r="UPV181" i="13"/>
  <c r="UPW181" i="13"/>
  <c r="UPX181" i="13"/>
  <c r="UPY181" i="13"/>
  <c r="UPZ181" i="13"/>
  <c r="UQA181" i="13"/>
  <c r="UQB181" i="13"/>
  <c r="UQC181" i="13"/>
  <c r="UQD181" i="13"/>
  <c r="UQE181" i="13"/>
  <c r="UQF181" i="13"/>
  <c r="UQG181" i="13"/>
  <c r="UQH181" i="13"/>
  <c r="UQI181" i="13"/>
  <c r="UQJ181" i="13"/>
  <c r="UQK181" i="13"/>
  <c r="UQL181" i="13"/>
  <c r="UQM181" i="13"/>
  <c r="UQN181" i="13"/>
  <c r="UQO181" i="13"/>
  <c r="UQP181" i="13"/>
  <c r="UQQ181" i="13"/>
  <c r="UQR181" i="13"/>
  <c r="UQS181" i="13"/>
  <c r="UQT181" i="13"/>
  <c r="UQU181" i="13"/>
  <c r="UQV181" i="13"/>
  <c r="UQW181" i="13"/>
  <c r="UQX181" i="13"/>
  <c r="UQY181" i="13"/>
  <c r="UQZ181" i="13"/>
  <c r="URA181" i="13"/>
  <c r="URB181" i="13"/>
  <c r="URC181" i="13"/>
  <c r="URD181" i="13"/>
  <c r="URE181" i="13"/>
  <c r="URF181" i="13"/>
  <c r="URG181" i="13"/>
  <c r="URH181" i="13"/>
  <c r="URI181" i="13"/>
  <c r="URJ181" i="13"/>
  <c r="URK181" i="13"/>
  <c r="URL181" i="13"/>
  <c r="URM181" i="13"/>
  <c r="URN181" i="13"/>
  <c r="URO181" i="13"/>
  <c r="URP181" i="13"/>
  <c r="URQ181" i="13"/>
  <c r="URR181" i="13"/>
  <c r="URS181" i="13"/>
  <c r="URT181" i="13"/>
  <c r="URU181" i="13"/>
  <c r="URV181" i="13"/>
  <c r="URW181" i="13"/>
  <c r="URX181" i="13"/>
  <c r="URY181" i="13"/>
  <c r="URZ181" i="13"/>
  <c r="USA181" i="13"/>
  <c r="USB181" i="13"/>
  <c r="USC181" i="13"/>
  <c r="USD181" i="13"/>
  <c r="USE181" i="13"/>
  <c r="USF181" i="13"/>
  <c r="USG181" i="13"/>
  <c r="USH181" i="13"/>
  <c r="USI181" i="13"/>
  <c r="USJ181" i="13"/>
  <c r="USK181" i="13"/>
  <c r="USL181" i="13"/>
  <c r="USM181" i="13"/>
  <c r="USN181" i="13"/>
  <c r="USO181" i="13"/>
  <c r="USP181" i="13"/>
  <c r="USQ181" i="13"/>
  <c r="USR181" i="13"/>
  <c r="USS181" i="13"/>
  <c r="UST181" i="13"/>
  <c r="USU181" i="13"/>
  <c r="USV181" i="13"/>
  <c r="USW181" i="13"/>
  <c r="USX181" i="13"/>
  <c r="USY181" i="13"/>
  <c r="USZ181" i="13"/>
  <c r="UTA181" i="13"/>
  <c r="UTB181" i="13"/>
  <c r="UTC181" i="13"/>
  <c r="UTD181" i="13"/>
  <c r="UTE181" i="13"/>
  <c r="UTF181" i="13"/>
  <c r="UTG181" i="13"/>
  <c r="UTH181" i="13"/>
  <c r="UTI181" i="13"/>
  <c r="UTJ181" i="13"/>
  <c r="UTK181" i="13"/>
  <c r="UTL181" i="13"/>
  <c r="UTM181" i="13"/>
  <c r="UTN181" i="13"/>
  <c r="UTO181" i="13"/>
  <c r="UTP181" i="13"/>
  <c r="UTQ181" i="13"/>
  <c r="UTR181" i="13"/>
  <c r="UTS181" i="13"/>
  <c r="UTT181" i="13"/>
  <c r="UTU181" i="13"/>
  <c r="UTV181" i="13"/>
  <c r="UTW181" i="13"/>
  <c r="UTX181" i="13"/>
  <c r="UTY181" i="13"/>
  <c r="UTZ181" i="13"/>
  <c r="UUA181" i="13"/>
  <c r="UUB181" i="13"/>
  <c r="UUC181" i="13"/>
  <c r="UUD181" i="13"/>
  <c r="UUE181" i="13"/>
  <c r="UUF181" i="13"/>
  <c r="UUG181" i="13"/>
  <c r="UUH181" i="13"/>
  <c r="UUI181" i="13"/>
  <c r="UUJ181" i="13"/>
  <c r="UUK181" i="13"/>
  <c r="UUL181" i="13"/>
  <c r="UUM181" i="13"/>
  <c r="UUN181" i="13"/>
  <c r="UUO181" i="13"/>
  <c r="UUP181" i="13"/>
  <c r="UUQ181" i="13"/>
  <c r="UUR181" i="13"/>
  <c r="UUS181" i="13"/>
  <c r="UUT181" i="13"/>
  <c r="UUU181" i="13"/>
  <c r="UUV181" i="13"/>
  <c r="UUW181" i="13"/>
  <c r="UUX181" i="13"/>
  <c r="UUY181" i="13"/>
  <c r="UUZ181" i="13"/>
  <c r="UVA181" i="13"/>
  <c r="UVB181" i="13"/>
  <c r="UVC181" i="13"/>
  <c r="UVD181" i="13"/>
  <c r="UVE181" i="13"/>
  <c r="UVF181" i="13"/>
  <c r="UVG181" i="13"/>
  <c r="UVH181" i="13"/>
  <c r="UVI181" i="13"/>
  <c r="UVJ181" i="13"/>
  <c r="UVK181" i="13"/>
  <c r="UVL181" i="13"/>
  <c r="UVM181" i="13"/>
  <c r="UVN181" i="13"/>
  <c r="UVO181" i="13"/>
  <c r="UVP181" i="13"/>
  <c r="UVQ181" i="13"/>
  <c r="UVR181" i="13"/>
  <c r="UVS181" i="13"/>
  <c r="UVT181" i="13"/>
  <c r="UVU181" i="13"/>
  <c r="UVV181" i="13"/>
  <c r="UVW181" i="13"/>
  <c r="UVX181" i="13"/>
  <c r="UVY181" i="13"/>
  <c r="UVZ181" i="13"/>
  <c r="UWA181" i="13"/>
  <c r="UWB181" i="13"/>
  <c r="UWC181" i="13"/>
  <c r="UWD181" i="13"/>
  <c r="UWE181" i="13"/>
  <c r="UWF181" i="13"/>
  <c r="UWG181" i="13"/>
  <c r="UWH181" i="13"/>
  <c r="UWI181" i="13"/>
  <c r="UWJ181" i="13"/>
  <c r="UWK181" i="13"/>
  <c r="UWL181" i="13"/>
  <c r="UWM181" i="13"/>
  <c r="UWN181" i="13"/>
  <c r="UWO181" i="13"/>
  <c r="UWP181" i="13"/>
  <c r="UWQ181" i="13"/>
  <c r="UWR181" i="13"/>
  <c r="UWS181" i="13"/>
  <c r="UWT181" i="13"/>
  <c r="UWU181" i="13"/>
  <c r="UWV181" i="13"/>
  <c r="UWW181" i="13"/>
  <c r="UWX181" i="13"/>
  <c r="UWY181" i="13"/>
  <c r="UWZ181" i="13"/>
  <c r="UXA181" i="13"/>
  <c r="UXB181" i="13"/>
  <c r="UXC181" i="13"/>
  <c r="UXD181" i="13"/>
  <c r="UXE181" i="13"/>
  <c r="UXF181" i="13"/>
  <c r="UXG181" i="13"/>
  <c r="UXH181" i="13"/>
  <c r="UXI181" i="13"/>
  <c r="UXJ181" i="13"/>
  <c r="UXK181" i="13"/>
  <c r="UXL181" i="13"/>
  <c r="UXM181" i="13"/>
  <c r="UXN181" i="13"/>
  <c r="UXO181" i="13"/>
  <c r="UXP181" i="13"/>
  <c r="UXQ181" i="13"/>
  <c r="UXR181" i="13"/>
  <c r="UXS181" i="13"/>
  <c r="UXT181" i="13"/>
  <c r="UXU181" i="13"/>
  <c r="UXV181" i="13"/>
  <c r="UXW181" i="13"/>
  <c r="UXX181" i="13"/>
  <c r="UXY181" i="13"/>
  <c r="UXZ181" i="13"/>
  <c r="UYA181" i="13"/>
  <c r="UYB181" i="13"/>
  <c r="UYC181" i="13"/>
  <c r="UYD181" i="13"/>
  <c r="UYE181" i="13"/>
  <c r="UYF181" i="13"/>
  <c r="UYG181" i="13"/>
  <c r="UYH181" i="13"/>
  <c r="UYI181" i="13"/>
  <c r="UYJ181" i="13"/>
  <c r="UYK181" i="13"/>
  <c r="UYL181" i="13"/>
  <c r="UYM181" i="13"/>
  <c r="UYN181" i="13"/>
  <c r="UYO181" i="13"/>
  <c r="UYP181" i="13"/>
  <c r="UYQ181" i="13"/>
  <c r="UYR181" i="13"/>
  <c r="UYS181" i="13"/>
  <c r="UYT181" i="13"/>
  <c r="UYU181" i="13"/>
  <c r="UYV181" i="13"/>
  <c r="UYW181" i="13"/>
  <c r="UYX181" i="13"/>
  <c r="UYY181" i="13"/>
  <c r="UYZ181" i="13"/>
  <c r="UZA181" i="13"/>
  <c r="UZB181" i="13"/>
  <c r="UZC181" i="13"/>
  <c r="UZD181" i="13"/>
  <c r="UZE181" i="13"/>
  <c r="UZF181" i="13"/>
  <c r="UZG181" i="13"/>
  <c r="UZH181" i="13"/>
  <c r="UZI181" i="13"/>
  <c r="UZJ181" i="13"/>
  <c r="UZK181" i="13"/>
  <c r="UZL181" i="13"/>
  <c r="UZM181" i="13"/>
  <c r="UZN181" i="13"/>
  <c r="UZO181" i="13"/>
  <c r="UZP181" i="13"/>
  <c r="UZQ181" i="13"/>
  <c r="UZR181" i="13"/>
  <c r="UZS181" i="13"/>
  <c r="UZT181" i="13"/>
  <c r="UZU181" i="13"/>
  <c r="UZV181" i="13"/>
  <c r="UZW181" i="13"/>
  <c r="UZX181" i="13"/>
  <c r="UZY181" i="13"/>
  <c r="UZZ181" i="13"/>
  <c r="VAA181" i="13"/>
  <c r="VAB181" i="13"/>
  <c r="VAC181" i="13"/>
  <c r="VAD181" i="13"/>
  <c r="VAE181" i="13"/>
  <c r="VAF181" i="13"/>
  <c r="VAG181" i="13"/>
  <c r="VAH181" i="13"/>
  <c r="VAI181" i="13"/>
  <c r="VAJ181" i="13"/>
  <c r="VAK181" i="13"/>
  <c r="VAL181" i="13"/>
  <c r="VAM181" i="13"/>
  <c r="VAN181" i="13"/>
  <c r="VAO181" i="13"/>
  <c r="VAP181" i="13"/>
  <c r="VAQ181" i="13"/>
  <c r="VAR181" i="13"/>
  <c r="VAS181" i="13"/>
  <c r="VAT181" i="13"/>
  <c r="VAU181" i="13"/>
  <c r="VAV181" i="13"/>
  <c r="VAW181" i="13"/>
  <c r="VAX181" i="13"/>
  <c r="VAY181" i="13"/>
  <c r="VAZ181" i="13"/>
  <c r="VBA181" i="13"/>
  <c r="VBB181" i="13"/>
  <c r="VBC181" i="13"/>
  <c r="VBD181" i="13"/>
  <c r="VBE181" i="13"/>
  <c r="VBF181" i="13"/>
  <c r="VBG181" i="13"/>
  <c r="VBH181" i="13"/>
  <c r="VBI181" i="13"/>
  <c r="VBJ181" i="13"/>
  <c r="VBK181" i="13"/>
  <c r="VBL181" i="13"/>
  <c r="VBM181" i="13"/>
  <c r="VBN181" i="13"/>
  <c r="VBO181" i="13"/>
  <c r="VBP181" i="13"/>
  <c r="VBQ181" i="13"/>
  <c r="VBR181" i="13"/>
  <c r="VBS181" i="13"/>
  <c r="VBT181" i="13"/>
  <c r="VBU181" i="13"/>
  <c r="VBV181" i="13"/>
  <c r="VBW181" i="13"/>
  <c r="VBX181" i="13"/>
  <c r="VBY181" i="13"/>
  <c r="VBZ181" i="13"/>
  <c r="VCA181" i="13"/>
  <c r="VCB181" i="13"/>
  <c r="VCC181" i="13"/>
  <c r="VCD181" i="13"/>
  <c r="VCE181" i="13"/>
  <c r="VCF181" i="13"/>
  <c r="VCG181" i="13"/>
  <c r="VCH181" i="13"/>
  <c r="VCI181" i="13"/>
  <c r="VCJ181" i="13"/>
  <c r="VCK181" i="13"/>
  <c r="VCL181" i="13"/>
  <c r="VCM181" i="13"/>
  <c r="VCN181" i="13"/>
  <c r="VCO181" i="13"/>
  <c r="VCP181" i="13"/>
  <c r="VCQ181" i="13"/>
  <c r="VCR181" i="13"/>
  <c r="VCS181" i="13"/>
  <c r="VCT181" i="13"/>
  <c r="VCU181" i="13"/>
  <c r="VCV181" i="13"/>
  <c r="VCW181" i="13"/>
  <c r="VCX181" i="13"/>
  <c r="VCY181" i="13"/>
  <c r="VCZ181" i="13"/>
  <c r="VDA181" i="13"/>
  <c r="VDB181" i="13"/>
  <c r="VDC181" i="13"/>
  <c r="VDD181" i="13"/>
  <c r="VDE181" i="13"/>
  <c r="VDF181" i="13"/>
  <c r="VDG181" i="13"/>
  <c r="VDH181" i="13"/>
  <c r="VDI181" i="13"/>
  <c r="VDJ181" i="13"/>
  <c r="VDK181" i="13"/>
  <c r="VDL181" i="13"/>
  <c r="VDM181" i="13"/>
  <c r="VDN181" i="13"/>
  <c r="VDO181" i="13"/>
  <c r="VDP181" i="13"/>
  <c r="VDQ181" i="13"/>
  <c r="VDR181" i="13"/>
  <c r="VDS181" i="13"/>
  <c r="VDT181" i="13"/>
  <c r="VDU181" i="13"/>
  <c r="VDV181" i="13"/>
  <c r="VDW181" i="13"/>
  <c r="VDX181" i="13"/>
  <c r="VDY181" i="13"/>
  <c r="VDZ181" i="13"/>
  <c r="VEA181" i="13"/>
  <c r="VEB181" i="13"/>
  <c r="VEC181" i="13"/>
  <c r="VED181" i="13"/>
  <c r="VEE181" i="13"/>
  <c r="VEF181" i="13"/>
  <c r="VEG181" i="13"/>
  <c r="VEH181" i="13"/>
  <c r="VEI181" i="13"/>
  <c r="VEJ181" i="13"/>
  <c r="VEK181" i="13"/>
  <c r="VEL181" i="13"/>
  <c r="VEM181" i="13"/>
  <c r="VEN181" i="13"/>
  <c r="VEO181" i="13"/>
  <c r="VEP181" i="13"/>
  <c r="VEQ181" i="13"/>
  <c r="VER181" i="13"/>
  <c r="VES181" i="13"/>
  <c r="VET181" i="13"/>
  <c r="VEU181" i="13"/>
  <c r="VEV181" i="13"/>
  <c r="VEW181" i="13"/>
  <c r="VEX181" i="13"/>
  <c r="VEY181" i="13"/>
  <c r="VEZ181" i="13"/>
  <c r="VFA181" i="13"/>
  <c r="VFB181" i="13"/>
  <c r="VFC181" i="13"/>
  <c r="VFD181" i="13"/>
  <c r="VFE181" i="13"/>
  <c r="VFF181" i="13"/>
  <c r="VFG181" i="13"/>
  <c r="VFH181" i="13"/>
  <c r="VFI181" i="13"/>
  <c r="VFJ181" i="13"/>
  <c r="VFK181" i="13"/>
  <c r="VFL181" i="13"/>
  <c r="VFM181" i="13"/>
  <c r="VFN181" i="13"/>
  <c r="VFO181" i="13"/>
  <c r="VFP181" i="13"/>
  <c r="VFQ181" i="13"/>
  <c r="VFR181" i="13"/>
  <c r="VFS181" i="13"/>
  <c r="VFT181" i="13"/>
  <c r="VFU181" i="13"/>
  <c r="VFV181" i="13"/>
  <c r="VFW181" i="13"/>
  <c r="VFX181" i="13"/>
  <c r="VFY181" i="13"/>
  <c r="VFZ181" i="13"/>
  <c r="VGA181" i="13"/>
  <c r="VGB181" i="13"/>
  <c r="VGC181" i="13"/>
  <c r="VGD181" i="13"/>
  <c r="VGE181" i="13"/>
  <c r="VGF181" i="13"/>
  <c r="VGG181" i="13"/>
  <c r="VGH181" i="13"/>
  <c r="VGI181" i="13"/>
  <c r="VGJ181" i="13"/>
  <c r="VGK181" i="13"/>
  <c r="VGL181" i="13"/>
  <c r="VGM181" i="13"/>
  <c r="VGN181" i="13"/>
  <c r="VGO181" i="13"/>
  <c r="VGP181" i="13"/>
  <c r="VGQ181" i="13"/>
  <c r="VGR181" i="13"/>
  <c r="VGS181" i="13"/>
  <c r="VGT181" i="13"/>
  <c r="VGU181" i="13"/>
  <c r="VGV181" i="13"/>
  <c r="VGW181" i="13"/>
  <c r="VGX181" i="13"/>
  <c r="VGY181" i="13"/>
  <c r="VGZ181" i="13"/>
  <c r="VHA181" i="13"/>
  <c r="VHB181" i="13"/>
  <c r="VHC181" i="13"/>
  <c r="VHD181" i="13"/>
  <c r="VHE181" i="13"/>
  <c r="VHF181" i="13"/>
  <c r="VHG181" i="13"/>
  <c r="VHH181" i="13"/>
  <c r="VHI181" i="13"/>
  <c r="VHJ181" i="13"/>
  <c r="VHK181" i="13"/>
  <c r="VHL181" i="13"/>
  <c r="VHM181" i="13"/>
  <c r="VHN181" i="13"/>
  <c r="VHO181" i="13"/>
  <c r="VHP181" i="13"/>
  <c r="VHQ181" i="13"/>
  <c r="VHR181" i="13"/>
  <c r="VHS181" i="13"/>
  <c r="VHT181" i="13"/>
  <c r="VHU181" i="13"/>
  <c r="VHV181" i="13"/>
  <c r="VHW181" i="13"/>
  <c r="VHX181" i="13"/>
  <c r="VHY181" i="13"/>
  <c r="VHZ181" i="13"/>
  <c r="VIA181" i="13"/>
  <c r="VIB181" i="13"/>
  <c r="VIC181" i="13"/>
  <c r="VID181" i="13"/>
  <c r="VIE181" i="13"/>
  <c r="VIF181" i="13"/>
  <c r="VIG181" i="13"/>
  <c r="VIH181" i="13"/>
  <c r="VII181" i="13"/>
  <c r="VIJ181" i="13"/>
  <c r="VIK181" i="13"/>
  <c r="VIL181" i="13"/>
  <c r="VIM181" i="13"/>
  <c r="VIN181" i="13"/>
  <c r="VIO181" i="13"/>
  <c r="VIP181" i="13"/>
  <c r="VIQ181" i="13"/>
  <c r="VIR181" i="13"/>
  <c r="VIS181" i="13"/>
  <c r="VIT181" i="13"/>
  <c r="VIU181" i="13"/>
  <c r="VIV181" i="13"/>
  <c r="VIW181" i="13"/>
  <c r="VIX181" i="13"/>
  <c r="VIY181" i="13"/>
  <c r="VIZ181" i="13"/>
  <c r="VJA181" i="13"/>
  <c r="VJB181" i="13"/>
  <c r="VJC181" i="13"/>
  <c r="VJD181" i="13"/>
  <c r="VJE181" i="13"/>
  <c r="VJF181" i="13"/>
  <c r="VJG181" i="13"/>
  <c r="VJH181" i="13"/>
  <c r="VJI181" i="13"/>
  <c r="VJJ181" i="13"/>
  <c r="VJK181" i="13"/>
  <c r="VJL181" i="13"/>
  <c r="VJM181" i="13"/>
  <c r="VJN181" i="13"/>
  <c r="VJO181" i="13"/>
  <c r="VJP181" i="13"/>
  <c r="VJQ181" i="13"/>
  <c r="VJR181" i="13"/>
  <c r="VJS181" i="13"/>
  <c r="VJT181" i="13"/>
  <c r="VJU181" i="13"/>
  <c r="VJV181" i="13"/>
  <c r="VJW181" i="13"/>
  <c r="VJX181" i="13"/>
  <c r="VJY181" i="13"/>
  <c r="VJZ181" i="13"/>
  <c r="VKA181" i="13"/>
  <c r="VKB181" i="13"/>
  <c r="VKC181" i="13"/>
  <c r="VKD181" i="13"/>
  <c r="VKE181" i="13"/>
  <c r="VKF181" i="13"/>
  <c r="VKG181" i="13"/>
  <c r="VKH181" i="13"/>
  <c r="VKI181" i="13"/>
  <c r="VKJ181" i="13"/>
  <c r="VKK181" i="13"/>
  <c r="VKL181" i="13"/>
  <c r="VKM181" i="13"/>
  <c r="VKN181" i="13"/>
  <c r="VKO181" i="13"/>
  <c r="VKP181" i="13"/>
  <c r="VKQ181" i="13"/>
  <c r="VKR181" i="13"/>
  <c r="VKS181" i="13"/>
  <c r="VKT181" i="13"/>
  <c r="VKU181" i="13"/>
  <c r="VKV181" i="13"/>
  <c r="VKW181" i="13"/>
  <c r="VKX181" i="13"/>
  <c r="VKY181" i="13"/>
  <c r="VKZ181" i="13"/>
  <c r="VLA181" i="13"/>
  <c r="VLB181" i="13"/>
  <c r="VLC181" i="13"/>
  <c r="VLD181" i="13"/>
  <c r="VLE181" i="13"/>
  <c r="VLF181" i="13"/>
  <c r="VLG181" i="13"/>
  <c r="VLH181" i="13"/>
  <c r="VLI181" i="13"/>
  <c r="VLJ181" i="13"/>
  <c r="VLK181" i="13"/>
  <c r="VLL181" i="13"/>
  <c r="VLM181" i="13"/>
  <c r="VLN181" i="13"/>
  <c r="VLO181" i="13"/>
  <c r="VLP181" i="13"/>
  <c r="VLQ181" i="13"/>
  <c r="VLR181" i="13"/>
  <c r="VLS181" i="13"/>
  <c r="VLT181" i="13"/>
  <c r="VLU181" i="13"/>
  <c r="VLV181" i="13"/>
  <c r="VLW181" i="13"/>
  <c r="VLX181" i="13"/>
  <c r="VLY181" i="13"/>
  <c r="VLZ181" i="13"/>
  <c r="VMA181" i="13"/>
  <c r="VMB181" i="13"/>
  <c r="VMC181" i="13"/>
  <c r="VMD181" i="13"/>
  <c r="VME181" i="13"/>
  <c r="VMF181" i="13"/>
  <c r="VMG181" i="13"/>
  <c r="VMH181" i="13"/>
  <c r="VMI181" i="13"/>
  <c r="VMJ181" i="13"/>
  <c r="VMK181" i="13"/>
  <c r="VML181" i="13"/>
  <c r="VMM181" i="13"/>
  <c r="VMN181" i="13"/>
  <c r="VMO181" i="13"/>
  <c r="VMP181" i="13"/>
  <c r="VMQ181" i="13"/>
  <c r="VMR181" i="13"/>
  <c r="VMS181" i="13"/>
  <c r="VMT181" i="13"/>
  <c r="VMU181" i="13"/>
  <c r="VMV181" i="13"/>
  <c r="VMW181" i="13"/>
  <c r="VMX181" i="13"/>
  <c r="VMY181" i="13"/>
  <c r="VMZ181" i="13"/>
  <c r="VNA181" i="13"/>
  <c r="VNB181" i="13"/>
  <c r="VNC181" i="13"/>
  <c r="VND181" i="13"/>
  <c r="VNE181" i="13"/>
  <c r="VNF181" i="13"/>
  <c r="VNG181" i="13"/>
  <c r="VNH181" i="13"/>
  <c r="VNI181" i="13"/>
  <c r="VNJ181" i="13"/>
  <c r="VNK181" i="13"/>
  <c r="VNL181" i="13"/>
  <c r="VNM181" i="13"/>
  <c r="VNN181" i="13"/>
  <c r="VNO181" i="13"/>
  <c r="VNP181" i="13"/>
  <c r="VNQ181" i="13"/>
  <c r="VNR181" i="13"/>
  <c r="VNS181" i="13"/>
  <c r="VNT181" i="13"/>
  <c r="VNU181" i="13"/>
  <c r="VNV181" i="13"/>
  <c r="VNW181" i="13"/>
  <c r="VNX181" i="13"/>
  <c r="VNY181" i="13"/>
  <c r="VNZ181" i="13"/>
  <c r="VOA181" i="13"/>
  <c r="VOB181" i="13"/>
  <c r="VOC181" i="13"/>
  <c r="VOD181" i="13"/>
  <c r="VOE181" i="13"/>
  <c r="VOF181" i="13"/>
  <c r="VOG181" i="13"/>
  <c r="VOH181" i="13"/>
  <c r="VOI181" i="13"/>
  <c r="VOJ181" i="13"/>
  <c r="VOK181" i="13"/>
  <c r="VOL181" i="13"/>
  <c r="VOM181" i="13"/>
  <c r="VON181" i="13"/>
  <c r="VOO181" i="13"/>
  <c r="VOP181" i="13"/>
  <c r="VOQ181" i="13"/>
  <c r="VOR181" i="13"/>
  <c r="VOS181" i="13"/>
  <c r="VOT181" i="13"/>
  <c r="VOU181" i="13"/>
  <c r="VOV181" i="13"/>
  <c r="VOW181" i="13"/>
  <c r="VOX181" i="13"/>
  <c r="VOY181" i="13"/>
  <c r="VOZ181" i="13"/>
  <c r="VPA181" i="13"/>
  <c r="VPB181" i="13"/>
  <c r="VPC181" i="13"/>
  <c r="VPD181" i="13"/>
  <c r="VPE181" i="13"/>
  <c r="VPF181" i="13"/>
  <c r="VPG181" i="13"/>
  <c r="VPH181" i="13"/>
  <c r="VPI181" i="13"/>
  <c r="VPJ181" i="13"/>
  <c r="VPK181" i="13"/>
  <c r="VPL181" i="13"/>
  <c r="VPM181" i="13"/>
  <c r="VPN181" i="13"/>
  <c r="VPO181" i="13"/>
  <c r="VPP181" i="13"/>
  <c r="VPQ181" i="13"/>
  <c r="VPR181" i="13"/>
  <c r="VPS181" i="13"/>
  <c r="VPT181" i="13"/>
  <c r="VPU181" i="13"/>
  <c r="VPV181" i="13"/>
  <c r="VPW181" i="13"/>
  <c r="VPX181" i="13"/>
  <c r="VPY181" i="13"/>
  <c r="VPZ181" i="13"/>
  <c r="VQA181" i="13"/>
  <c r="VQB181" i="13"/>
  <c r="VQC181" i="13"/>
  <c r="VQD181" i="13"/>
  <c r="VQE181" i="13"/>
  <c r="VQF181" i="13"/>
  <c r="VQG181" i="13"/>
  <c r="VQH181" i="13"/>
  <c r="VQI181" i="13"/>
  <c r="VQJ181" i="13"/>
  <c r="VQK181" i="13"/>
  <c r="VQL181" i="13"/>
  <c r="VQM181" i="13"/>
  <c r="VQN181" i="13"/>
  <c r="VQO181" i="13"/>
  <c r="VQP181" i="13"/>
  <c r="VQQ181" i="13"/>
  <c r="VQR181" i="13"/>
  <c r="VQS181" i="13"/>
  <c r="VQT181" i="13"/>
  <c r="VQU181" i="13"/>
  <c r="VQV181" i="13"/>
  <c r="VQW181" i="13"/>
  <c r="VQX181" i="13"/>
  <c r="VQY181" i="13"/>
  <c r="VQZ181" i="13"/>
  <c r="VRA181" i="13"/>
  <c r="VRB181" i="13"/>
  <c r="VRC181" i="13"/>
  <c r="VRD181" i="13"/>
  <c r="VRE181" i="13"/>
  <c r="VRF181" i="13"/>
  <c r="VRG181" i="13"/>
  <c r="VRH181" i="13"/>
  <c r="VRI181" i="13"/>
  <c r="VRJ181" i="13"/>
  <c r="VRK181" i="13"/>
  <c r="VRL181" i="13"/>
  <c r="VRM181" i="13"/>
  <c r="VRN181" i="13"/>
  <c r="VRO181" i="13"/>
  <c r="VRP181" i="13"/>
  <c r="VRQ181" i="13"/>
  <c r="VRR181" i="13"/>
  <c r="VRS181" i="13"/>
  <c r="VRT181" i="13"/>
  <c r="VRU181" i="13"/>
  <c r="VRV181" i="13"/>
  <c r="VRW181" i="13"/>
  <c r="VRX181" i="13"/>
  <c r="VRY181" i="13"/>
  <c r="VRZ181" i="13"/>
  <c r="VSA181" i="13"/>
  <c r="VSB181" i="13"/>
  <c r="VSC181" i="13"/>
  <c r="VSD181" i="13"/>
  <c r="VSE181" i="13"/>
  <c r="VSF181" i="13"/>
  <c r="VSG181" i="13"/>
  <c r="VSH181" i="13"/>
  <c r="VSI181" i="13"/>
  <c r="VSJ181" i="13"/>
  <c r="VSK181" i="13"/>
  <c r="VSL181" i="13"/>
  <c r="VSM181" i="13"/>
  <c r="VSN181" i="13"/>
  <c r="VSO181" i="13"/>
  <c r="VSP181" i="13"/>
  <c r="VSQ181" i="13"/>
  <c r="VSR181" i="13"/>
  <c r="VSS181" i="13"/>
  <c r="VST181" i="13"/>
  <c r="VSU181" i="13"/>
  <c r="VSV181" i="13"/>
  <c r="VSW181" i="13"/>
  <c r="VSX181" i="13"/>
  <c r="VSY181" i="13"/>
  <c r="VSZ181" i="13"/>
  <c r="VTA181" i="13"/>
  <c r="VTB181" i="13"/>
  <c r="VTC181" i="13"/>
  <c r="VTD181" i="13"/>
  <c r="VTE181" i="13"/>
  <c r="VTF181" i="13"/>
  <c r="VTG181" i="13"/>
  <c r="VTH181" i="13"/>
  <c r="VTI181" i="13"/>
  <c r="VTJ181" i="13"/>
  <c r="VTK181" i="13"/>
  <c r="VTL181" i="13"/>
  <c r="VTM181" i="13"/>
  <c r="VTN181" i="13"/>
  <c r="VTO181" i="13"/>
  <c r="VTP181" i="13"/>
  <c r="VTQ181" i="13"/>
  <c r="VTR181" i="13"/>
  <c r="VTS181" i="13"/>
  <c r="VTT181" i="13"/>
  <c r="VTU181" i="13"/>
  <c r="VTV181" i="13"/>
  <c r="VTW181" i="13"/>
  <c r="VTX181" i="13"/>
  <c r="VTY181" i="13"/>
  <c r="VTZ181" i="13"/>
  <c r="VUA181" i="13"/>
  <c r="VUB181" i="13"/>
  <c r="VUC181" i="13"/>
  <c r="VUD181" i="13"/>
  <c r="VUE181" i="13"/>
  <c r="VUF181" i="13"/>
  <c r="VUG181" i="13"/>
  <c r="VUH181" i="13"/>
  <c r="VUI181" i="13"/>
  <c r="VUJ181" i="13"/>
  <c r="VUK181" i="13"/>
  <c r="VUL181" i="13"/>
  <c r="VUM181" i="13"/>
  <c r="VUN181" i="13"/>
  <c r="VUO181" i="13"/>
  <c r="VUP181" i="13"/>
  <c r="VUQ181" i="13"/>
  <c r="VUR181" i="13"/>
  <c r="VUS181" i="13"/>
  <c r="VUT181" i="13"/>
  <c r="VUU181" i="13"/>
  <c r="VUV181" i="13"/>
  <c r="VUW181" i="13"/>
  <c r="VUX181" i="13"/>
  <c r="VUY181" i="13"/>
  <c r="VUZ181" i="13"/>
  <c r="VVA181" i="13"/>
  <c r="VVB181" i="13"/>
  <c r="VVC181" i="13"/>
  <c r="VVD181" i="13"/>
  <c r="VVE181" i="13"/>
  <c r="VVF181" i="13"/>
  <c r="VVG181" i="13"/>
  <c r="VVH181" i="13"/>
  <c r="VVI181" i="13"/>
  <c r="VVJ181" i="13"/>
  <c r="VVK181" i="13"/>
  <c r="VVL181" i="13"/>
  <c r="VVM181" i="13"/>
  <c r="VVN181" i="13"/>
  <c r="VVO181" i="13"/>
  <c r="VVP181" i="13"/>
  <c r="VVQ181" i="13"/>
  <c r="VVR181" i="13"/>
  <c r="VVS181" i="13"/>
  <c r="VVT181" i="13"/>
  <c r="VVU181" i="13"/>
  <c r="VVV181" i="13"/>
  <c r="VVW181" i="13"/>
  <c r="VVX181" i="13"/>
  <c r="VVY181" i="13"/>
  <c r="VVZ181" i="13"/>
  <c r="VWA181" i="13"/>
  <c r="VWB181" i="13"/>
  <c r="VWC181" i="13"/>
  <c r="VWD181" i="13"/>
  <c r="VWE181" i="13"/>
  <c r="VWF181" i="13"/>
  <c r="VWG181" i="13"/>
  <c r="VWH181" i="13"/>
  <c r="VWI181" i="13"/>
  <c r="VWJ181" i="13"/>
  <c r="VWK181" i="13"/>
  <c r="VWL181" i="13"/>
  <c r="VWM181" i="13"/>
  <c r="VWN181" i="13"/>
  <c r="VWO181" i="13"/>
  <c r="VWP181" i="13"/>
  <c r="VWQ181" i="13"/>
  <c r="VWR181" i="13"/>
  <c r="VWS181" i="13"/>
  <c r="VWT181" i="13"/>
  <c r="VWU181" i="13"/>
  <c r="VWV181" i="13"/>
  <c r="VWW181" i="13"/>
  <c r="VWX181" i="13"/>
  <c r="VWY181" i="13"/>
  <c r="VWZ181" i="13"/>
  <c r="VXA181" i="13"/>
  <c r="VXB181" i="13"/>
  <c r="VXC181" i="13"/>
  <c r="VXD181" i="13"/>
  <c r="VXE181" i="13"/>
  <c r="VXF181" i="13"/>
  <c r="VXG181" i="13"/>
  <c r="VXH181" i="13"/>
  <c r="VXI181" i="13"/>
  <c r="VXJ181" i="13"/>
  <c r="VXK181" i="13"/>
  <c r="VXL181" i="13"/>
  <c r="VXM181" i="13"/>
  <c r="VXN181" i="13"/>
  <c r="VXO181" i="13"/>
  <c r="VXP181" i="13"/>
  <c r="VXQ181" i="13"/>
  <c r="VXR181" i="13"/>
  <c r="VXS181" i="13"/>
  <c r="VXT181" i="13"/>
  <c r="VXU181" i="13"/>
  <c r="VXV181" i="13"/>
  <c r="VXW181" i="13"/>
  <c r="VXX181" i="13"/>
  <c r="VXY181" i="13"/>
  <c r="VXZ181" i="13"/>
  <c r="VYA181" i="13"/>
  <c r="VYB181" i="13"/>
  <c r="VYC181" i="13"/>
  <c r="VYD181" i="13"/>
  <c r="VYE181" i="13"/>
  <c r="VYF181" i="13"/>
  <c r="VYG181" i="13"/>
  <c r="VYH181" i="13"/>
  <c r="VYI181" i="13"/>
  <c r="VYJ181" i="13"/>
  <c r="VYK181" i="13"/>
  <c r="VYL181" i="13"/>
  <c r="VYM181" i="13"/>
  <c r="VYN181" i="13"/>
  <c r="VYO181" i="13"/>
  <c r="VYP181" i="13"/>
  <c r="VYQ181" i="13"/>
  <c r="VYR181" i="13"/>
  <c r="VYS181" i="13"/>
  <c r="VYT181" i="13"/>
  <c r="VYU181" i="13"/>
  <c r="VYV181" i="13"/>
  <c r="VYW181" i="13"/>
  <c r="VYX181" i="13"/>
  <c r="VYY181" i="13"/>
  <c r="VYZ181" i="13"/>
  <c r="VZA181" i="13"/>
  <c r="VZB181" i="13"/>
  <c r="VZC181" i="13"/>
  <c r="VZD181" i="13"/>
  <c r="VZE181" i="13"/>
  <c r="VZF181" i="13"/>
  <c r="VZG181" i="13"/>
  <c r="VZH181" i="13"/>
  <c r="VZI181" i="13"/>
  <c r="VZJ181" i="13"/>
  <c r="VZK181" i="13"/>
  <c r="VZL181" i="13"/>
  <c r="VZM181" i="13"/>
  <c r="VZN181" i="13"/>
  <c r="VZO181" i="13"/>
  <c r="VZP181" i="13"/>
  <c r="VZQ181" i="13"/>
  <c r="VZR181" i="13"/>
  <c r="VZS181" i="13"/>
  <c r="VZT181" i="13"/>
  <c r="VZU181" i="13"/>
  <c r="VZV181" i="13"/>
  <c r="VZW181" i="13"/>
  <c r="VZX181" i="13"/>
  <c r="VZY181" i="13"/>
  <c r="VZZ181" i="13"/>
  <c r="WAA181" i="13"/>
  <c r="WAB181" i="13"/>
  <c r="WAC181" i="13"/>
  <c r="WAD181" i="13"/>
  <c r="WAE181" i="13"/>
  <c r="WAF181" i="13"/>
  <c r="WAG181" i="13"/>
  <c r="WAH181" i="13"/>
  <c r="WAI181" i="13"/>
  <c r="WAJ181" i="13"/>
  <c r="WAK181" i="13"/>
  <c r="WAL181" i="13"/>
  <c r="WAM181" i="13"/>
  <c r="WAN181" i="13"/>
  <c r="WAO181" i="13"/>
  <c r="WAP181" i="13"/>
  <c r="WAQ181" i="13"/>
  <c r="WAR181" i="13"/>
  <c r="WAS181" i="13"/>
  <c r="WAT181" i="13"/>
  <c r="WAU181" i="13"/>
  <c r="WAV181" i="13"/>
  <c r="WAW181" i="13"/>
  <c r="WAX181" i="13"/>
  <c r="WAY181" i="13"/>
  <c r="WAZ181" i="13"/>
  <c r="WBA181" i="13"/>
  <c r="WBB181" i="13"/>
  <c r="WBC181" i="13"/>
  <c r="WBD181" i="13"/>
  <c r="WBE181" i="13"/>
  <c r="WBF181" i="13"/>
  <c r="WBG181" i="13"/>
  <c r="WBH181" i="13"/>
  <c r="WBI181" i="13"/>
  <c r="WBJ181" i="13"/>
  <c r="WBK181" i="13"/>
  <c r="WBL181" i="13"/>
  <c r="WBM181" i="13"/>
  <c r="WBN181" i="13"/>
  <c r="WBO181" i="13"/>
  <c r="WBP181" i="13"/>
  <c r="WBQ181" i="13"/>
  <c r="WBR181" i="13"/>
  <c r="WBS181" i="13"/>
  <c r="WBT181" i="13"/>
  <c r="WBU181" i="13"/>
  <c r="WBV181" i="13"/>
  <c r="WBW181" i="13"/>
  <c r="WBX181" i="13"/>
  <c r="WBY181" i="13"/>
  <c r="WBZ181" i="13"/>
  <c r="WCA181" i="13"/>
  <c r="WCB181" i="13"/>
  <c r="WCC181" i="13"/>
  <c r="WCD181" i="13"/>
  <c r="WCE181" i="13"/>
  <c r="WCF181" i="13"/>
  <c r="WCG181" i="13"/>
  <c r="WCH181" i="13"/>
  <c r="WCI181" i="13"/>
  <c r="WCJ181" i="13"/>
  <c r="WCK181" i="13"/>
  <c r="WCL181" i="13"/>
  <c r="WCM181" i="13"/>
  <c r="WCN181" i="13"/>
  <c r="WCO181" i="13"/>
  <c r="WCP181" i="13"/>
  <c r="WCQ181" i="13"/>
  <c r="WCR181" i="13"/>
  <c r="WCS181" i="13"/>
  <c r="WCT181" i="13"/>
  <c r="WCU181" i="13"/>
  <c r="WCV181" i="13"/>
  <c r="WCW181" i="13"/>
  <c r="WCX181" i="13"/>
  <c r="WCY181" i="13"/>
  <c r="WCZ181" i="13"/>
  <c r="WDA181" i="13"/>
  <c r="WDB181" i="13"/>
  <c r="WDC181" i="13"/>
  <c r="WDD181" i="13"/>
  <c r="WDE181" i="13"/>
  <c r="WDF181" i="13"/>
  <c r="WDG181" i="13"/>
  <c r="WDH181" i="13"/>
  <c r="WDI181" i="13"/>
  <c r="WDJ181" i="13"/>
  <c r="WDK181" i="13"/>
  <c r="WDL181" i="13"/>
  <c r="WDM181" i="13"/>
  <c r="WDN181" i="13"/>
  <c r="WDO181" i="13"/>
  <c r="WDP181" i="13"/>
  <c r="WDQ181" i="13"/>
  <c r="WDR181" i="13"/>
  <c r="WDS181" i="13"/>
  <c r="WDT181" i="13"/>
  <c r="WDU181" i="13"/>
  <c r="WDV181" i="13"/>
  <c r="WDW181" i="13"/>
  <c r="WDX181" i="13"/>
  <c r="WDY181" i="13"/>
  <c r="WDZ181" i="13"/>
  <c r="WEA181" i="13"/>
  <c r="WEB181" i="13"/>
  <c r="WEC181" i="13"/>
  <c r="WED181" i="13"/>
  <c r="WEE181" i="13"/>
  <c r="WEF181" i="13"/>
  <c r="WEG181" i="13"/>
  <c r="WEH181" i="13"/>
  <c r="WEI181" i="13"/>
  <c r="WEJ181" i="13"/>
  <c r="WEK181" i="13"/>
  <c r="WEL181" i="13"/>
  <c r="WEM181" i="13"/>
  <c r="WEN181" i="13"/>
  <c r="WEO181" i="13"/>
  <c r="WEP181" i="13"/>
  <c r="WEQ181" i="13"/>
  <c r="WER181" i="13"/>
  <c r="WES181" i="13"/>
  <c r="WET181" i="13"/>
  <c r="WEU181" i="13"/>
  <c r="WEV181" i="13"/>
  <c r="WEW181" i="13"/>
  <c r="WEX181" i="13"/>
  <c r="WEY181" i="13"/>
  <c r="WEZ181" i="13"/>
  <c r="WFA181" i="13"/>
  <c r="WFB181" i="13"/>
  <c r="WFC181" i="13"/>
  <c r="WFD181" i="13"/>
  <c r="WFE181" i="13"/>
  <c r="WFF181" i="13"/>
  <c r="WFG181" i="13"/>
  <c r="WFH181" i="13"/>
  <c r="WFI181" i="13"/>
  <c r="WFJ181" i="13"/>
  <c r="WFK181" i="13"/>
  <c r="WFL181" i="13"/>
  <c r="WFM181" i="13"/>
  <c r="WFN181" i="13"/>
  <c r="WFO181" i="13"/>
  <c r="WFP181" i="13"/>
  <c r="WFQ181" i="13"/>
  <c r="WFR181" i="13"/>
  <c r="WFS181" i="13"/>
  <c r="WFT181" i="13"/>
  <c r="WFU181" i="13"/>
  <c r="WFV181" i="13"/>
  <c r="WFW181" i="13"/>
  <c r="WFX181" i="13"/>
  <c r="WFY181" i="13"/>
  <c r="WFZ181" i="13"/>
  <c r="WGA181" i="13"/>
  <c r="WGB181" i="13"/>
  <c r="WGC181" i="13"/>
  <c r="WGD181" i="13"/>
  <c r="WGE181" i="13"/>
  <c r="WGF181" i="13"/>
  <c r="WGG181" i="13"/>
  <c r="WGH181" i="13"/>
  <c r="WGI181" i="13"/>
  <c r="WGJ181" i="13"/>
  <c r="WGK181" i="13"/>
  <c r="WGL181" i="13"/>
  <c r="WGM181" i="13"/>
  <c r="WGN181" i="13"/>
  <c r="WGO181" i="13"/>
  <c r="WGP181" i="13"/>
  <c r="WGQ181" i="13"/>
  <c r="WGR181" i="13"/>
  <c r="WGS181" i="13"/>
  <c r="WGT181" i="13"/>
  <c r="WGU181" i="13"/>
  <c r="WGV181" i="13"/>
  <c r="WGW181" i="13"/>
  <c r="WGX181" i="13"/>
  <c r="WGY181" i="13"/>
  <c r="WGZ181" i="13"/>
  <c r="WHA181" i="13"/>
  <c r="WHB181" i="13"/>
  <c r="WHC181" i="13"/>
  <c r="WHD181" i="13"/>
  <c r="WHE181" i="13"/>
  <c r="WHF181" i="13"/>
  <c r="WHG181" i="13"/>
  <c r="WHH181" i="13"/>
  <c r="WHI181" i="13"/>
  <c r="WHJ181" i="13"/>
  <c r="WHK181" i="13"/>
  <c r="WHL181" i="13"/>
  <c r="WHM181" i="13"/>
  <c r="WHN181" i="13"/>
  <c r="WHO181" i="13"/>
  <c r="WHP181" i="13"/>
  <c r="WHQ181" i="13"/>
  <c r="WHR181" i="13"/>
  <c r="WHS181" i="13"/>
  <c r="WHT181" i="13"/>
  <c r="WHU181" i="13"/>
  <c r="WHV181" i="13"/>
  <c r="WHW181" i="13"/>
  <c r="WHX181" i="13"/>
  <c r="WHY181" i="13"/>
  <c r="WHZ181" i="13"/>
  <c r="WIA181" i="13"/>
  <c r="WIB181" i="13"/>
  <c r="WIC181" i="13"/>
  <c r="WID181" i="13"/>
  <c r="WIE181" i="13"/>
  <c r="WIF181" i="13"/>
  <c r="WIG181" i="13"/>
  <c r="WIH181" i="13"/>
  <c r="WII181" i="13"/>
  <c r="WIJ181" i="13"/>
  <c r="WIK181" i="13"/>
  <c r="WIL181" i="13"/>
  <c r="WIM181" i="13"/>
  <c r="WIN181" i="13"/>
  <c r="WIO181" i="13"/>
  <c r="WIP181" i="13"/>
  <c r="WIQ181" i="13"/>
  <c r="WIR181" i="13"/>
  <c r="WIS181" i="13"/>
  <c r="WIT181" i="13"/>
  <c r="WIU181" i="13"/>
  <c r="WIV181" i="13"/>
  <c r="WIW181" i="13"/>
  <c r="WIX181" i="13"/>
  <c r="WIY181" i="13"/>
  <c r="WIZ181" i="13"/>
  <c r="WJA181" i="13"/>
  <c r="WJB181" i="13"/>
  <c r="WJC181" i="13"/>
  <c r="WJD181" i="13"/>
  <c r="WJE181" i="13"/>
  <c r="WJF181" i="13"/>
  <c r="WJG181" i="13"/>
  <c r="WJH181" i="13"/>
  <c r="WJI181" i="13"/>
  <c r="WJJ181" i="13"/>
  <c r="WJK181" i="13"/>
  <c r="WJL181" i="13"/>
  <c r="WJM181" i="13"/>
  <c r="WJN181" i="13"/>
  <c r="WJO181" i="13"/>
  <c r="WJP181" i="13"/>
  <c r="WJQ181" i="13"/>
  <c r="WJR181" i="13"/>
  <c r="WJS181" i="13"/>
  <c r="WJT181" i="13"/>
  <c r="WJU181" i="13"/>
  <c r="WJV181" i="13"/>
  <c r="WJW181" i="13"/>
  <c r="WJX181" i="13"/>
  <c r="WJY181" i="13"/>
  <c r="WJZ181" i="13"/>
  <c r="WKA181" i="13"/>
  <c r="WKB181" i="13"/>
  <c r="WKC181" i="13"/>
  <c r="WKD181" i="13"/>
  <c r="WKE181" i="13"/>
  <c r="WKF181" i="13"/>
  <c r="WKG181" i="13"/>
  <c r="WKH181" i="13"/>
  <c r="WKI181" i="13"/>
  <c r="WKJ181" i="13"/>
  <c r="WKK181" i="13"/>
  <c r="WKL181" i="13"/>
  <c r="WKM181" i="13"/>
  <c r="WKN181" i="13"/>
  <c r="WKO181" i="13"/>
  <c r="WKP181" i="13"/>
  <c r="WKQ181" i="13"/>
  <c r="WKR181" i="13"/>
  <c r="WKS181" i="13"/>
  <c r="WKT181" i="13"/>
  <c r="WKU181" i="13"/>
  <c r="WKV181" i="13"/>
  <c r="WKW181" i="13"/>
  <c r="WKX181" i="13"/>
  <c r="WKY181" i="13"/>
  <c r="WKZ181" i="13"/>
  <c r="WLA181" i="13"/>
  <c r="WLB181" i="13"/>
  <c r="WLC181" i="13"/>
  <c r="WLD181" i="13"/>
  <c r="WLE181" i="13"/>
  <c r="WLF181" i="13"/>
  <c r="WLG181" i="13"/>
  <c r="WLH181" i="13"/>
  <c r="WLI181" i="13"/>
  <c r="WLJ181" i="13"/>
  <c r="WLK181" i="13"/>
  <c r="WLL181" i="13"/>
  <c r="WLM181" i="13"/>
  <c r="WLN181" i="13"/>
  <c r="WLO181" i="13"/>
  <c r="WLP181" i="13"/>
  <c r="WLQ181" i="13"/>
  <c r="WLR181" i="13"/>
  <c r="WLS181" i="13"/>
  <c r="WLT181" i="13"/>
  <c r="WLU181" i="13"/>
  <c r="WLV181" i="13"/>
  <c r="WLW181" i="13"/>
  <c r="WLX181" i="13"/>
  <c r="WLY181" i="13"/>
  <c r="WLZ181" i="13"/>
  <c r="WMA181" i="13"/>
  <c r="WMB181" i="13"/>
  <c r="WMC181" i="13"/>
  <c r="WMD181" i="13"/>
  <c r="WME181" i="13"/>
  <c r="WMF181" i="13"/>
  <c r="WMG181" i="13"/>
  <c r="WMH181" i="13"/>
  <c r="WMI181" i="13"/>
  <c r="WMJ181" i="13"/>
  <c r="WMK181" i="13"/>
  <c r="WML181" i="13"/>
  <c r="WMM181" i="13"/>
  <c r="WMN181" i="13"/>
  <c r="WMO181" i="13"/>
  <c r="WMP181" i="13"/>
  <c r="WMQ181" i="13"/>
  <c r="WMR181" i="13"/>
  <c r="WMS181" i="13"/>
  <c r="WMT181" i="13"/>
  <c r="WMU181" i="13"/>
  <c r="WMV181" i="13"/>
  <c r="WMW181" i="13"/>
  <c r="WMX181" i="13"/>
  <c r="WMY181" i="13"/>
  <c r="WMZ181" i="13"/>
  <c r="WNA181" i="13"/>
  <c r="WNB181" i="13"/>
  <c r="WNC181" i="13"/>
  <c r="WND181" i="13"/>
  <c r="WNE181" i="13"/>
  <c r="WNF181" i="13"/>
  <c r="WNG181" i="13"/>
  <c r="WNH181" i="13"/>
  <c r="WNI181" i="13"/>
  <c r="WNJ181" i="13"/>
  <c r="WNK181" i="13"/>
  <c r="WNL181" i="13"/>
  <c r="WNM181" i="13"/>
  <c r="WNN181" i="13"/>
  <c r="WNO181" i="13"/>
  <c r="WNP181" i="13"/>
  <c r="WNQ181" i="13"/>
  <c r="WNR181" i="13"/>
  <c r="WNS181" i="13"/>
  <c r="WNT181" i="13"/>
  <c r="WNU181" i="13"/>
  <c r="WNV181" i="13"/>
  <c r="WNW181" i="13"/>
  <c r="WNX181" i="13"/>
  <c r="WNY181" i="13"/>
  <c r="WNZ181" i="13"/>
  <c r="WOA181" i="13"/>
  <c r="WOB181" i="13"/>
  <c r="WOC181" i="13"/>
  <c r="WOD181" i="13"/>
  <c r="WOE181" i="13"/>
  <c r="WOF181" i="13"/>
  <c r="WOG181" i="13"/>
  <c r="WOH181" i="13"/>
  <c r="WOI181" i="13"/>
  <c r="WOJ181" i="13"/>
  <c r="WOK181" i="13"/>
  <c r="WOL181" i="13"/>
  <c r="WOM181" i="13"/>
  <c r="WON181" i="13"/>
  <c r="WOO181" i="13"/>
  <c r="WOP181" i="13"/>
  <c r="WOQ181" i="13"/>
  <c r="WOR181" i="13"/>
  <c r="WOS181" i="13"/>
  <c r="WOT181" i="13"/>
  <c r="WOU181" i="13"/>
  <c r="WOV181" i="13"/>
  <c r="WOW181" i="13"/>
  <c r="WOX181" i="13"/>
  <c r="WOY181" i="13"/>
  <c r="WOZ181" i="13"/>
  <c r="WPA181" i="13"/>
  <c r="WPB181" i="13"/>
  <c r="WPC181" i="13"/>
  <c r="WPD181" i="13"/>
  <c r="WPE181" i="13"/>
  <c r="WPF181" i="13"/>
  <c r="WPG181" i="13"/>
  <c r="WPH181" i="13"/>
  <c r="WPI181" i="13"/>
  <c r="WPJ181" i="13"/>
  <c r="WPK181" i="13"/>
  <c r="WPL181" i="13"/>
  <c r="WPM181" i="13"/>
  <c r="WPN181" i="13"/>
  <c r="WPO181" i="13"/>
  <c r="WPP181" i="13"/>
  <c r="WPQ181" i="13"/>
  <c r="WPR181" i="13"/>
  <c r="WPS181" i="13"/>
  <c r="WPT181" i="13"/>
  <c r="WPU181" i="13"/>
  <c r="WPV181" i="13"/>
  <c r="WPW181" i="13"/>
  <c r="WPX181" i="13"/>
  <c r="WPY181" i="13"/>
  <c r="WPZ181" i="13"/>
  <c r="WQA181" i="13"/>
  <c r="WQB181" i="13"/>
  <c r="WQC181" i="13"/>
  <c r="WQD181" i="13"/>
  <c r="WQE181" i="13"/>
  <c r="WQF181" i="13"/>
  <c r="WQG181" i="13"/>
  <c r="WQH181" i="13"/>
  <c r="WQI181" i="13"/>
  <c r="WQJ181" i="13"/>
  <c r="WQK181" i="13"/>
  <c r="WQL181" i="13"/>
  <c r="WQM181" i="13"/>
  <c r="WQN181" i="13"/>
  <c r="WQO181" i="13"/>
  <c r="WQP181" i="13"/>
  <c r="WQQ181" i="13"/>
  <c r="WQR181" i="13"/>
  <c r="WQS181" i="13"/>
  <c r="WQT181" i="13"/>
  <c r="WQU181" i="13"/>
  <c r="WQV181" i="13"/>
  <c r="WQW181" i="13"/>
  <c r="WQX181" i="13"/>
  <c r="WQY181" i="13"/>
  <c r="WQZ181" i="13"/>
  <c r="WRA181" i="13"/>
  <c r="WRB181" i="13"/>
  <c r="WRC181" i="13"/>
  <c r="WRD181" i="13"/>
  <c r="WRE181" i="13"/>
  <c r="WRF181" i="13"/>
  <c r="WRG181" i="13"/>
  <c r="WRH181" i="13"/>
  <c r="WRI181" i="13"/>
  <c r="WRJ181" i="13"/>
  <c r="WRK181" i="13"/>
  <c r="WRL181" i="13"/>
  <c r="WRM181" i="13"/>
  <c r="WRN181" i="13"/>
  <c r="WRO181" i="13"/>
  <c r="WRP181" i="13"/>
  <c r="WRQ181" i="13"/>
  <c r="WRR181" i="13"/>
  <c r="WRS181" i="13"/>
  <c r="WRT181" i="13"/>
  <c r="WRU181" i="13"/>
  <c r="WRV181" i="13"/>
  <c r="WRW181" i="13"/>
  <c r="WRX181" i="13"/>
  <c r="WRY181" i="13"/>
  <c r="WRZ181" i="13"/>
  <c r="WSA181" i="13"/>
  <c r="WSB181" i="13"/>
  <c r="WSC181" i="13"/>
  <c r="WSD181" i="13"/>
  <c r="WSE181" i="13"/>
  <c r="WSF181" i="13"/>
  <c r="WSG181" i="13"/>
  <c r="WSH181" i="13"/>
  <c r="WSI181" i="13"/>
  <c r="WSJ181" i="13"/>
  <c r="WSK181" i="13"/>
  <c r="WSL181" i="13"/>
  <c r="WSM181" i="13"/>
  <c r="WSN181" i="13"/>
  <c r="WSO181" i="13"/>
  <c r="WSP181" i="13"/>
  <c r="WSQ181" i="13"/>
  <c r="WSR181" i="13"/>
  <c r="WSS181" i="13"/>
  <c r="WST181" i="13"/>
  <c r="WSU181" i="13"/>
  <c r="WSV181" i="13"/>
  <c r="WSW181" i="13"/>
  <c r="WSX181" i="13"/>
  <c r="WSY181" i="13"/>
  <c r="WSZ181" i="13"/>
  <c r="WTA181" i="13"/>
  <c r="WTB181" i="13"/>
  <c r="WTC181" i="13"/>
  <c r="WTD181" i="13"/>
  <c r="WTE181" i="13"/>
  <c r="WTF181" i="13"/>
  <c r="WTG181" i="13"/>
  <c r="WTH181" i="13"/>
  <c r="WTI181" i="13"/>
  <c r="WTJ181" i="13"/>
  <c r="WTK181" i="13"/>
  <c r="WTL181" i="13"/>
  <c r="WTM181" i="13"/>
  <c r="WTN181" i="13"/>
  <c r="WTO181" i="13"/>
  <c r="WTP181" i="13"/>
  <c r="WTQ181" i="13"/>
  <c r="WTR181" i="13"/>
  <c r="WTS181" i="13"/>
  <c r="WTT181" i="13"/>
  <c r="WTU181" i="13"/>
  <c r="WTV181" i="13"/>
  <c r="WTW181" i="13"/>
  <c r="WTX181" i="13"/>
  <c r="WTY181" i="13"/>
  <c r="WTZ181" i="13"/>
  <c r="WUA181" i="13"/>
  <c r="WUB181" i="13"/>
  <c r="WUC181" i="13"/>
  <c r="WUD181" i="13"/>
  <c r="WUE181" i="13"/>
  <c r="WUF181" i="13"/>
  <c r="WUG181" i="13"/>
  <c r="WUH181" i="13"/>
  <c r="WUI181" i="13"/>
  <c r="WUJ181" i="13"/>
  <c r="WUK181" i="13"/>
  <c r="WUL181" i="13"/>
  <c r="WUM181" i="13"/>
  <c r="WUN181" i="13"/>
  <c r="WUO181" i="13"/>
  <c r="WUP181" i="13"/>
  <c r="WUQ181" i="13"/>
  <c r="WUR181" i="13"/>
  <c r="WUS181" i="13"/>
  <c r="WUT181" i="13"/>
  <c r="WUU181" i="13"/>
  <c r="WUV181" i="13"/>
  <c r="WUW181" i="13"/>
  <c r="WUX181" i="13"/>
  <c r="WUY181" i="13"/>
  <c r="WUZ181" i="13"/>
  <c r="WVA181" i="13"/>
  <c r="WVB181" i="13"/>
  <c r="WVC181" i="13"/>
  <c r="WVD181" i="13"/>
  <c r="WVE181" i="13"/>
  <c r="WVF181" i="13"/>
  <c r="WVG181" i="13"/>
  <c r="WVH181" i="13"/>
  <c r="WVI181" i="13"/>
  <c r="WVJ181" i="13"/>
  <c r="WVK181" i="13"/>
  <c r="WVL181" i="13"/>
  <c r="WVM181" i="13"/>
  <c r="WVN181" i="13"/>
  <c r="WVO181" i="13"/>
  <c r="WVP181" i="13"/>
  <c r="WVQ181" i="13"/>
  <c r="WVR181" i="13"/>
  <c r="WVS181" i="13"/>
  <c r="WVT181" i="13"/>
  <c r="WVU181" i="13"/>
  <c r="WVV181" i="13"/>
  <c r="WVW181" i="13"/>
  <c r="WVX181" i="13"/>
  <c r="WVY181" i="13"/>
  <c r="WVZ181" i="13"/>
  <c r="WWA181" i="13"/>
  <c r="WWB181" i="13"/>
  <c r="WWC181" i="13"/>
  <c r="WWD181" i="13"/>
  <c r="WWE181" i="13"/>
  <c r="WWF181" i="13"/>
  <c r="WWG181" i="13"/>
  <c r="WWH181" i="13"/>
  <c r="WWI181" i="13"/>
  <c r="WWJ181" i="13"/>
  <c r="WWK181" i="13"/>
  <c r="WWL181" i="13"/>
  <c r="WWM181" i="13"/>
  <c r="WWN181" i="13"/>
  <c r="WWO181" i="13"/>
  <c r="WWP181" i="13"/>
  <c r="WWQ181" i="13"/>
  <c r="WWR181" i="13"/>
  <c r="WWS181" i="13"/>
  <c r="WWT181" i="13"/>
  <c r="WWU181" i="13"/>
  <c r="WWV181" i="13"/>
  <c r="WWW181" i="13"/>
  <c r="WWX181" i="13"/>
  <c r="WWY181" i="13"/>
  <c r="WWZ181" i="13"/>
  <c r="WXA181" i="13"/>
  <c r="WXB181" i="13"/>
  <c r="WXC181" i="13"/>
  <c r="WXD181" i="13"/>
  <c r="WXE181" i="13"/>
  <c r="WXF181" i="13"/>
  <c r="WXG181" i="13"/>
  <c r="WXH181" i="13"/>
  <c r="WXI181" i="13"/>
  <c r="WXJ181" i="13"/>
  <c r="WXK181" i="13"/>
  <c r="WXL181" i="13"/>
  <c r="WXM181" i="13"/>
  <c r="WXN181" i="13"/>
  <c r="WXO181" i="13"/>
  <c r="WXP181" i="13"/>
  <c r="WXQ181" i="13"/>
  <c r="WXR181" i="13"/>
  <c r="WXS181" i="13"/>
  <c r="WXT181" i="13"/>
  <c r="WXU181" i="13"/>
  <c r="WXV181" i="13"/>
  <c r="WXW181" i="13"/>
  <c r="WXX181" i="13"/>
  <c r="WXY181" i="13"/>
  <c r="WXZ181" i="13"/>
  <c r="WYA181" i="13"/>
  <c r="WYB181" i="13"/>
  <c r="WYC181" i="13"/>
  <c r="WYD181" i="13"/>
  <c r="WYE181" i="13"/>
  <c r="WYF181" i="13"/>
  <c r="WYG181" i="13"/>
  <c r="WYH181" i="13"/>
  <c r="WYI181" i="13"/>
  <c r="WYJ181" i="13"/>
  <c r="WYK181" i="13"/>
  <c r="WYL181" i="13"/>
  <c r="WYM181" i="13"/>
  <c r="WYN181" i="13"/>
  <c r="WYO181" i="13"/>
  <c r="WYP181" i="13"/>
  <c r="WYQ181" i="13"/>
  <c r="WYR181" i="13"/>
  <c r="WYS181" i="13"/>
  <c r="WYT181" i="13"/>
  <c r="WYU181" i="13"/>
  <c r="WYV181" i="13"/>
  <c r="WYW181" i="13"/>
  <c r="WYX181" i="13"/>
  <c r="WYY181" i="13"/>
  <c r="WYZ181" i="13"/>
  <c r="WZA181" i="13"/>
  <c r="WZB181" i="13"/>
  <c r="WZC181" i="13"/>
  <c r="WZD181" i="13"/>
  <c r="WZE181" i="13"/>
  <c r="WZF181" i="13"/>
  <c r="WZG181" i="13"/>
  <c r="WZH181" i="13"/>
  <c r="WZI181" i="13"/>
  <c r="WZJ181" i="13"/>
  <c r="WZK181" i="13"/>
  <c r="WZL181" i="13"/>
  <c r="WZM181" i="13"/>
  <c r="WZN181" i="13"/>
  <c r="WZO181" i="13"/>
  <c r="WZP181" i="13"/>
  <c r="WZQ181" i="13"/>
  <c r="WZR181" i="13"/>
  <c r="WZS181" i="13"/>
  <c r="WZT181" i="13"/>
  <c r="WZU181" i="13"/>
  <c r="WZV181" i="13"/>
  <c r="WZW181" i="13"/>
  <c r="WZX181" i="13"/>
  <c r="WZY181" i="13"/>
  <c r="WZZ181" i="13"/>
  <c r="XAA181" i="13"/>
  <c r="XAB181" i="13"/>
  <c r="XAC181" i="13"/>
  <c r="XAD181" i="13"/>
  <c r="XAE181" i="13"/>
  <c r="XAF181" i="13"/>
  <c r="XAG181" i="13"/>
  <c r="XAH181" i="13"/>
  <c r="XAI181" i="13"/>
  <c r="XAJ181" i="13"/>
  <c r="XAK181" i="13"/>
  <c r="XAL181" i="13"/>
  <c r="XAM181" i="13"/>
  <c r="XAN181" i="13"/>
  <c r="XAO181" i="13"/>
  <c r="XAP181" i="13"/>
  <c r="XAQ181" i="13"/>
  <c r="XAR181" i="13"/>
  <c r="XAS181" i="13"/>
  <c r="XAT181" i="13"/>
  <c r="XAU181" i="13"/>
  <c r="XAV181" i="13"/>
  <c r="XAW181" i="13"/>
  <c r="XAX181" i="13"/>
  <c r="XAY181" i="13"/>
  <c r="XAZ181" i="13"/>
  <c r="XBA181" i="13"/>
  <c r="XBB181" i="13"/>
  <c r="XBC181" i="13"/>
  <c r="XBD181" i="13"/>
  <c r="XBE181" i="13"/>
  <c r="XBF181" i="13"/>
  <c r="XBG181" i="13"/>
  <c r="XBH181" i="13"/>
  <c r="XBI181" i="13"/>
  <c r="XBJ181" i="13"/>
  <c r="XBK181" i="13"/>
  <c r="XBL181" i="13"/>
  <c r="XBM181" i="13"/>
  <c r="XBN181" i="13"/>
  <c r="XBO181" i="13"/>
  <c r="XBP181" i="13"/>
  <c r="XBQ181" i="13"/>
  <c r="XBR181" i="13"/>
  <c r="XBS181" i="13"/>
  <c r="XBT181" i="13"/>
  <c r="XBU181" i="13"/>
  <c r="XBV181" i="13"/>
  <c r="XBW181" i="13"/>
  <c r="XBX181" i="13"/>
  <c r="XBY181" i="13"/>
  <c r="XBZ181" i="13"/>
  <c r="XCA181" i="13"/>
  <c r="XCB181" i="13"/>
  <c r="XCC181" i="13"/>
  <c r="XCD181" i="13"/>
  <c r="XCE181" i="13"/>
  <c r="XCF181" i="13"/>
  <c r="XCG181" i="13"/>
  <c r="XCH181" i="13"/>
  <c r="XCI181" i="13"/>
  <c r="XCJ181" i="13"/>
  <c r="XCK181" i="13"/>
  <c r="XCL181" i="13"/>
  <c r="XCM181" i="13"/>
  <c r="XCN181" i="13"/>
  <c r="XCO181" i="13"/>
  <c r="XCP181" i="13"/>
  <c r="XCQ181" i="13"/>
  <c r="XCR181" i="13"/>
  <c r="XCS181" i="13"/>
  <c r="XCT181" i="13"/>
  <c r="XCU181" i="13"/>
  <c r="XCV181" i="13"/>
  <c r="XCW181" i="13"/>
  <c r="XCX181" i="13"/>
  <c r="XCY181" i="13"/>
  <c r="XCZ181" i="13"/>
  <c r="XDA181" i="13"/>
  <c r="XDB181" i="13"/>
  <c r="XDC181" i="13"/>
  <c r="XDD181" i="13"/>
  <c r="XDE181" i="13"/>
  <c r="XDF181" i="13"/>
  <c r="XDG181" i="13"/>
  <c r="XDH181" i="13"/>
  <c r="XDI181" i="13"/>
  <c r="XDJ181" i="13"/>
  <c r="XDK181" i="13"/>
  <c r="XDL181" i="13"/>
  <c r="XDM181" i="13"/>
  <c r="XDN181" i="13"/>
  <c r="XDO181" i="13"/>
  <c r="XDP181" i="13"/>
  <c r="XDQ181" i="13"/>
  <c r="XDR181" i="13"/>
  <c r="XDS181" i="13"/>
  <c r="XDT181" i="13"/>
  <c r="XDU181" i="13"/>
  <c r="XDV181" i="13"/>
  <c r="XDW181" i="13"/>
  <c r="XDX181" i="13"/>
  <c r="XDY181" i="13"/>
  <c r="XDZ181" i="13"/>
  <c r="XEA181" i="13"/>
  <c r="XEB181" i="13"/>
  <c r="XEC181" i="13"/>
  <c r="XED181" i="13"/>
  <c r="XEE181" i="13"/>
  <c r="XEF181" i="13"/>
  <c r="XEG181" i="13"/>
  <c r="XEH181" i="13"/>
  <c r="XEI181" i="13"/>
  <c r="XEJ181" i="13"/>
  <c r="XEK181" i="13"/>
  <c r="XEL181" i="13"/>
  <c r="XEM181" i="13"/>
  <c r="XEN181" i="13"/>
  <c r="XEO181" i="13"/>
  <c r="XEP181" i="13"/>
  <c r="XEQ181" i="13"/>
  <c r="XER181" i="13"/>
  <c r="XES181" i="13"/>
  <c r="XET181" i="13"/>
  <c r="XEU181" i="13"/>
  <c r="XEV181" i="13"/>
  <c r="XEW181" i="13"/>
  <c r="XEX181" i="13"/>
  <c r="XEY181" i="13"/>
  <c r="XEZ181" i="13"/>
  <c r="XFA181" i="13"/>
  <c r="XFB181" i="13"/>
  <c r="XFC181" i="13"/>
  <c r="XFD181" i="13"/>
  <c r="A11" i="13"/>
  <c r="A12" i="13" s="1"/>
  <c r="D16" i="9"/>
  <c r="K11" i="13"/>
  <c r="L11" i="13" s="1"/>
  <c r="F16" i="9" s="1"/>
  <c r="Z10" i="13"/>
  <c r="Z11" i="13"/>
  <c r="G16" i="9" l="1"/>
  <c r="A26" i="3"/>
  <c r="A27" i="3" s="1"/>
  <c r="A28" i="3" s="1"/>
  <c r="A29" i="3" s="1"/>
  <c r="A32" i="3" s="1"/>
  <c r="A33" i="3" s="1"/>
  <c r="C11" i="13"/>
  <c r="E52" i="10"/>
  <c r="C50" i="9"/>
  <c r="Z12" i="13"/>
  <c r="K12" i="13"/>
  <c r="E16" i="9" l="1"/>
  <c r="M22" i="13"/>
  <c r="M181" i="13" s="1"/>
  <c r="N22" i="13"/>
  <c r="N181" i="13" s="1"/>
  <c r="O22" i="13"/>
  <c r="O181" i="13" s="1"/>
  <c r="P22" i="13"/>
  <c r="P181" i="13" s="1"/>
  <c r="Q22" i="13"/>
  <c r="Q181" i="13" s="1"/>
  <c r="R22" i="13"/>
  <c r="R181" i="13" s="1"/>
  <c r="S22" i="13"/>
  <c r="S181" i="13" s="1"/>
  <c r="T22" i="13"/>
  <c r="T181" i="13" s="1"/>
  <c r="U22" i="13"/>
  <c r="U181" i="13" s="1"/>
  <c r="V22" i="13"/>
  <c r="V181" i="13" s="1"/>
  <c r="W22" i="13"/>
  <c r="W181" i="13" s="1"/>
  <c r="X22" i="13"/>
  <c r="X181" i="13" s="1"/>
  <c r="Y22" i="13"/>
  <c r="Y181" i="13" s="1"/>
  <c r="A15" i="13"/>
  <c r="A18" i="13" s="1"/>
  <c r="A19" i="13" s="1"/>
  <c r="F39" i="9"/>
  <c r="C16" i="9" l="1"/>
  <c r="A34" i="3"/>
  <c r="A37" i="3" s="1"/>
  <c r="I43" i="3"/>
  <c r="J43" i="3"/>
  <c r="K43" i="3"/>
  <c r="L43" i="3"/>
  <c r="A40" i="3" l="1"/>
  <c r="A41" i="3" s="1"/>
  <c r="J72" i="3" l="1"/>
  <c r="K72" i="3"/>
  <c r="L72" i="3"/>
  <c r="L73" i="3" s="1"/>
  <c r="J69" i="3"/>
  <c r="J57" i="3"/>
  <c r="K57" i="3"/>
  <c r="I89" i="3"/>
  <c r="I90" i="3" s="1"/>
  <c r="J89" i="3"/>
  <c r="J90" i="3" s="1"/>
  <c r="K90" i="3"/>
  <c r="L89" i="3"/>
  <c r="L90" i="3" s="1"/>
  <c r="I106" i="3"/>
  <c r="I107" i="3" s="1"/>
  <c r="J106" i="3"/>
  <c r="J107" i="3" s="1"/>
  <c r="K106" i="3"/>
  <c r="K107" i="3" s="1"/>
  <c r="L106" i="3"/>
  <c r="L107" i="3" s="1"/>
  <c r="I125" i="3"/>
  <c r="J124" i="3"/>
  <c r="J125" i="3" s="1"/>
  <c r="K124" i="3"/>
  <c r="K125" i="3" s="1"/>
  <c r="L124" i="3"/>
  <c r="L125" i="3" s="1"/>
  <c r="J130" i="3"/>
  <c r="K130" i="3"/>
  <c r="I154" i="3"/>
  <c r="J153" i="3"/>
  <c r="J154" i="3" s="1"/>
  <c r="K153" i="3"/>
  <c r="K154" i="3" s="1"/>
  <c r="L153" i="3"/>
  <c r="L154" i="3" s="1"/>
  <c r="J162" i="3"/>
  <c r="K162" i="3"/>
  <c r="L162" i="3"/>
  <c r="I167" i="3"/>
  <c r="J166" i="3"/>
  <c r="J167" i="3" s="1"/>
  <c r="K166" i="3"/>
  <c r="K167" i="3" s="1"/>
  <c r="L166" i="3"/>
  <c r="L167" i="3" s="1"/>
  <c r="I174" i="3"/>
  <c r="J180" i="3"/>
  <c r="K179" i="3"/>
  <c r="K180" i="3" s="1"/>
  <c r="L179" i="3"/>
  <c r="L180" i="3" s="1"/>
  <c r="I38" i="3"/>
  <c r="I44" i="3" s="1"/>
  <c r="I181" i="3" s="1"/>
  <c r="H38" i="3"/>
  <c r="J38" i="3"/>
  <c r="J44" i="3" s="1"/>
  <c r="K38" i="3"/>
  <c r="K44" i="3" s="1"/>
  <c r="L38" i="3"/>
  <c r="L44" i="3" s="1"/>
  <c r="Z118" i="13"/>
  <c r="Z154" i="13"/>
  <c r="K73" i="3" l="1"/>
  <c r="J73" i="3"/>
  <c r="L138" i="3"/>
  <c r="L181" i="3" s="1"/>
  <c r="K138" i="3"/>
  <c r="J138" i="3"/>
  <c r="J181" i="3" l="1"/>
  <c r="K181" i="3"/>
  <c r="F35" i="10"/>
  <c r="F41" i="9"/>
  <c r="C43" i="9"/>
  <c r="G40" i="9"/>
  <c r="J179" i="13"/>
  <c r="J180" i="13" s="1"/>
  <c r="J173" i="13"/>
  <c r="J174" i="13" s="1"/>
  <c r="Z174" i="13" s="1"/>
  <c r="J167" i="13"/>
  <c r="J168" i="13" s="1"/>
  <c r="Z168" i="13" s="1"/>
  <c r="J155" i="13"/>
  <c r="J141" i="13"/>
  <c r="J142" i="13" s="1"/>
  <c r="Z142" i="13" s="1"/>
  <c r="J130" i="13"/>
  <c r="J131" i="13" s="1"/>
  <c r="Z131" i="13" s="1"/>
  <c r="J125" i="13"/>
  <c r="J119" i="13"/>
  <c r="J109" i="13"/>
  <c r="J110" i="13" s="1"/>
  <c r="Z110" i="13" s="1"/>
  <c r="J91" i="13"/>
  <c r="J92" i="13" s="1"/>
  <c r="Z92" i="13" s="1"/>
  <c r="J75" i="13"/>
  <c r="J76" i="13" s="1"/>
  <c r="Z76" i="13" s="1"/>
  <c r="L53" i="13"/>
  <c r="K53" i="13"/>
  <c r="J53" i="13"/>
  <c r="J50" i="13"/>
  <c r="J45" i="13"/>
  <c r="J21" i="13"/>
  <c r="J16" i="13"/>
  <c r="J13" i="13"/>
  <c r="Z52" i="13"/>
  <c r="Z53" i="13" s="1"/>
  <c r="Z178" i="13"/>
  <c r="Z177" i="13"/>
  <c r="Z172" i="13"/>
  <c r="Z171" i="13"/>
  <c r="Z166" i="13"/>
  <c r="Z165" i="13"/>
  <c r="Z164" i="13"/>
  <c r="Z163" i="13"/>
  <c r="Z162" i="13"/>
  <c r="Z161" i="13"/>
  <c r="Z160" i="13"/>
  <c r="Z159" i="13"/>
  <c r="Z158" i="13"/>
  <c r="Z153" i="13"/>
  <c r="Z152" i="13"/>
  <c r="Z151" i="13"/>
  <c r="Z150" i="13"/>
  <c r="Z149" i="13"/>
  <c r="Z148" i="13"/>
  <c r="Z147" i="13"/>
  <c r="Z146" i="13"/>
  <c r="Z145" i="13"/>
  <c r="Z140" i="13"/>
  <c r="Z139" i="13"/>
  <c r="Z138" i="13"/>
  <c r="Z137" i="13"/>
  <c r="Z136" i="13"/>
  <c r="Z135" i="13"/>
  <c r="Z134" i="13"/>
  <c r="Z129" i="13"/>
  <c r="Z130" i="13" s="1"/>
  <c r="Z124" i="13"/>
  <c r="Z123" i="13"/>
  <c r="Z122" i="13"/>
  <c r="Z121" i="13"/>
  <c r="Z117" i="13"/>
  <c r="Z116" i="13"/>
  <c r="Z115" i="13"/>
  <c r="Z114" i="13"/>
  <c r="Z113" i="13"/>
  <c r="Z108" i="13"/>
  <c r="Z107" i="13"/>
  <c r="Z106" i="13"/>
  <c r="Z105" i="13"/>
  <c r="Z104" i="13"/>
  <c r="Z103" i="13"/>
  <c r="Z102" i="13"/>
  <c r="Z101" i="13"/>
  <c r="Z100" i="13"/>
  <c r="Z99" i="13"/>
  <c r="Z98" i="13"/>
  <c r="Z97" i="13"/>
  <c r="Z96" i="13"/>
  <c r="Z95" i="13"/>
  <c r="Z90" i="13"/>
  <c r="Z89" i="13"/>
  <c r="Z88" i="13"/>
  <c r="Z87" i="13"/>
  <c r="Z86" i="13"/>
  <c r="Z85" i="13"/>
  <c r="Z84" i="13"/>
  <c r="Z83" i="13"/>
  <c r="Z82" i="13"/>
  <c r="Z81" i="13"/>
  <c r="Z80" i="13"/>
  <c r="Z79" i="13"/>
  <c r="Z74" i="13"/>
  <c r="Z73" i="13"/>
  <c r="Z72" i="13"/>
  <c r="Z71" i="13"/>
  <c r="Z70" i="13"/>
  <c r="Z69" i="13"/>
  <c r="Z68" i="13"/>
  <c r="Z67" i="13"/>
  <c r="Z66" i="13"/>
  <c r="Z65" i="13"/>
  <c r="Z64" i="13"/>
  <c r="Z63" i="13"/>
  <c r="Z62" i="13"/>
  <c r="Z61" i="13"/>
  <c r="Z60" i="13"/>
  <c r="Z59" i="13"/>
  <c r="Z58" i="13"/>
  <c r="Z57" i="13"/>
  <c r="Z49" i="13"/>
  <c r="G39" i="9"/>
  <c r="Z44" i="13"/>
  <c r="Z43" i="13"/>
  <c r="Z42" i="13"/>
  <c r="Z41" i="13"/>
  <c r="Z40" i="13"/>
  <c r="Z39" i="13"/>
  <c r="Z38" i="13"/>
  <c r="Z37" i="13"/>
  <c r="Z36" i="13"/>
  <c r="Z35" i="13"/>
  <c r="Z34" i="13"/>
  <c r="Z33" i="13"/>
  <c r="Z32" i="13"/>
  <c r="Z31" i="13"/>
  <c r="Z30" i="13"/>
  <c r="Z29" i="13"/>
  <c r="Z28" i="13"/>
  <c r="Z27" i="13"/>
  <c r="Z26" i="13"/>
  <c r="Z25" i="13"/>
  <c r="Z20" i="13"/>
  <c r="Z19" i="13"/>
  <c r="Z18" i="13"/>
  <c r="Z15" i="13"/>
  <c r="Z16" i="13" s="1"/>
  <c r="K171" i="13"/>
  <c r="K172" i="13"/>
  <c r="E48" i="10"/>
  <c r="E50" i="10"/>
  <c r="F50" i="10" s="1"/>
  <c r="E51" i="10"/>
  <c r="F51" i="10" s="1"/>
  <c r="F53" i="10"/>
  <c r="E57" i="10"/>
  <c r="F57" i="10" s="1"/>
  <c r="D60" i="11"/>
  <c r="E60" i="11" s="1"/>
  <c r="D59" i="11"/>
  <c r="E59" i="11" s="1"/>
  <c r="D58" i="11"/>
  <c r="E58" i="11" s="1"/>
  <c r="D57" i="11"/>
  <c r="E57" i="11" s="1"/>
  <c r="D56" i="11"/>
  <c r="E56" i="11" s="1"/>
  <c r="D35" i="11"/>
  <c r="E35" i="11" s="1"/>
  <c r="D34" i="11"/>
  <c r="E34" i="11" s="1"/>
  <c r="D33" i="11"/>
  <c r="E33" i="11" s="1"/>
  <c r="D32" i="11"/>
  <c r="E32" i="11" s="1"/>
  <c r="D20" i="11"/>
  <c r="E20" i="11" s="1"/>
  <c r="G9" i="11"/>
  <c r="G10" i="11" s="1"/>
  <c r="D109" i="10"/>
  <c r="E109" i="10" s="1"/>
  <c r="D108" i="10"/>
  <c r="E108" i="10" s="1"/>
  <c r="D90" i="10"/>
  <c r="E90" i="10" s="1"/>
  <c r="D91" i="10"/>
  <c r="E91" i="10" s="1"/>
  <c r="D58" i="10"/>
  <c r="D36" i="10"/>
  <c r="D29" i="10"/>
  <c r="D26" i="10"/>
  <c r="D110" i="9"/>
  <c r="G110" i="9" s="1"/>
  <c r="D108" i="9"/>
  <c r="D103" i="9"/>
  <c r="D98" i="9"/>
  <c r="D88" i="9"/>
  <c r="G88" i="9" s="1"/>
  <c r="D89" i="9"/>
  <c r="D90" i="9"/>
  <c r="G90" i="9" s="1"/>
  <c r="D87" i="9"/>
  <c r="G87" i="9" s="1"/>
  <c r="E86" i="9"/>
  <c r="D86" i="9"/>
  <c r="D66" i="9"/>
  <c r="G66" i="9" s="1"/>
  <c r="D67" i="9"/>
  <c r="G67" i="9" s="1"/>
  <c r="D68" i="9"/>
  <c r="G68" i="9" s="1"/>
  <c r="D65" i="9"/>
  <c r="G65" i="9" s="1"/>
  <c r="D64" i="9"/>
  <c r="G64" i="9" s="1"/>
  <c r="D63" i="9"/>
  <c r="G63" i="9" s="1"/>
  <c r="D62" i="9"/>
  <c r="G62" i="9" s="1"/>
  <c r="D60" i="9"/>
  <c r="D52" i="9"/>
  <c r="G52" i="9" s="1"/>
  <c r="D51" i="9"/>
  <c r="G51" i="9" s="1"/>
  <c r="D33" i="9"/>
  <c r="G33" i="9" s="1"/>
  <c r="D34" i="9"/>
  <c r="G34" i="9" s="1"/>
  <c r="D35" i="9"/>
  <c r="G35" i="9" s="1"/>
  <c r="D32" i="9"/>
  <c r="G32" i="9" s="1"/>
  <c r="D31" i="9"/>
  <c r="G31" i="9" s="1"/>
  <c r="D29" i="9"/>
  <c r="G29" i="9" s="1"/>
  <c r="D28" i="9"/>
  <c r="D22" i="9"/>
  <c r="D23" i="9"/>
  <c r="G23" i="9" s="1"/>
  <c r="D52" i="11"/>
  <c r="D53" i="11" s="1"/>
  <c r="C49" i="11"/>
  <c r="C47" i="11"/>
  <c r="C46" i="11"/>
  <c r="C45" i="11"/>
  <c r="C43" i="11"/>
  <c r="K90" i="13"/>
  <c r="K89" i="13"/>
  <c r="L89" i="13" s="1"/>
  <c r="K88" i="13"/>
  <c r="L88" i="13" s="1"/>
  <c r="K87" i="13"/>
  <c r="L87" i="13" s="1"/>
  <c r="K86" i="13"/>
  <c r="L86" i="13" s="1"/>
  <c r="K85" i="13"/>
  <c r="L85" i="13" s="1"/>
  <c r="K84" i="13"/>
  <c r="K83" i="13"/>
  <c r="L83" i="13" s="1"/>
  <c r="K82" i="13"/>
  <c r="L82" i="13" s="1"/>
  <c r="K81" i="13"/>
  <c r="L81" i="13" s="1"/>
  <c r="K80" i="13"/>
  <c r="L80" i="13" s="1"/>
  <c r="K79" i="13"/>
  <c r="K74" i="13"/>
  <c r="L74" i="13" s="1"/>
  <c r="K66" i="13"/>
  <c r="K61" i="13"/>
  <c r="L61" i="13" s="1"/>
  <c r="K60" i="13"/>
  <c r="L60" i="13" s="1"/>
  <c r="K57" i="13"/>
  <c r="E35" i="10"/>
  <c r="L42" i="13"/>
  <c r="K42" i="13"/>
  <c r="E97" i="9"/>
  <c r="F97" i="9" s="1"/>
  <c r="C97" i="9" s="1"/>
  <c r="M158" i="3" s="1"/>
  <c r="K154" i="13"/>
  <c r="L154" i="13" s="1"/>
  <c r="K152" i="13"/>
  <c r="E98" i="9" s="1"/>
  <c r="K146" i="13"/>
  <c r="K140" i="13"/>
  <c r="K139" i="13"/>
  <c r="L139" i="13" s="1"/>
  <c r="F89" i="9" s="1"/>
  <c r="L49" i="13"/>
  <c r="K49" i="13"/>
  <c r="L47" i="13"/>
  <c r="K47" i="13"/>
  <c r="E41" i="9"/>
  <c r="A42" i="3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9" i="3" s="1"/>
  <c r="K178" i="13"/>
  <c r="L178" i="13" s="1"/>
  <c r="K177" i="13"/>
  <c r="L177" i="13" s="1"/>
  <c r="K166" i="13"/>
  <c r="K165" i="13"/>
  <c r="K164" i="13"/>
  <c r="L164" i="13" s="1"/>
  <c r="K163" i="13"/>
  <c r="K162" i="13"/>
  <c r="K161" i="13"/>
  <c r="L161" i="13" s="1"/>
  <c r="K160" i="13"/>
  <c r="E103" i="9" s="1"/>
  <c r="K159" i="13"/>
  <c r="L159" i="13" s="1"/>
  <c r="K158" i="13"/>
  <c r="L158" i="13" s="1"/>
  <c r="K148" i="13"/>
  <c r="K149" i="13"/>
  <c r="K150" i="13"/>
  <c r="K151" i="13"/>
  <c r="K153" i="13"/>
  <c r="L153" i="13" s="1"/>
  <c r="K147" i="13"/>
  <c r="L147" i="13" s="1"/>
  <c r="K145" i="13"/>
  <c r="K136" i="13"/>
  <c r="K137" i="13"/>
  <c r="K138" i="13"/>
  <c r="E88" i="9" s="1"/>
  <c r="K135" i="13"/>
  <c r="L135" i="13" s="1"/>
  <c r="L134" i="13"/>
  <c r="F86" i="9" s="1"/>
  <c r="K129" i="13"/>
  <c r="K123" i="13"/>
  <c r="K124" i="13"/>
  <c r="L124" i="13" s="1"/>
  <c r="K122" i="13"/>
  <c r="K121" i="13"/>
  <c r="K116" i="13"/>
  <c r="K117" i="13"/>
  <c r="L117" i="13" s="1"/>
  <c r="K118" i="13"/>
  <c r="K115" i="13"/>
  <c r="L115" i="13" s="1"/>
  <c r="F91" i="10" s="1"/>
  <c r="K114" i="13"/>
  <c r="L114" i="13" s="1"/>
  <c r="F90" i="10" s="1"/>
  <c r="F92" i="10" s="1"/>
  <c r="F100" i="10" s="1"/>
  <c r="K113" i="13"/>
  <c r="K98" i="13"/>
  <c r="K99" i="13"/>
  <c r="K100" i="13"/>
  <c r="L100" i="13" s="1"/>
  <c r="K101" i="13"/>
  <c r="K102" i="13"/>
  <c r="K103" i="13"/>
  <c r="L103" i="13" s="1"/>
  <c r="K104" i="13"/>
  <c r="K105" i="13"/>
  <c r="L105" i="13" s="1"/>
  <c r="F65" i="9" s="1"/>
  <c r="K106" i="13"/>
  <c r="K107" i="13"/>
  <c r="L107" i="13" s="1"/>
  <c r="K108" i="13"/>
  <c r="K97" i="13"/>
  <c r="K96" i="13"/>
  <c r="K95" i="13"/>
  <c r="K59" i="13"/>
  <c r="K62" i="13"/>
  <c r="K63" i="13"/>
  <c r="L63" i="13" s="1"/>
  <c r="K64" i="13"/>
  <c r="K65" i="13"/>
  <c r="L65" i="13" s="1"/>
  <c r="K67" i="13"/>
  <c r="L68" i="13"/>
  <c r="K69" i="13"/>
  <c r="L69" i="13" s="1"/>
  <c r="F34" i="11" s="1"/>
  <c r="K70" i="13"/>
  <c r="E51" i="9" s="1"/>
  <c r="K71" i="13"/>
  <c r="L71" i="13" s="1"/>
  <c r="F35" i="11" s="1"/>
  <c r="K72" i="13"/>
  <c r="K73" i="13"/>
  <c r="L73" i="13" s="1"/>
  <c r="K58" i="13"/>
  <c r="L58" i="13" s="1"/>
  <c r="K40" i="13"/>
  <c r="L40" i="13" s="1"/>
  <c r="K41" i="13"/>
  <c r="L41" i="13" s="1"/>
  <c r="K43" i="13"/>
  <c r="L43" i="13" s="1"/>
  <c r="K44" i="13"/>
  <c r="L44" i="13" s="1"/>
  <c r="K27" i="13"/>
  <c r="K28" i="13"/>
  <c r="L28" i="13" s="1"/>
  <c r="K29" i="13"/>
  <c r="F29" i="9" s="1"/>
  <c r="K30" i="13"/>
  <c r="K31" i="13"/>
  <c r="K32" i="13"/>
  <c r="K33" i="13"/>
  <c r="L33" i="13" s="1"/>
  <c r="K34" i="13"/>
  <c r="L34" i="13" s="1"/>
  <c r="K35" i="13"/>
  <c r="L35" i="13" s="1"/>
  <c r="K36" i="13"/>
  <c r="L36" i="13" s="1"/>
  <c r="K37" i="13"/>
  <c r="K38" i="13"/>
  <c r="K39" i="13"/>
  <c r="L39" i="13" s="1"/>
  <c r="K26" i="13"/>
  <c r="L26" i="13" s="1"/>
  <c r="K25" i="13"/>
  <c r="L25" i="13" s="1"/>
  <c r="K19" i="13"/>
  <c r="K20" i="13"/>
  <c r="L20" i="13" s="1"/>
  <c r="F23" i="9" s="1"/>
  <c r="K18" i="13"/>
  <c r="K15" i="13"/>
  <c r="L15" i="13" s="1"/>
  <c r="L16" i="13" s="1"/>
  <c r="K10" i="13"/>
  <c r="Z1090" i="13"/>
  <c r="Z1094" i="13" s="1"/>
  <c r="A20" i="13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7" i="13" s="1"/>
  <c r="A48" i="13" s="1"/>
  <c r="A49" i="13" s="1"/>
  <c r="A13" i="11"/>
  <c r="A14" i="11" s="1"/>
  <c r="A15" i="11" s="1"/>
  <c r="A20" i="11" s="1"/>
  <c r="G979" i="11"/>
  <c r="G976" i="11"/>
  <c r="G973" i="11"/>
  <c r="G953" i="11"/>
  <c r="G950" i="11"/>
  <c r="G942" i="11"/>
  <c r="G937" i="11"/>
  <c r="G917" i="11"/>
  <c r="G805" i="11"/>
  <c r="G683" i="11"/>
  <c r="G645" i="11"/>
  <c r="G642" i="11"/>
  <c r="G637" i="11"/>
  <c r="G629" i="11"/>
  <c r="G625" i="11"/>
  <c r="G619" i="11"/>
  <c r="G614" i="11"/>
  <c r="G608" i="11"/>
  <c r="G599" i="11"/>
  <c r="G600" i="11" s="1"/>
  <c r="G581" i="11"/>
  <c r="G578" i="11"/>
  <c r="G575" i="11"/>
  <c r="G567" i="11"/>
  <c r="G558" i="11"/>
  <c r="G555" i="11"/>
  <c r="G551" i="11"/>
  <c r="G528" i="11"/>
  <c r="G522" i="11"/>
  <c r="G516" i="11"/>
  <c r="G512" i="11"/>
  <c r="G506" i="11"/>
  <c r="G500" i="11"/>
  <c r="G495" i="11"/>
  <c r="G492" i="11"/>
  <c r="G482" i="11"/>
  <c r="G483" i="11" s="1"/>
  <c r="G445" i="11"/>
  <c r="G419" i="11"/>
  <c r="G418" i="11"/>
  <c r="G417" i="11"/>
  <c r="G416" i="11"/>
  <c r="G415" i="11"/>
  <c r="G414" i="11"/>
  <c r="G406" i="11"/>
  <c r="G398" i="11"/>
  <c r="G395" i="11"/>
  <c r="G388" i="11"/>
  <c r="G371" i="11"/>
  <c r="G343" i="11"/>
  <c r="G339" i="11"/>
  <c r="G334" i="11"/>
  <c r="G303" i="11"/>
  <c r="G298" i="11"/>
  <c r="G276" i="11"/>
  <c r="G269" i="11"/>
  <c r="G205" i="11"/>
  <c r="G197" i="11"/>
  <c r="G191" i="11"/>
  <c r="G183" i="11"/>
  <c r="G172" i="11"/>
  <c r="G149" i="11"/>
  <c r="G1034" i="10"/>
  <c r="G1031" i="10"/>
  <c r="G1028" i="10"/>
  <c r="G1008" i="10"/>
  <c r="G1005" i="10"/>
  <c r="G997" i="10"/>
  <c r="G992" i="10"/>
  <c r="G972" i="10"/>
  <c r="G860" i="10"/>
  <c r="G738" i="10"/>
  <c r="G700" i="10"/>
  <c r="G697" i="10"/>
  <c r="G692" i="10"/>
  <c r="G684" i="10"/>
  <c r="G680" i="10"/>
  <c r="G674" i="10"/>
  <c r="G669" i="10"/>
  <c r="G663" i="10"/>
  <c r="G654" i="10"/>
  <c r="G655" i="10" s="1"/>
  <c r="G636" i="10"/>
  <c r="G633" i="10"/>
  <c r="G630" i="10"/>
  <c r="G622" i="10"/>
  <c r="G613" i="10"/>
  <c r="G610" i="10"/>
  <c r="G606" i="10"/>
  <c r="G583" i="10"/>
  <c r="G577" i="10"/>
  <c r="G571" i="10"/>
  <c r="G567" i="10"/>
  <c r="G561" i="10"/>
  <c r="G555" i="10"/>
  <c r="G550" i="10"/>
  <c r="G547" i="10"/>
  <c r="G537" i="10"/>
  <c r="G538" i="10" s="1"/>
  <c r="G500" i="10"/>
  <c r="G474" i="10"/>
  <c r="G473" i="10"/>
  <c r="G472" i="10"/>
  <c r="G471" i="10"/>
  <c r="G470" i="10"/>
  <c r="G469" i="10"/>
  <c r="G461" i="10"/>
  <c r="G453" i="10"/>
  <c r="G450" i="10"/>
  <c r="G443" i="10"/>
  <c r="G426" i="10"/>
  <c r="A13" i="10"/>
  <c r="A23" i="9"/>
  <c r="A28" i="9" s="1"/>
  <c r="A29" i="9" s="1"/>
  <c r="G1025" i="9"/>
  <c r="G1022" i="9"/>
  <c r="G1019" i="9"/>
  <c r="G999" i="9"/>
  <c r="G996" i="9"/>
  <c r="G988" i="9"/>
  <c r="G983" i="9"/>
  <c r="G963" i="9"/>
  <c r="G851" i="9"/>
  <c r="G729" i="9"/>
  <c r="G691" i="9"/>
  <c r="G688" i="9"/>
  <c r="G683" i="9"/>
  <c r="G675" i="9"/>
  <c r="G671" i="9"/>
  <c r="G665" i="9"/>
  <c r="G660" i="9"/>
  <c r="G654" i="9"/>
  <c r="G645" i="9"/>
  <c r="G646" i="9" s="1"/>
  <c r="G627" i="9"/>
  <c r="G624" i="9"/>
  <c r="G621" i="9"/>
  <c r="G613" i="9"/>
  <c r="G604" i="9"/>
  <c r="G601" i="9"/>
  <c r="G597" i="9"/>
  <c r="G574" i="9"/>
  <c r="G568" i="9"/>
  <c r="G562" i="9"/>
  <c r="G558" i="9"/>
  <c r="G552" i="9"/>
  <c r="G546" i="9"/>
  <c r="G541" i="9"/>
  <c r="G538" i="9"/>
  <c r="G528" i="9"/>
  <c r="G529" i="9" s="1"/>
  <c r="G491" i="9"/>
  <c r="G465" i="9"/>
  <c r="G464" i="9"/>
  <c r="G463" i="9"/>
  <c r="G462" i="9"/>
  <c r="G461" i="9"/>
  <c r="G460" i="9"/>
  <c r="G452" i="9"/>
  <c r="G444" i="9"/>
  <c r="G441" i="9"/>
  <c r="G434" i="9"/>
  <c r="G417" i="9"/>
  <c r="G389" i="9"/>
  <c r="G385" i="9"/>
  <c r="G380" i="9"/>
  <c r="G349" i="9"/>
  <c r="G344" i="9"/>
  <c r="G322" i="9"/>
  <c r="G315" i="9"/>
  <c r="G251" i="9"/>
  <c r="G243" i="9"/>
  <c r="G237" i="9"/>
  <c r="G229" i="9"/>
  <c r="G218" i="9"/>
  <c r="G195" i="9"/>
  <c r="Y933" i="8"/>
  <c r="Y934" i="8" s="1"/>
  <c r="Z930" i="8"/>
  <c r="Z927" i="8"/>
  <c r="Z924" i="8"/>
  <c r="Z904" i="8"/>
  <c r="Z901" i="8"/>
  <c r="Z893" i="8"/>
  <c r="Z888" i="8"/>
  <c r="Z868" i="8"/>
  <c r="Z756" i="8"/>
  <c r="Z634" i="8"/>
  <c r="Z596" i="8"/>
  <c r="Z593" i="8"/>
  <c r="Z588" i="8"/>
  <c r="Z580" i="8"/>
  <c r="Z576" i="8"/>
  <c r="Z570" i="8"/>
  <c r="Z565" i="8"/>
  <c r="Z559" i="8"/>
  <c r="Z550" i="8"/>
  <c r="Z551" i="8" s="1"/>
  <c r="Z532" i="8"/>
  <c r="Z529" i="8"/>
  <c r="Z526" i="8"/>
  <c r="Z518" i="8"/>
  <c r="Z509" i="8"/>
  <c r="Z506" i="8"/>
  <c r="Z502" i="8"/>
  <c r="Z479" i="8"/>
  <c r="Z473" i="8"/>
  <c r="Z467" i="8"/>
  <c r="Z463" i="8"/>
  <c r="Z457" i="8"/>
  <c r="Z451" i="8"/>
  <c r="Z446" i="8"/>
  <c r="Z443" i="8"/>
  <c r="Z433" i="8"/>
  <c r="Z434" i="8" s="1"/>
  <c r="Z396" i="8"/>
  <c r="Z370" i="8"/>
  <c r="Z369" i="8"/>
  <c r="Z368" i="8"/>
  <c r="Z367" i="8"/>
  <c r="Z366" i="8"/>
  <c r="Z365" i="8"/>
  <c r="Z357" i="8"/>
  <c r="Z349" i="8"/>
  <c r="Z346" i="8"/>
  <c r="Z339" i="8"/>
  <c r="Z322" i="8"/>
  <c r="Z294" i="8"/>
  <c r="Z290" i="8"/>
  <c r="Z285" i="8"/>
  <c r="Z254" i="8"/>
  <c r="Z249" i="8"/>
  <c r="Z227" i="8"/>
  <c r="Z220" i="8"/>
  <c r="Z156" i="8"/>
  <c r="Z148" i="8"/>
  <c r="Z142" i="8"/>
  <c r="Z134" i="8"/>
  <c r="Z123" i="8"/>
  <c r="Z100" i="8"/>
  <c r="Z47" i="8"/>
  <c r="Z42" i="8"/>
  <c r="Y23" i="8"/>
  <c r="Y24" i="8" s="1"/>
  <c r="X23" i="8"/>
  <c r="X24" i="8" s="1"/>
  <c r="W23" i="8"/>
  <c r="W24" i="8" s="1"/>
  <c r="V23" i="8"/>
  <c r="V24" i="8" s="1"/>
  <c r="U23" i="8"/>
  <c r="U24" i="8" s="1"/>
  <c r="T23" i="8"/>
  <c r="T24" i="8" s="1"/>
  <c r="S23" i="8"/>
  <c r="S24" i="8" s="1"/>
  <c r="R23" i="8"/>
  <c r="R24" i="8" s="1"/>
  <c r="Q23" i="8"/>
  <c r="Q24" i="8" s="1"/>
  <c r="P23" i="8"/>
  <c r="P24" i="8" s="1"/>
  <c r="O23" i="8"/>
  <c r="O24" i="8" s="1"/>
  <c r="N23" i="8"/>
  <c r="N24" i="8" s="1"/>
  <c r="M23" i="8"/>
  <c r="M24" i="8" s="1"/>
  <c r="L23" i="8"/>
  <c r="L24" i="8" s="1"/>
  <c r="K23" i="8"/>
  <c r="K24" i="8" s="1"/>
  <c r="J23" i="8"/>
  <c r="J24" i="8" s="1"/>
  <c r="I23" i="8"/>
  <c r="I24" i="8" s="1"/>
  <c r="H23" i="8"/>
  <c r="H24" i="8" s="1"/>
  <c r="G23" i="8"/>
  <c r="G24" i="8" s="1"/>
  <c r="F23" i="8"/>
  <c r="F24" i="8" s="1"/>
  <c r="E23" i="8"/>
  <c r="E24" i="8" s="1"/>
  <c r="D22" i="8"/>
  <c r="C22" i="8"/>
  <c r="D21" i="8"/>
  <c r="C21" i="8"/>
  <c r="D20" i="8"/>
  <c r="C20" i="8"/>
  <c r="D19" i="8"/>
  <c r="C19" i="8"/>
  <c r="D18" i="8"/>
  <c r="C18" i="8"/>
  <c r="D17" i="8"/>
  <c r="C17" i="8"/>
  <c r="D16" i="8"/>
  <c r="C16" i="8"/>
  <c r="D15" i="8"/>
  <c r="C15" i="8"/>
  <c r="D14" i="8"/>
  <c r="C14" i="8"/>
  <c r="D13" i="8"/>
  <c r="C13" i="8"/>
  <c r="D12" i="8"/>
  <c r="C12" i="8"/>
  <c r="D11" i="8"/>
  <c r="C11" i="8"/>
  <c r="A11" i="8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D10" i="8"/>
  <c r="C10" i="8"/>
  <c r="A60" i="3" l="1"/>
  <c r="A61" i="3" s="1"/>
  <c r="A62" i="3" s="1"/>
  <c r="A63" i="3" s="1"/>
  <c r="A66" i="3" s="1"/>
  <c r="A67" i="3" s="1"/>
  <c r="A68" i="3" s="1"/>
  <c r="A71" i="3" s="1"/>
  <c r="A76" i="3" s="1"/>
  <c r="A33" i="11"/>
  <c r="A34" i="11" s="1"/>
  <c r="A35" i="11" s="1"/>
  <c r="A40" i="11" s="1"/>
  <c r="A41" i="11" s="1"/>
  <c r="A42" i="11" s="1"/>
  <c r="A43" i="11" s="1"/>
  <c r="A23" i="11"/>
  <c r="D117" i="9"/>
  <c r="D118" i="9" s="1"/>
  <c r="A44" i="11"/>
  <c r="A45" i="11" s="1"/>
  <c r="A46" i="11" s="1"/>
  <c r="A47" i="11" s="1"/>
  <c r="A48" i="11" s="1"/>
  <c r="A49" i="11" s="1"/>
  <c r="A50" i="11" s="1"/>
  <c r="A51" i="11" s="1"/>
  <c r="A56" i="11" s="1"/>
  <c r="A57" i="11" s="1"/>
  <c r="A58" i="11" s="1"/>
  <c r="A59" i="11" s="1"/>
  <c r="A60" i="11" s="1"/>
  <c r="A65" i="11" s="1"/>
  <c r="A70" i="11" s="1"/>
  <c r="A71" i="11" s="1"/>
  <c r="D37" i="10"/>
  <c r="E36" i="10"/>
  <c r="E37" i="10" s="1"/>
  <c r="D59" i="10"/>
  <c r="D60" i="10" s="1"/>
  <c r="E58" i="10"/>
  <c r="E59" i="10" s="1"/>
  <c r="E60" i="10" s="1"/>
  <c r="D27" i="10"/>
  <c r="E26" i="10"/>
  <c r="E27" i="10" s="1"/>
  <c r="D30" i="10"/>
  <c r="E29" i="10"/>
  <c r="E30" i="10" s="1"/>
  <c r="D61" i="11"/>
  <c r="D62" i="11" s="1"/>
  <c r="F56" i="11"/>
  <c r="F60" i="11"/>
  <c r="F57" i="11"/>
  <c r="C57" i="11" s="1"/>
  <c r="F58" i="11"/>
  <c r="D69" i="9"/>
  <c r="D70" i="9" s="1"/>
  <c r="D21" i="11"/>
  <c r="D29" i="11" s="1"/>
  <c r="F20" i="11"/>
  <c r="F21" i="11" s="1"/>
  <c r="F29" i="11" s="1"/>
  <c r="F59" i="11"/>
  <c r="G28" i="9"/>
  <c r="G36" i="9" s="1"/>
  <c r="D36" i="9"/>
  <c r="D45" i="9" s="1"/>
  <c r="D119" i="9" s="1"/>
  <c r="D93" i="9"/>
  <c r="D94" i="9" s="1"/>
  <c r="E52" i="11"/>
  <c r="E53" i="11" s="1"/>
  <c r="G56" i="9"/>
  <c r="G57" i="9" s="1"/>
  <c r="D56" i="9"/>
  <c r="D57" i="9" s="1"/>
  <c r="D92" i="10"/>
  <c r="D100" i="10" s="1"/>
  <c r="E111" i="9"/>
  <c r="E112" i="9" s="1"/>
  <c r="G22" i="9"/>
  <c r="G24" i="9" s="1"/>
  <c r="G25" i="9" s="1"/>
  <c r="D24" i="9"/>
  <c r="D25" i="9" s="1"/>
  <c r="G108" i="9"/>
  <c r="G111" i="9" s="1"/>
  <c r="G112" i="9" s="1"/>
  <c r="D111" i="9"/>
  <c r="D112" i="9" s="1"/>
  <c r="F48" i="10"/>
  <c r="C48" i="10" s="1"/>
  <c r="G60" i="9"/>
  <c r="G75" i="9"/>
  <c r="D75" i="9"/>
  <c r="C44" i="9"/>
  <c r="D82" i="9"/>
  <c r="G93" i="9"/>
  <c r="G94" i="9" s="1"/>
  <c r="G100" i="9"/>
  <c r="D100" i="9"/>
  <c r="G104" i="9"/>
  <c r="G105" i="9" s="1"/>
  <c r="D104" i="9"/>
  <c r="D105" i="9" s="1"/>
  <c r="D110" i="10"/>
  <c r="D111" i="10" s="1"/>
  <c r="G41" i="9"/>
  <c r="A14" i="10"/>
  <c r="A15" i="10" s="1"/>
  <c r="A16" i="10" s="1"/>
  <c r="A17" i="10" s="1"/>
  <c r="A18" i="10" s="1"/>
  <c r="A21" i="10" s="1"/>
  <c r="A22" i="10" s="1"/>
  <c r="A23" i="10" s="1"/>
  <c r="A26" i="10" s="1"/>
  <c r="A29" i="10" s="1"/>
  <c r="A34" i="10" s="1"/>
  <c r="A35" i="10" s="1"/>
  <c r="G82" i="9"/>
  <c r="A30" i="9"/>
  <c r="L96" i="13"/>
  <c r="L98" i="13"/>
  <c r="C98" i="13" s="1"/>
  <c r="L97" i="13"/>
  <c r="C97" i="13" s="1"/>
  <c r="L99" i="13"/>
  <c r="C99" i="13" s="1"/>
  <c r="Z180" i="13"/>
  <c r="C41" i="11"/>
  <c r="M94" i="3" s="1"/>
  <c r="M103" i="3"/>
  <c r="M98" i="3"/>
  <c r="C52" i="10"/>
  <c r="C35" i="10"/>
  <c r="C42" i="11"/>
  <c r="M95" i="3" s="1"/>
  <c r="M101" i="3"/>
  <c r="M100" i="3"/>
  <c r="C50" i="11"/>
  <c r="M104" i="3" s="1"/>
  <c r="C57" i="10"/>
  <c r="M88" i="3" s="1"/>
  <c r="C51" i="11"/>
  <c r="M105" i="3" s="1"/>
  <c r="C51" i="10"/>
  <c r="M79" i="3" s="1"/>
  <c r="J22" i="13"/>
  <c r="G304" i="11"/>
  <c r="D23" i="8"/>
  <c r="D24" i="8" s="1"/>
  <c r="Y937" i="8"/>
  <c r="Z295" i="8"/>
  <c r="Z931" i="8"/>
  <c r="G588" i="11"/>
  <c r="Z889" i="8"/>
  <c r="G938" i="11"/>
  <c r="C23" i="8"/>
  <c r="C24" i="8" s="1"/>
  <c r="C25" i="8" s="1"/>
  <c r="C26" i="8" s="1"/>
  <c r="C50" i="10"/>
  <c r="M78" i="3" s="1"/>
  <c r="Z635" i="8"/>
  <c r="Z149" i="8"/>
  <c r="Z397" i="8"/>
  <c r="Z474" i="8"/>
  <c r="G638" i="11"/>
  <c r="G980" i="11"/>
  <c r="M96" i="3"/>
  <c r="Z539" i="8"/>
  <c r="Z589" i="8"/>
  <c r="G198" i="11"/>
  <c r="G283" i="11"/>
  <c r="G344" i="11"/>
  <c r="G446" i="11"/>
  <c r="G523" i="11"/>
  <c r="Z234" i="8"/>
  <c r="Z255" i="8"/>
  <c r="G684" i="11"/>
  <c r="A52" i="13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13" i="13" s="1"/>
  <c r="A114" i="13" s="1"/>
  <c r="A115" i="13" s="1"/>
  <c r="A116" i="13" s="1"/>
  <c r="A117" i="13" s="1"/>
  <c r="A118" i="13" s="1"/>
  <c r="A121" i="13" s="1"/>
  <c r="A122" i="13" s="1"/>
  <c r="A123" i="13" s="1"/>
  <c r="A124" i="13" s="1"/>
  <c r="A129" i="13" s="1"/>
  <c r="A134" i="13" s="1"/>
  <c r="A135" i="13" s="1"/>
  <c r="A136" i="13" s="1"/>
  <c r="A137" i="13" s="1"/>
  <c r="A138" i="13" s="1"/>
  <c r="A139" i="13" s="1"/>
  <c r="A140" i="13" s="1"/>
  <c r="M99" i="3"/>
  <c r="Z48" i="8"/>
  <c r="G501" i="10"/>
  <c r="G693" i="10"/>
  <c r="G993" i="10"/>
  <c r="C53" i="10"/>
  <c r="M82" i="3" s="1"/>
  <c r="G350" i="9"/>
  <c r="G984" i="9"/>
  <c r="G643" i="10"/>
  <c r="G52" i="11"/>
  <c r="G53" i="11" s="1"/>
  <c r="L138" i="13"/>
  <c r="F88" i="9" s="1"/>
  <c r="C88" i="9" s="1"/>
  <c r="M150" i="3" s="1"/>
  <c r="L152" i="13"/>
  <c r="F98" i="9" s="1"/>
  <c r="C98" i="9" s="1"/>
  <c r="M160" i="3" s="1"/>
  <c r="E33" i="9"/>
  <c r="F33" i="9" s="1"/>
  <c r="L101" i="13"/>
  <c r="L150" i="13"/>
  <c r="C39" i="13"/>
  <c r="C35" i="13"/>
  <c r="C61" i="13"/>
  <c r="C88" i="13"/>
  <c r="Z1091" i="13"/>
  <c r="C134" i="13"/>
  <c r="L59" i="13"/>
  <c r="C59" i="13" s="1"/>
  <c r="C49" i="13"/>
  <c r="L123" i="13"/>
  <c r="L104" i="13"/>
  <c r="C104" i="13" s="1"/>
  <c r="C25" i="13"/>
  <c r="C48" i="13"/>
  <c r="L172" i="13"/>
  <c r="F110" i="9" s="1"/>
  <c r="C110" i="9" s="1"/>
  <c r="C58" i="13"/>
  <c r="C177" i="13"/>
  <c r="C83" i="13"/>
  <c r="L30" i="13"/>
  <c r="C30" i="13" s="1"/>
  <c r="C23" i="9"/>
  <c r="L108" i="13"/>
  <c r="F68" i="9" s="1"/>
  <c r="C68" i="9" s="1"/>
  <c r="Q123" i="3" s="1"/>
  <c r="C89" i="13"/>
  <c r="C60" i="13"/>
  <c r="C124" i="13"/>
  <c r="C65" i="9"/>
  <c r="Q120" i="3" s="1"/>
  <c r="K179" i="13"/>
  <c r="K180" i="13" s="1"/>
  <c r="C68" i="13"/>
  <c r="C138" i="13"/>
  <c r="C42" i="13"/>
  <c r="C80" i="13"/>
  <c r="J54" i="13"/>
  <c r="Z54" i="13" s="1"/>
  <c r="C15" i="13"/>
  <c r="E110" i="10"/>
  <c r="E111" i="10" s="1"/>
  <c r="L151" i="13"/>
  <c r="Z179" i="13"/>
  <c r="L160" i="13"/>
  <c r="F103" i="9" s="1"/>
  <c r="C40" i="13"/>
  <c r="C114" i="13"/>
  <c r="C164" i="13"/>
  <c r="C12" i="10"/>
  <c r="L70" i="13"/>
  <c r="C70" i="13" s="1"/>
  <c r="C29" i="9"/>
  <c r="K75" i="13"/>
  <c r="K76" i="13" s="1"/>
  <c r="C74" i="13"/>
  <c r="C85" i="13"/>
  <c r="C103" i="13"/>
  <c r="C87" i="13"/>
  <c r="L106" i="13"/>
  <c r="L148" i="13"/>
  <c r="C148" i="13" s="1"/>
  <c r="K21" i="13"/>
  <c r="C71" i="13"/>
  <c r="K91" i="13"/>
  <c r="K92" i="13" s="1"/>
  <c r="C82" i="13"/>
  <c r="G21" i="11"/>
  <c r="G29" i="11" s="1"/>
  <c r="C96" i="13"/>
  <c r="F108" i="10"/>
  <c r="C135" i="13"/>
  <c r="F67" i="9"/>
  <c r="C107" i="13"/>
  <c r="C161" i="13"/>
  <c r="C153" i="13"/>
  <c r="C34" i="11"/>
  <c r="M83" i="3" s="1"/>
  <c r="C33" i="13"/>
  <c r="C13" i="10"/>
  <c r="L121" i="13"/>
  <c r="C158" i="13"/>
  <c r="L179" i="13"/>
  <c r="L180" i="13" s="1"/>
  <c r="C69" i="13"/>
  <c r="K16" i="13"/>
  <c r="C115" i="13"/>
  <c r="D36" i="11"/>
  <c r="D37" i="11" s="1"/>
  <c r="F34" i="9"/>
  <c r="C35" i="11"/>
  <c r="M85" i="3" s="1"/>
  <c r="C34" i="13"/>
  <c r="D9" i="11"/>
  <c r="E9" i="11" s="1"/>
  <c r="C26" i="13"/>
  <c r="G36" i="11"/>
  <c r="G37" i="11" s="1"/>
  <c r="C41" i="13"/>
  <c r="L146" i="13"/>
  <c r="C146" i="13" s="1"/>
  <c r="C105" i="13"/>
  <c r="C52" i="13"/>
  <c r="C139" i="13"/>
  <c r="C86" i="13"/>
  <c r="C100" i="13"/>
  <c r="F26" i="10"/>
  <c r="F27" i="10" s="1"/>
  <c r="C43" i="13"/>
  <c r="C36" i="13"/>
  <c r="K109" i="13"/>
  <c r="K110" i="13" s="1"/>
  <c r="E89" i="9"/>
  <c r="C89" i="9" s="1"/>
  <c r="M151" i="3" s="1"/>
  <c r="K173" i="13"/>
  <c r="K174" i="13" s="1"/>
  <c r="C20" i="13"/>
  <c r="C44" i="13"/>
  <c r="Z75" i="13"/>
  <c r="C65" i="13"/>
  <c r="Z119" i="13"/>
  <c r="C147" i="13"/>
  <c r="Z173" i="13"/>
  <c r="J126" i="13"/>
  <c r="Z126" i="13" s="1"/>
  <c r="L149" i="13"/>
  <c r="K155" i="13"/>
  <c r="L166" i="13"/>
  <c r="L66" i="13"/>
  <c r="C66" i="13" s="1"/>
  <c r="L90" i="13"/>
  <c r="C90" i="13" s="1"/>
  <c r="L18" i="13"/>
  <c r="F29" i="10" s="1"/>
  <c r="F30" i="10" s="1"/>
  <c r="L37" i="13"/>
  <c r="C37" i="13" s="1"/>
  <c r="F35" i="9"/>
  <c r="E31" i="9"/>
  <c r="F31" i="9" s="1"/>
  <c r="L31" i="13"/>
  <c r="C31" i="13" s="1"/>
  <c r="L27" i="13"/>
  <c r="F36" i="10" s="1"/>
  <c r="F37" i="10" s="1"/>
  <c r="K45" i="13"/>
  <c r="F58" i="10"/>
  <c r="C73" i="13"/>
  <c r="L67" i="13"/>
  <c r="F33" i="11" s="1"/>
  <c r="C63" i="13"/>
  <c r="L95" i="13"/>
  <c r="L102" i="13"/>
  <c r="F64" i="9" s="1"/>
  <c r="C64" i="9" s="1"/>
  <c r="Q117" i="3" s="1"/>
  <c r="E90" i="9"/>
  <c r="L140" i="13"/>
  <c r="F90" i="9" s="1"/>
  <c r="L57" i="13"/>
  <c r="C57" i="13" s="1"/>
  <c r="C117" i="13"/>
  <c r="L113" i="13"/>
  <c r="K119" i="13"/>
  <c r="C159" i="13"/>
  <c r="L79" i="13"/>
  <c r="C79" i="13" s="1"/>
  <c r="L162" i="13"/>
  <c r="C22" i="10"/>
  <c r="L118" i="13"/>
  <c r="E52" i="9"/>
  <c r="L72" i="13"/>
  <c r="C72" i="13" s="1"/>
  <c r="L136" i="13"/>
  <c r="F109" i="10" s="1"/>
  <c r="K141" i="13"/>
  <c r="K142" i="13" s="1"/>
  <c r="C154" i="13"/>
  <c r="C178" i="13"/>
  <c r="L84" i="13"/>
  <c r="C84" i="13" s="1"/>
  <c r="Z50" i="13"/>
  <c r="C47" i="13"/>
  <c r="L122" i="13"/>
  <c r="K125" i="13"/>
  <c r="K167" i="13"/>
  <c r="K168" i="13" s="1"/>
  <c r="K13" i="13"/>
  <c r="L10" i="13"/>
  <c r="L129" i="13"/>
  <c r="K130" i="13"/>
  <c r="K131" i="13" s="1"/>
  <c r="C81" i="13"/>
  <c r="L50" i="13"/>
  <c r="Z13" i="13"/>
  <c r="Z45" i="13"/>
  <c r="Z125" i="13"/>
  <c r="Z155" i="13"/>
  <c r="K50" i="13"/>
  <c r="D16" i="11"/>
  <c r="D17" i="11" s="1"/>
  <c r="Z91" i="13"/>
  <c r="Z109" i="13"/>
  <c r="Z141" i="13"/>
  <c r="C28" i="13"/>
  <c r="G16" i="11"/>
  <c r="G17" i="11" s="1"/>
  <c r="Z21" i="13"/>
  <c r="Z167" i="13"/>
  <c r="G329" i="9"/>
  <c r="C40" i="9"/>
  <c r="G1035" i="10"/>
  <c r="G739" i="10"/>
  <c r="C38" i="9"/>
  <c r="G492" i="9"/>
  <c r="G390" i="9"/>
  <c r="G634" i="9"/>
  <c r="G1026" i="9"/>
  <c r="C86" i="9"/>
  <c r="G244" i="9"/>
  <c r="G569" i="9"/>
  <c r="C39" i="9"/>
  <c r="G684" i="9"/>
  <c r="G730" i="9"/>
  <c r="G578" i="10"/>
  <c r="E82" i="9"/>
  <c r="L38" i="13"/>
  <c r="C38" i="13" s="1"/>
  <c r="L116" i="13"/>
  <c r="L19" i="13"/>
  <c r="L29" i="13"/>
  <c r="L137" i="13"/>
  <c r="E87" i="9"/>
  <c r="L163" i="13"/>
  <c r="L12" i="13"/>
  <c r="C12" i="13" s="1"/>
  <c r="L32" i="13"/>
  <c r="C32" i="13" s="1"/>
  <c r="L64" i="13"/>
  <c r="L62" i="13"/>
  <c r="L165" i="13"/>
  <c r="C15" i="11"/>
  <c r="L145" i="13"/>
  <c r="L171" i="13"/>
  <c r="C48" i="11"/>
  <c r="Q68" i="3" l="1"/>
  <c r="M68" i="3" s="1"/>
  <c r="Q67" i="3"/>
  <c r="Q171" i="3"/>
  <c r="M171" i="3" s="1"/>
  <c r="Q49" i="3"/>
  <c r="M49" i="3" s="1"/>
  <c r="Q42" i="3"/>
  <c r="M42" i="3" s="1"/>
  <c r="A77" i="3"/>
  <c r="A78" i="3" s="1"/>
  <c r="A79" i="3" s="1"/>
  <c r="A31" i="9"/>
  <c r="A32" i="9" s="1"/>
  <c r="A33" i="9" s="1"/>
  <c r="A34" i="9" s="1"/>
  <c r="A35" i="9" s="1"/>
  <c r="A38" i="9" s="1"/>
  <c r="A39" i="9" s="1"/>
  <c r="A40" i="9" s="1"/>
  <c r="A43" i="9" s="1"/>
  <c r="A48" i="9" s="1"/>
  <c r="A49" i="9" s="1"/>
  <c r="A50" i="9" s="1"/>
  <c r="A51" i="9" s="1"/>
  <c r="A52" i="9" s="1"/>
  <c r="A53" i="9" s="1"/>
  <c r="A54" i="9" s="1"/>
  <c r="A55" i="9" s="1"/>
  <c r="A60" i="9" s="1"/>
  <c r="A61" i="9" s="1"/>
  <c r="A62" i="9" s="1"/>
  <c r="A63" i="9" s="1"/>
  <c r="A64" i="9" s="1"/>
  <c r="A65" i="9" s="1"/>
  <c r="A66" i="9" s="1"/>
  <c r="A67" i="9" s="1"/>
  <c r="E31" i="10"/>
  <c r="G45" i="9"/>
  <c r="D31" i="10"/>
  <c r="D128" i="10" s="1"/>
  <c r="C58" i="11"/>
  <c r="E36" i="11"/>
  <c r="E37" i="11" s="1"/>
  <c r="D10" i="11"/>
  <c r="F9" i="11"/>
  <c r="F10" i="11" s="1"/>
  <c r="E10" i="11"/>
  <c r="M123" i="3"/>
  <c r="G69" i="9"/>
  <c r="G70" i="9" s="1"/>
  <c r="M117" i="3"/>
  <c r="M120" i="3"/>
  <c r="M115" i="3"/>
  <c r="F61" i="11"/>
  <c r="E69" i="9"/>
  <c r="E70" i="9" s="1"/>
  <c r="E117" i="9"/>
  <c r="E118" i="9" s="1"/>
  <c r="F117" i="9"/>
  <c r="F118" i="9" s="1"/>
  <c r="M116" i="3"/>
  <c r="G117" i="9"/>
  <c r="G118" i="9" s="1"/>
  <c r="G119" i="9" s="1"/>
  <c r="E61" i="11"/>
  <c r="E62" i="11" s="1"/>
  <c r="F31" i="10"/>
  <c r="E93" i="9"/>
  <c r="E94" i="9" s="1"/>
  <c r="E75" i="9"/>
  <c r="E83" i="9" s="1"/>
  <c r="G83" i="9"/>
  <c r="E104" i="9"/>
  <c r="E105" i="9" s="1"/>
  <c r="F28" i="9"/>
  <c r="C28" i="9" s="1"/>
  <c r="Q47" i="3" s="1"/>
  <c r="E36" i="9"/>
  <c r="E45" i="9" s="1"/>
  <c r="F59" i="10"/>
  <c r="F60" i="10" s="1"/>
  <c r="E56" i="9"/>
  <c r="E57" i="9" s="1"/>
  <c r="M146" i="3"/>
  <c r="C90" i="10"/>
  <c r="E92" i="10"/>
  <c r="E100" i="10" s="1"/>
  <c r="C41" i="9"/>
  <c r="F110" i="10"/>
  <c r="F111" i="10" s="1"/>
  <c r="C19" i="10"/>
  <c r="D83" i="9"/>
  <c r="E100" i="9"/>
  <c r="M71" i="3"/>
  <c r="M72" i="3" s="1"/>
  <c r="E24" i="9"/>
  <c r="E25" i="9" s="1"/>
  <c r="M27" i="3"/>
  <c r="M80" i="3"/>
  <c r="M34" i="3"/>
  <c r="M24" i="3"/>
  <c r="M56" i="3"/>
  <c r="A36" i="10"/>
  <c r="C95" i="10"/>
  <c r="F62" i="9"/>
  <c r="C62" i="9" s="1"/>
  <c r="Q113" i="3" s="1"/>
  <c r="C96" i="10"/>
  <c r="F63" i="9"/>
  <c r="C63" i="9" s="1"/>
  <c r="Q114" i="3" s="1"/>
  <c r="C98" i="10"/>
  <c r="J181" i="13"/>
  <c r="A145" i="13"/>
  <c r="A146" i="13" s="1"/>
  <c r="A147" i="13" s="1"/>
  <c r="A148" i="13" s="1"/>
  <c r="A149" i="13" s="1"/>
  <c r="A150" i="13" s="1"/>
  <c r="A151" i="13" s="1"/>
  <c r="A152" i="13" s="1"/>
  <c r="A153" i="13" s="1"/>
  <c r="A154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71" i="13" s="1"/>
  <c r="A172" i="13" s="1"/>
  <c r="A177" i="13" s="1"/>
  <c r="A178" i="13" s="1"/>
  <c r="K22" i="13"/>
  <c r="F52" i="11"/>
  <c r="F53" i="11" s="1"/>
  <c r="C40" i="11"/>
  <c r="Z22" i="13"/>
  <c r="Z181" i="13" s="1"/>
  <c r="C33" i="9"/>
  <c r="M53" i="3" s="1"/>
  <c r="C108" i="10"/>
  <c r="C67" i="13"/>
  <c r="C152" i="13"/>
  <c r="F32" i="11"/>
  <c r="F36" i="11" s="1"/>
  <c r="F37" i="11" s="1"/>
  <c r="C172" i="13"/>
  <c r="C101" i="13"/>
  <c r="C179" i="13"/>
  <c r="C180" i="13" s="1"/>
  <c r="C150" i="13"/>
  <c r="C123" i="13"/>
  <c r="C108" i="13"/>
  <c r="C60" i="11"/>
  <c r="C26" i="10"/>
  <c r="C27" i="10" s="1"/>
  <c r="F51" i="9"/>
  <c r="C51" i="9" s="1"/>
  <c r="M84" i="3" s="1"/>
  <c r="C33" i="11"/>
  <c r="M81" i="3" s="1"/>
  <c r="C160" i="13"/>
  <c r="C67" i="9"/>
  <c r="Q122" i="3" s="1"/>
  <c r="K126" i="13"/>
  <c r="C29" i="10"/>
  <c r="C30" i="10" s="1"/>
  <c r="C136" i="13"/>
  <c r="C99" i="9"/>
  <c r="M161" i="3" s="1"/>
  <c r="L91" i="13"/>
  <c r="L92" i="13" s="1"/>
  <c r="F52" i="9"/>
  <c r="C52" i="9" s="1"/>
  <c r="M86" i="3" s="1"/>
  <c r="C166" i="13"/>
  <c r="C149" i="13"/>
  <c r="C151" i="13"/>
  <c r="C16" i="13"/>
  <c r="C59" i="11"/>
  <c r="C90" i="9"/>
  <c r="M152" i="3" s="1"/>
  <c r="F66" i="9"/>
  <c r="C66" i="9" s="1"/>
  <c r="Q121" i="3" s="1"/>
  <c r="C106" i="13"/>
  <c r="E21" i="11"/>
  <c r="E29" i="11" s="1"/>
  <c r="C20" i="11"/>
  <c r="C21" i="11" s="1"/>
  <c r="C29" i="11" s="1"/>
  <c r="C34" i="9"/>
  <c r="C53" i="13"/>
  <c r="C91" i="10"/>
  <c r="C58" i="10"/>
  <c r="C59" i="10" s="1"/>
  <c r="C102" i="13"/>
  <c r="C27" i="13"/>
  <c r="C35" i="9"/>
  <c r="C113" i="13"/>
  <c r="C18" i="13"/>
  <c r="C121" i="13"/>
  <c r="C14" i="11"/>
  <c r="E16" i="11"/>
  <c r="E17" i="11" s="1"/>
  <c r="L13" i="13"/>
  <c r="C91" i="13"/>
  <c r="C8" i="11"/>
  <c r="C36" i="10"/>
  <c r="C37" i="10" s="1"/>
  <c r="C31" i="9"/>
  <c r="M50" i="3" s="1"/>
  <c r="C50" i="13"/>
  <c r="C162" i="13"/>
  <c r="G61" i="11"/>
  <c r="G62" i="11" s="1"/>
  <c r="G73" i="11" s="1"/>
  <c r="C56" i="11"/>
  <c r="C140" i="13"/>
  <c r="L130" i="13"/>
  <c r="L131" i="13" s="1"/>
  <c r="C129" i="13"/>
  <c r="F82" i="9"/>
  <c r="L125" i="13"/>
  <c r="C109" i="10"/>
  <c r="M148" i="3" s="1"/>
  <c r="C10" i="13"/>
  <c r="C122" i="13"/>
  <c r="C118" i="13"/>
  <c r="C95" i="13"/>
  <c r="L109" i="13"/>
  <c r="L110" i="13" s="1"/>
  <c r="F60" i="9"/>
  <c r="K54" i="13"/>
  <c r="M102" i="3"/>
  <c r="F87" i="9"/>
  <c r="F93" i="9" s="1"/>
  <c r="F94" i="9" s="1"/>
  <c r="C137" i="13"/>
  <c r="L141" i="13"/>
  <c r="L142" i="13" s="1"/>
  <c r="C165" i="13"/>
  <c r="C64" i="13"/>
  <c r="F32" i="9"/>
  <c r="L167" i="13"/>
  <c r="L168" i="13" s="1"/>
  <c r="C163" i="13"/>
  <c r="L155" i="13"/>
  <c r="C145" i="13"/>
  <c r="C29" i="13"/>
  <c r="L45" i="13"/>
  <c r="L54" i="13" s="1"/>
  <c r="L21" i="13"/>
  <c r="C103" i="9"/>
  <c r="M165" i="3" s="1"/>
  <c r="F108" i="9"/>
  <c r="F111" i="9" s="1"/>
  <c r="F112" i="9" s="1"/>
  <c r="C171" i="13"/>
  <c r="L173" i="13"/>
  <c r="L174" i="13" s="1"/>
  <c r="C62" i="13"/>
  <c r="L75" i="13"/>
  <c r="L76" i="13" s="1"/>
  <c r="F22" i="9"/>
  <c r="C19" i="13"/>
  <c r="L119" i="13"/>
  <c r="C116" i="13"/>
  <c r="Q69" i="3" l="1"/>
  <c r="M67" i="3"/>
  <c r="Q55" i="3"/>
  <c r="M55" i="3" s="1"/>
  <c r="Q54" i="3"/>
  <c r="M54" i="3" s="1"/>
  <c r="A80" i="3"/>
  <c r="A81" i="3" s="1"/>
  <c r="A82" i="3" s="1"/>
  <c r="A83" i="3" s="1"/>
  <c r="A84" i="3" s="1"/>
  <c r="A85" i="3" s="1"/>
  <c r="A86" i="3" s="1"/>
  <c r="A87" i="3" s="1"/>
  <c r="A88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E128" i="10"/>
  <c r="E119" i="9"/>
  <c r="F69" i="9"/>
  <c r="C117" i="9"/>
  <c r="M118" i="3"/>
  <c r="M113" i="3"/>
  <c r="M121" i="3"/>
  <c r="C61" i="11"/>
  <c r="T111" i="3"/>
  <c r="M122" i="3"/>
  <c r="M114" i="3"/>
  <c r="M119" i="3"/>
  <c r="F128" i="10"/>
  <c r="F100" i="9"/>
  <c r="C62" i="11"/>
  <c r="C99" i="10"/>
  <c r="F75" i="9"/>
  <c r="F83" i="9" s="1"/>
  <c r="M23" i="3"/>
  <c r="M30" i="3" s="1"/>
  <c r="F56" i="9"/>
  <c r="F57" i="9" s="1"/>
  <c r="F36" i="9"/>
  <c r="F45" i="9" s="1"/>
  <c r="C104" i="9"/>
  <c r="C22" i="9"/>
  <c r="Q41" i="3" s="1"/>
  <c r="Q43" i="3" s="1"/>
  <c r="Q44" i="3" s="1"/>
  <c r="F24" i="9"/>
  <c r="F25" i="9" s="1"/>
  <c r="F70" i="9"/>
  <c r="M128" i="3"/>
  <c r="C92" i="10"/>
  <c r="M147" i="3"/>
  <c r="C110" i="10"/>
  <c r="C111" i="10" s="1"/>
  <c r="M93" i="3"/>
  <c r="M106" i="3" s="1"/>
  <c r="M107" i="3" s="1"/>
  <c r="C52" i="11"/>
  <c r="C53" i="11" s="1"/>
  <c r="M76" i="3"/>
  <c r="M66" i="3"/>
  <c r="C118" i="9"/>
  <c r="F104" i="9"/>
  <c r="F105" i="9" s="1"/>
  <c r="M18" i="3"/>
  <c r="M19" i="3" s="1"/>
  <c r="M20" i="3" s="1"/>
  <c r="M29" i="3"/>
  <c r="M52" i="3"/>
  <c r="M48" i="3"/>
  <c r="C60" i="10"/>
  <c r="M87" i="3"/>
  <c r="M136" i="3"/>
  <c r="M134" i="3"/>
  <c r="M133" i="3"/>
  <c r="C9" i="11"/>
  <c r="C10" i="11" s="1"/>
  <c r="A49" i="10"/>
  <c r="A50" i="10" s="1"/>
  <c r="A51" i="10" s="1"/>
  <c r="A52" i="10" s="1"/>
  <c r="A53" i="10" s="1"/>
  <c r="A68" i="9"/>
  <c r="A73" i="9" s="1"/>
  <c r="A74" i="9" s="1"/>
  <c r="A77" i="9" s="1"/>
  <c r="A78" i="9" s="1"/>
  <c r="C119" i="10"/>
  <c r="U165" i="3"/>
  <c r="K181" i="13"/>
  <c r="C32" i="11"/>
  <c r="C36" i="11" s="1"/>
  <c r="L22" i="13"/>
  <c r="L126" i="13"/>
  <c r="F62" i="11"/>
  <c r="C21" i="10"/>
  <c r="C24" i="10" s="1"/>
  <c r="C31" i="10" s="1"/>
  <c r="F16" i="11"/>
  <c r="F17" i="11" s="1"/>
  <c r="C13" i="11"/>
  <c r="M26" i="3" s="1"/>
  <c r="C92" i="13"/>
  <c r="C60" i="9"/>
  <c r="C125" i="13"/>
  <c r="C130" i="13"/>
  <c r="C109" i="13"/>
  <c r="C13" i="13"/>
  <c r="C87" i="9"/>
  <c r="C105" i="9"/>
  <c r="C75" i="13"/>
  <c r="C108" i="9"/>
  <c r="Q170" i="3" s="1"/>
  <c r="Q173" i="3" s="1"/>
  <c r="Q174" i="3" s="1"/>
  <c r="C167" i="13"/>
  <c r="C141" i="13"/>
  <c r="C45" i="13"/>
  <c r="C21" i="13"/>
  <c r="C119" i="13"/>
  <c r="C155" i="13"/>
  <c r="C32" i="9"/>
  <c r="C173" i="13"/>
  <c r="M69" i="3" l="1"/>
  <c r="Q51" i="3"/>
  <c r="Q57" i="3" s="1"/>
  <c r="Q73" i="3" s="1"/>
  <c r="C69" i="9"/>
  <c r="C70" i="9" s="1"/>
  <c r="Q110" i="3"/>
  <c r="Q124" i="3" s="1"/>
  <c r="Q125" i="3" s="1"/>
  <c r="A128" i="3"/>
  <c r="A129" i="3" s="1"/>
  <c r="F119" i="9"/>
  <c r="M111" i="3"/>
  <c r="T180" i="3"/>
  <c r="T107" i="3"/>
  <c r="C111" i="9"/>
  <c r="C112" i="9" s="1"/>
  <c r="M149" i="3"/>
  <c r="M153" i="3" s="1"/>
  <c r="M154" i="3" s="1"/>
  <c r="C93" i="9"/>
  <c r="M179" i="3"/>
  <c r="M180" i="3" s="1"/>
  <c r="C36" i="9"/>
  <c r="C82" i="9"/>
  <c r="C100" i="10"/>
  <c r="M137" i="3"/>
  <c r="T167" i="3"/>
  <c r="C56" i="9"/>
  <c r="C57" i="9" s="1"/>
  <c r="C100" i="9"/>
  <c r="M172" i="3"/>
  <c r="C120" i="10"/>
  <c r="T20" i="3"/>
  <c r="M47" i="3"/>
  <c r="M41" i="3"/>
  <c r="C24" i="9"/>
  <c r="C25" i="9" s="1"/>
  <c r="C75" i="9"/>
  <c r="M37" i="3"/>
  <c r="M38" i="3" s="1"/>
  <c r="M129" i="3"/>
  <c r="M40" i="3"/>
  <c r="C37" i="11"/>
  <c r="A54" i="10"/>
  <c r="A55" i="10" s="1"/>
  <c r="A56" i="10" s="1"/>
  <c r="A57" i="10" s="1"/>
  <c r="A58" i="10" s="1"/>
  <c r="A63" i="10" s="1"/>
  <c r="C94" i="9"/>
  <c r="C121" i="10"/>
  <c r="U107" i="3"/>
  <c r="C16" i="11"/>
  <c r="C17" i="11" s="1"/>
  <c r="L181" i="13"/>
  <c r="C22" i="13"/>
  <c r="C110" i="13"/>
  <c r="C131" i="13"/>
  <c r="C126" i="13"/>
  <c r="C54" i="13"/>
  <c r="C76" i="13"/>
  <c r="C168" i="13"/>
  <c r="C174" i="13"/>
  <c r="C142" i="13"/>
  <c r="Q181" i="3" l="1"/>
  <c r="M51" i="3"/>
  <c r="M57" i="3" s="1"/>
  <c r="A132" i="3"/>
  <c r="A133" i="3" s="1"/>
  <c r="A134" i="3" s="1"/>
  <c r="A135" i="3" s="1"/>
  <c r="A136" i="3" s="1"/>
  <c r="A141" i="3" s="1"/>
  <c r="C45" i="9"/>
  <c r="C74" i="11"/>
  <c r="C75" i="11" s="1"/>
  <c r="C128" i="10"/>
  <c r="C83" i="9"/>
  <c r="M110" i="3"/>
  <c r="T125" i="3"/>
  <c r="T110" i="3"/>
  <c r="T154" i="3"/>
  <c r="M43" i="3"/>
  <c r="M170" i="3"/>
  <c r="M173" i="3" s="1"/>
  <c r="M174" i="3" s="1"/>
  <c r="T174" i="3"/>
  <c r="T30" i="3"/>
  <c r="T44" i="3"/>
  <c r="M162" i="3"/>
  <c r="U162" i="3" s="1"/>
  <c r="T162" i="3"/>
  <c r="M130" i="3"/>
  <c r="M138" i="3" s="1"/>
  <c r="M166" i="3"/>
  <c r="U166" i="3" s="1"/>
  <c r="T90" i="3"/>
  <c r="M77" i="3"/>
  <c r="M89" i="3" s="1"/>
  <c r="T35" i="3"/>
  <c r="M32" i="3"/>
  <c r="M35" i="3" s="1"/>
  <c r="M112" i="3"/>
  <c r="T137" i="3"/>
  <c r="T57" i="3"/>
  <c r="U30" i="3"/>
  <c r="U154" i="3"/>
  <c r="C181" i="13"/>
  <c r="M73" i="3" l="1"/>
  <c r="U73" i="3" s="1"/>
  <c r="U57" i="3"/>
  <c r="C119" i="9"/>
  <c r="C120" i="9" s="1"/>
  <c r="Q182" i="3" s="1"/>
  <c r="A146" i="3"/>
  <c r="A147" i="3" s="1"/>
  <c r="A148" i="3" s="1"/>
  <c r="A149" i="3" s="1"/>
  <c r="A150" i="3" s="1"/>
  <c r="A151" i="3" s="1"/>
  <c r="A152" i="3" s="1"/>
  <c r="C129" i="10"/>
  <c r="T73" i="3"/>
  <c r="T138" i="3"/>
  <c r="A64" i="10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80" i="10" s="1"/>
  <c r="A81" i="10" s="1"/>
  <c r="A82" i="10" s="1"/>
  <c r="A83" i="10" s="1"/>
  <c r="A84" i="10" s="1"/>
  <c r="A85" i="10" s="1"/>
  <c r="A90" i="10" s="1"/>
  <c r="A91" i="10" s="1"/>
  <c r="A94" i="10" s="1"/>
  <c r="A95" i="10" s="1"/>
  <c r="A96" i="10" s="1"/>
  <c r="A97" i="10" s="1"/>
  <c r="A98" i="10" s="1"/>
  <c r="A103" i="10" s="1"/>
  <c r="A108" i="10" s="1"/>
  <c r="U143" i="3"/>
  <c r="M124" i="3"/>
  <c r="M125" i="3" s="1"/>
  <c r="U125" i="3" s="1"/>
  <c r="M167" i="3"/>
  <c r="U167" i="3" s="1"/>
  <c r="M44" i="3"/>
  <c r="M90" i="3"/>
  <c r="U90" i="3" s="1"/>
  <c r="U33" i="3"/>
  <c r="A79" i="9"/>
  <c r="U138" i="3"/>
  <c r="C182" i="13"/>
  <c r="C183" i="13" s="1"/>
  <c r="T181" i="3" l="1"/>
  <c r="U44" i="3"/>
  <c r="M181" i="3"/>
  <c r="A157" i="3"/>
  <c r="A158" i="3" s="1"/>
  <c r="C130" i="10"/>
  <c r="M182" i="3"/>
  <c r="Q183" i="3" s="1"/>
  <c r="C121" i="9"/>
  <c r="A80" i="9"/>
  <c r="A81" i="9" s="1"/>
  <c r="A109" i="10"/>
  <c r="A114" i="10" s="1"/>
  <c r="A115" i="10" s="1"/>
  <c r="A119" i="10" s="1"/>
  <c r="A124" i="10" s="1"/>
  <c r="A125" i="10" s="1"/>
  <c r="K183" i="13"/>
  <c r="A159" i="3" l="1"/>
  <c r="A160" i="3" s="1"/>
  <c r="A161" i="3" s="1"/>
  <c r="A165" i="3" s="1"/>
  <c r="A170" i="3" s="1"/>
  <c r="A171" i="3" s="1"/>
  <c r="A172" i="3" s="1"/>
  <c r="A177" i="3" s="1"/>
  <c r="A178" i="3" s="1"/>
  <c r="M183" i="3"/>
  <c r="A87" i="9"/>
  <c r="A88" i="9" s="1"/>
  <c r="A89" i="9" s="1"/>
  <c r="A90" i="9" s="1"/>
  <c r="A91" i="9" s="1"/>
  <c r="A92" i="9" s="1"/>
  <c r="A97" i="9" s="1"/>
  <c r="A98" i="9" s="1"/>
  <c r="A99" i="9" s="1"/>
  <c r="A103" i="9" s="1"/>
  <c r="A108" i="9" s="1"/>
  <c r="A109" i="9" s="1"/>
  <c r="A86" i="9"/>
  <c r="T183" i="3"/>
  <c r="A110" i="9" l="1"/>
  <c r="A115" i="9" s="1"/>
  <c r="A116" i="9" s="1"/>
</calcChain>
</file>

<file path=xl/comments1.xml><?xml version="1.0" encoding="utf-8"?>
<comments xmlns="http://schemas.openxmlformats.org/spreadsheetml/2006/main">
  <authors>
    <author>Автор</author>
  </authors>
  <commentList>
    <comment ref="Y1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Подвал на 2025</t>
        </r>
      </text>
    </comment>
  </commentList>
</comments>
</file>

<file path=xl/sharedStrings.xml><?xml version="1.0" encoding="utf-8"?>
<sst xmlns="http://schemas.openxmlformats.org/spreadsheetml/2006/main" count="1289" uniqueCount="298">
  <si>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</si>
  <si>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</si>
  <si>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</si>
  <si>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</si>
  <si>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</si>
  <si>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</si>
  <si>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</si>
  <si>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</si>
  <si>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</si>
  <si>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</si>
  <si>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</si>
  <si>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</si>
  <si>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</si>
  <si>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</si>
  <si>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</si>
  <si>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</si>
  <si>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</si>
  <si>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</si>
  <si>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кв.м</t>
  </si>
  <si>
    <t>чел.</t>
  </si>
  <si>
    <t>руб.</t>
  </si>
  <si>
    <t>№ п\п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</si>
  <si>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</si>
  <si>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</si>
  <si>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</si>
  <si>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</si>
  <si>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</si>
  <si>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</si>
  <si>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</si>
  <si>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</si>
  <si>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</si>
  <si>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Работы по предпроектной подготовке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</si>
  <si>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</si>
  <si>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</si>
  <si>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</si>
  <si>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</si>
  <si>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</si>
  <si>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</si>
  <si>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</si>
  <si>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ед.</t>
  </si>
  <si>
    <t>кв.м.</t>
  </si>
  <si>
    <t>куб.м.</t>
  </si>
  <si>
    <t>Итого по муниципальному образованию</t>
  </si>
  <si>
    <t>ИТОГО по Ленинградской области</t>
  </si>
  <si>
    <t>Ремонт подъездов</t>
  </si>
  <si>
    <t>г. Выборг, ул. Северная, д. 10</t>
  </si>
  <si>
    <t>г. Выборг, ул. Северная, д. 8</t>
  </si>
  <si>
    <t>г. Выборг, просп. Ленина, д. 6</t>
  </si>
  <si>
    <t>г. Выборг, ул. Железнодорожная, д. 2</t>
  </si>
  <si>
    <t>г. Выборг, ул. Железнодорожная, д. 4</t>
  </si>
  <si>
    <t>г. Выборг, ул. Крепостная, д. 37</t>
  </si>
  <si>
    <t>г. Выборг, просп. Ленина, д. 20</t>
  </si>
  <si>
    <t>г. Выборг, просп. Ленина, д. 18</t>
  </si>
  <si>
    <t>г. Выборг, просп. Суворова, д. 25</t>
  </si>
  <si>
    <t>г. Выборг, Ленинградский пр., д. 14</t>
  </si>
  <si>
    <t>г. Выборг, Ленинградский пр., д. 31</t>
  </si>
  <si>
    <t>г. Выборг, Ленинградское ш., д. 1</t>
  </si>
  <si>
    <t>Объекты культурного наследия по г. Выборгу</t>
  </si>
  <si>
    <t>Муниципальное образование "Город Выборг"</t>
  </si>
  <si>
    <t>Осуществление строительного контроля</t>
  </si>
  <si>
    <t>Итого по Ленинградской области со строительным контролем</t>
  </si>
  <si>
    <t>IV. Реестр многоквартирных домов, которые подлежат капитальному ремонту в 2018 году, с учетом мер государственной поддержки</t>
  </si>
  <si>
    <t>г. Выборг, Ленинградский пр., д. 16</t>
  </si>
  <si>
    <t>Проект-ные работы</t>
  </si>
  <si>
    <t>Установка коллектив-ных (общедо-мовых) ПУ и УУ</t>
  </si>
  <si>
    <t>руб</t>
  </si>
  <si>
    <t>ТО</t>
  </si>
  <si>
    <t>Муниципальное образование Тихвинское городское поселение</t>
  </si>
  <si>
    <t>Волховский муниципальный район</t>
  </si>
  <si>
    <t>Итого по Выборгскому району</t>
  </si>
  <si>
    <t>Итого по Волховскому муниципальному району</t>
  </si>
  <si>
    <t>Итого по Гатчинскому муниципальному району</t>
  </si>
  <si>
    <t>Итого по Тихвинскому муниципальному району</t>
  </si>
  <si>
    <t>Тихвинский муниципальный район</t>
  </si>
  <si>
    <t>Всеволожский муниципальный район</t>
  </si>
  <si>
    <t xml:space="preserve">Г. Всеволожск, ул. Александровская, д. 81, корп. 3  </t>
  </si>
  <si>
    <t xml:space="preserve">Г. Всеволожск, ул. Балашова, д. 8/3  </t>
  </si>
  <si>
    <t xml:space="preserve">Г. Всеволожск, ул. Василеозерская, д. 5  </t>
  </si>
  <si>
    <t xml:space="preserve">Г. Всеволожск, ул. Василеозерская, д. 7  </t>
  </si>
  <si>
    <t xml:space="preserve">Г. Всеволожск, ул. Ленинградская, д. 24/84 </t>
  </si>
  <si>
    <t xml:space="preserve">Г. Всеволожск, ул. Ленинградская, д. 30, корп. 1 </t>
  </si>
  <si>
    <t>Муниципальное образование Муринское сельское поселение</t>
  </si>
  <si>
    <t xml:space="preserve">Пос. Мурино, ул. Оборонная, д. 12  </t>
  </si>
  <si>
    <t xml:space="preserve">Пос. Мурино, ул. Оборонная, д. 22  </t>
  </si>
  <si>
    <t xml:space="preserve">Пос. Мурино, ул. Оборонная, д. 24  </t>
  </si>
  <si>
    <t>Муниципальное образование Свердловское городское поселение</t>
  </si>
  <si>
    <t>Пос. им. Свердлова, микрорайон 1, д. 8</t>
  </si>
  <si>
    <t>Г. Сертолово, микрорайон Сертолово-1, ул. Молодежная, д. 8, корп. 2</t>
  </si>
  <si>
    <t>Г. Сертолово, микрорайон Сертолово-1, ул. Центральная, д. 6, корп. 1</t>
  </si>
  <si>
    <t>Г. Сертолово, микрорайон Сертолово-1, ул. Центральная, д. 7, корп. 1</t>
  </si>
  <si>
    <t>Муниципальное образование "Сертолово"</t>
  </si>
  <si>
    <t>Итого по Всеволожскому муниципальному району</t>
  </si>
  <si>
    <t xml:space="preserve">Г. Выборг, просп. Победы, д. 12  </t>
  </si>
  <si>
    <t xml:space="preserve">Г. Выборг, ул. Гагарина, д. 65  </t>
  </si>
  <si>
    <t xml:space="preserve">Г. Выборг, ул. Гагарина, д. 69  </t>
  </si>
  <si>
    <t xml:space="preserve">Г. Выборг, ул. Гагарина, д. 71  </t>
  </si>
  <si>
    <t xml:space="preserve">Г. Выборг, ул. Приморская, д. 53  </t>
  </si>
  <si>
    <t xml:space="preserve">Г. Выборг, ул. Травяная, д. 6  </t>
  </si>
  <si>
    <t xml:space="preserve">Г. Выборг, ш. Ленинградское, д. 51а  </t>
  </si>
  <si>
    <t>Выборгский  район</t>
  </si>
  <si>
    <t>Муниципальное образование "Город Выборг</t>
  </si>
  <si>
    <t>Сосновоборский городской округ</t>
  </si>
  <si>
    <t>Муниципальное образование Сосновоборский городской округ</t>
  </si>
  <si>
    <t>Г. Сосновый Бор, ул. Ленинградская, д. 30</t>
  </si>
  <si>
    <t>Г. Сосновый Бор, ул. Молодежная, д. 26</t>
  </si>
  <si>
    <t>Г. Сосновый Бор, ул. Молодежная, д. 54</t>
  </si>
  <si>
    <t>Г. Сосновый Бор, ул. Парковая, д. 18</t>
  </si>
  <si>
    <t>Г. Сосновый Бор, ул. Парковая, д. 22</t>
  </si>
  <si>
    <t>Г. Сосновый Бор, ул. Парковая, д. 24</t>
  </si>
  <si>
    <t>Г. Сосновый Бор, ул. Парковая, д. 44</t>
  </si>
  <si>
    <t>Г. Сосновый Бор, ул. Сибирская, д. 5</t>
  </si>
  <si>
    <t>Г. Сосновый Бор, ул. Солнечная, д. 23а</t>
  </si>
  <si>
    <t>Г. Сосновый Бор, ул. Солнечная, д. 30</t>
  </si>
  <si>
    <t>Гатчинский муниципальный район</t>
  </si>
  <si>
    <t>Муниципальное образование Город Гатчина</t>
  </si>
  <si>
    <t>Г. Гатчина, просп. 25 Октября, д. 50</t>
  </si>
  <si>
    <t>Г. Гатчина, просп. 25 Октября, д. 50, кор. 1</t>
  </si>
  <si>
    <t>Г. Гатчина, просп. 25 Октября, д. 59</t>
  </si>
  <si>
    <t>Г. Гатчина, просп. 25 Октября, д. 63</t>
  </si>
  <si>
    <t>Г. Гатчина, ул. Авиатриссы Зверевой, д. 11</t>
  </si>
  <si>
    <t>Г. Гатчина, ул. Авиатриссы Зверевой, д. 15</t>
  </si>
  <si>
    <t>Г. Гатчина, ул. Авиатриссы Зверевой, д. 20</t>
  </si>
  <si>
    <t>Г. Гатчина, ул. Авиатриссы Зверевой, д. 3</t>
  </si>
  <si>
    <t>Г. Гатчина, ул. Володарского, д. 25А</t>
  </si>
  <si>
    <t>Г. Гатчина, ул. Красных Военлётов, д. 9</t>
  </si>
  <si>
    <t>Г. Гатчина, ул. Рощинская, д. 11, кор. 1</t>
  </si>
  <si>
    <t>Г. Гатчина, ул. Рощинская, д. 13, кор. 1</t>
  </si>
  <si>
    <t>Г. Гатчина, ул. Рощинская, д. 13А</t>
  </si>
  <si>
    <t>Г. Гатчина, ул. Рощинская, д. 19</t>
  </si>
  <si>
    <t>Г. Гатчина, ул. Рощинская, д. 3А</t>
  </si>
  <si>
    <t>Г. Гатчина, ул. Рощинская, д. 9Г</t>
  </si>
  <si>
    <t>Г. Гатчина, ул. Хохлова, д. 2</t>
  </si>
  <si>
    <t>Г. Гатчина, ул. Чехова, д. 14</t>
  </si>
  <si>
    <t>Киришский муниципальный район</t>
  </si>
  <si>
    <t>Муниципальное образование Киришское городское поселение</t>
  </si>
  <si>
    <t>Г. Кириши, бул. Плавницкий, д. 16</t>
  </si>
  <si>
    <t>Г. Кириши, бул. Плавницкий, д. 36</t>
  </si>
  <si>
    <t>Г. Кириши, пер. Березовый, д. 10</t>
  </si>
  <si>
    <t>Г. Кириши, просп. Героев, д. 15</t>
  </si>
  <si>
    <t>Г. Кириши, просп. Героев, д. 17</t>
  </si>
  <si>
    <t>Г. Кириши, просп. Ленина, д. 40</t>
  </si>
  <si>
    <t>Г. Кириши, просп. Ленина, д. 9</t>
  </si>
  <si>
    <t>Г. Кириши, ул. Декабристов Бестужевых, д. 16</t>
  </si>
  <si>
    <t>Г. Кириши, ул. Строителей, д. 2</t>
  </si>
  <si>
    <t>Г. Кириши, ул. Строителей, д. 26</t>
  </si>
  <si>
    <t>Г. Кириши, ул. Строителей, д. 28</t>
  </si>
  <si>
    <t>Г. Кириши, ул. Строителей, д. 30</t>
  </si>
  <si>
    <t>Г. Кириши, ул. Строителей, д. 46</t>
  </si>
  <si>
    <t>Г. Кириши, ул. Энергетиков, д. 40</t>
  </si>
  <si>
    <t>Кировский муниципальный район</t>
  </si>
  <si>
    <t>Муниципальное образование Кировское городское поселение</t>
  </si>
  <si>
    <t>Г. Кировск, ул. Ладожская, д. 22</t>
  </si>
  <si>
    <t>Г. Кировск, ул. Молодежная, д. 3</t>
  </si>
  <si>
    <t>Г. Кировск, ул. Молодежная, д. 5</t>
  </si>
  <si>
    <t>Г. Кировск, ул. Новая, д. 13, кор. 1</t>
  </si>
  <si>
    <t>Г. Кировск, ул. Новая, д. 13, кор. 2</t>
  </si>
  <si>
    <t>Г. Кировск, ул. Северная, д. 17</t>
  </si>
  <si>
    <t>Муниципальное образование Отрадненское городское поселение</t>
  </si>
  <si>
    <t>Г. Отрадное, ул. Железнодорожная, д. 15</t>
  </si>
  <si>
    <t>Г. Отрадное, ул. Зарубина, д. 11а</t>
  </si>
  <si>
    <t>Г. Отрадное, ул. Лесная, д. 6</t>
  </si>
  <si>
    <t>Г. Отрадное, ул. Советская, д. 25</t>
  </si>
  <si>
    <t>С. Русско-Высоцкое, д. 25</t>
  </si>
  <si>
    <t>Ломоносовский муниципальный район</t>
  </si>
  <si>
    <t>Муниципальное образование Русско-Высоцкое сельское поселение</t>
  </si>
  <si>
    <t>Итого по Кировскому муниципальному району</t>
  </si>
  <si>
    <t>Итого по Киришскому муниципальному району</t>
  </si>
  <si>
    <t>Итого по Ломоносовскому муниципальному району</t>
  </si>
  <si>
    <t>Г. Луга, просп. Володарского, д. 26</t>
  </si>
  <si>
    <t>Г. Луга, просп. Урицкого, д. 101</t>
  </si>
  <si>
    <t>Г. Луга, просп. Урицкого, д. 99</t>
  </si>
  <si>
    <t>Г. Луга, ул. Миккели, д. 1, кор. 1</t>
  </si>
  <si>
    <t>Г. Луга, ул. Миккели, д. 1, кор. 3</t>
  </si>
  <si>
    <t>Г. Луга, ул. Победы, д. 4</t>
  </si>
  <si>
    <t>Г. Луга, ул. Победы, д. 7</t>
  </si>
  <si>
    <t>Сланцевский муниципальный район</t>
  </si>
  <si>
    <t>Муниципальное образование Сланцевское городское поселение</t>
  </si>
  <si>
    <t>Г. Сланцы, просп. Молодежный, д. 13</t>
  </si>
  <si>
    <t>Г. Сланцы, ул. Гагарина, д. 1</t>
  </si>
  <si>
    <t>Г. Сланцы, ул. Гагарина, д. 5а</t>
  </si>
  <si>
    <t>Г. Сланцы, ул. Ленина, д. 25, кор. 1</t>
  </si>
  <si>
    <t>Г. Сланцы, ул. Ленина, д. 25, кор. 4</t>
  </si>
  <si>
    <t>Г. Сланцы, ул. Ленина, д. 25, кор. 6</t>
  </si>
  <si>
    <t>Г. Сланцы, ул. Спортивная, д. 9/2</t>
  </si>
  <si>
    <t>Г. Сланцы, ул. Шахтерской Славы, д. 14, корп. 1</t>
  </si>
  <si>
    <t>Г. Сланцы, ул. Шахтерской Славы, д. 9б</t>
  </si>
  <si>
    <t>Г. Тихвин, микрорайон 1а, д. 45</t>
  </si>
  <si>
    <t>Г. Тихвин, ул. Советская, д. 1</t>
  </si>
  <si>
    <t>Итого по Сланцевскому муниципальному району</t>
  </si>
  <si>
    <t>Тосненский район</t>
  </si>
  <si>
    <t>Муниципальное образование Тосненское городское поселение</t>
  </si>
  <si>
    <t>Г. Тосно, ул. М. Горького, д. 4</t>
  </si>
  <si>
    <t>Г. Тосно, ул. Победы, д. 19А</t>
  </si>
  <si>
    <t>Муниципальное образование Светогорское городское поселение</t>
  </si>
  <si>
    <t>Г. Светогорск, ул. Красноармейская, д. 26</t>
  </si>
  <si>
    <t>Г. Светогорск, ул. Красноармейская, д. 32</t>
  </si>
  <si>
    <t>Г. Светогорск, ул. Красноармейская, д. 8</t>
  </si>
  <si>
    <t>Итого по Лужскому муниципальному району</t>
  </si>
  <si>
    <t>Итого по Тосненскому району</t>
  </si>
  <si>
    <t>Муниципальное образование Город Волхов</t>
  </si>
  <si>
    <t>Г. Волхов, просп. Волховский, д. 57</t>
  </si>
  <si>
    <t>Муниципальное образование Лужское городское поселение</t>
  </si>
  <si>
    <t xml:space="preserve">Г. Выборг, бул. Кутузова, д. 33  </t>
  </si>
  <si>
    <t xml:space="preserve">Г. Выборг, просп. Московский, д. 10 </t>
  </si>
  <si>
    <t xml:space="preserve">Г. Выборг, просп. Победы, д. 6  </t>
  </si>
  <si>
    <t xml:space="preserve">Г. Выборг, ул. Гагарина, д. 29  </t>
  </si>
  <si>
    <t xml:space="preserve">Г. Выборг, ул. Крепостная, д. 39а  </t>
  </si>
  <si>
    <t xml:space="preserve">Г. Выборг, ул. Офицерская, д. 12  </t>
  </si>
  <si>
    <t xml:space="preserve">Г. Выборг, ул. Офицерская, д. 14  </t>
  </si>
  <si>
    <t xml:space="preserve">Г. Выборг, ул. Офицерская, д. 16  </t>
  </si>
  <si>
    <t xml:space="preserve">Г. Выборг, ул. Приморская, д. 36  </t>
  </si>
  <si>
    <t xml:space="preserve">Г. Выборг, ул. Приморская, д. 40  </t>
  </si>
  <si>
    <t xml:space="preserve">Г. Выборг, ул. Приморская, д. 64  </t>
  </si>
  <si>
    <t xml:space="preserve">Г. Выборг, ул. Аристарха Макарова, д. 4  </t>
  </si>
  <si>
    <t>Г. Выборг, пр. Победы, д. 8</t>
  </si>
  <si>
    <t xml:space="preserve">Г. Всеволожск, ул. Вокка, д. 3  </t>
  </si>
  <si>
    <t>кирпич</t>
  </si>
  <si>
    <t>панель</t>
  </si>
  <si>
    <t xml:space="preserve">Ж/б панели </t>
  </si>
  <si>
    <t>5/9</t>
  </si>
  <si>
    <t>блочный</t>
  </si>
  <si>
    <t>панель/кирпич</t>
  </si>
  <si>
    <t>5/7</t>
  </si>
  <si>
    <t>панельный</t>
  </si>
  <si>
    <t>Кер.бет.</t>
  </si>
  <si>
    <t>Кер.блок</t>
  </si>
  <si>
    <t>Лужский муниципальный район</t>
  </si>
  <si>
    <t>панели</t>
  </si>
  <si>
    <t>Муниципальное образование Советское городское поселение</t>
  </si>
  <si>
    <t>Г.п. Советский, ул. Садовая, д. 46</t>
  </si>
  <si>
    <t>Кингисеппский муниципальный район</t>
  </si>
  <si>
    <t>Муниципальное образование Кингисеппское городское поселение</t>
  </si>
  <si>
    <t>Итого по Кингисеппскому муниципальному району</t>
  </si>
  <si>
    <t>Г. Кингисепп, просп. Карла Маркса, д. 51</t>
  </si>
  <si>
    <t>Г. Кингисепп, б-р Большой , д. 11</t>
  </si>
  <si>
    <t>Г. Кингисепп, б-р Большой, д. 15</t>
  </si>
  <si>
    <t>Г. Кингисепп, б-р Большой, д. 17</t>
  </si>
  <si>
    <t>Г. Кингисепп, ул. Жукова, д. 4А</t>
  </si>
  <si>
    <t>Г. Кингисепп, ул. Жукова, д. 8а</t>
  </si>
  <si>
    <t>Г. Кингисепп, ш. Крикковское, д. 10а</t>
  </si>
  <si>
    <t>Г. Кингисепп, ш. Крикковское, д. 12</t>
  </si>
  <si>
    <t>Г. Кингисепп, ш. Крикковское, д. 14</t>
  </si>
  <si>
    <t>Г. Кингисепп, ш. Крикковское, д. 35</t>
  </si>
  <si>
    <t>Г. Кингисепп, ш. Крикковское, д. 39</t>
  </si>
  <si>
    <t>Г. Кингисепп, ш. Крикковское, д. 6</t>
  </si>
  <si>
    <t xml:space="preserve">монолит </t>
  </si>
  <si>
    <t xml:space="preserve">панельный </t>
  </si>
  <si>
    <t>II. Реестр многоквартирных домов, в которых будет проводиться капитальный ремонт лифтового оборудования в период 2020-2022</t>
  </si>
  <si>
    <t>РО</t>
  </si>
  <si>
    <t>x</t>
  </si>
  <si>
    <t>Пос. Мурино, ул. Оборонная, д. 18</t>
  </si>
  <si>
    <t>Г. Отрадное, ул. Железнодорожная, д. 13</t>
  </si>
  <si>
    <t>Г. Отрадное, ул. Зарубина, д. 15</t>
  </si>
  <si>
    <t>Г. Отрадное, ул. Лесная, д. 10</t>
  </si>
  <si>
    <t>Г. Отрадное, ул. Центральная,д.17</t>
  </si>
  <si>
    <t>Г. Отрадное, ул. Щурова, д.4</t>
  </si>
  <si>
    <t>Г. Тихвин, ул. Машиностроителей, д.46</t>
  </si>
  <si>
    <t>Количество лифтов</t>
  </si>
  <si>
    <t>х</t>
  </si>
  <si>
    <t>Проектные работы</t>
  </si>
  <si>
    <t>Г. Сосновый Бор, ул. Ленинградская, д. 38</t>
  </si>
  <si>
    <t>Г. Сосновый Бор, ул. Парковая, д. 70</t>
  </si>
  <si>
    <t>Г. Тосно, ул. М. Горького, д. 8а</t>
  </si>
  <si>
    <t>Г. Тосно, пр. Ленина, д. 19</t>
  </si>
  <si>
    <t>Раздел I. Перечень многоквартирных домов, в которых будет проводиться капитальный ремонт лифтового оборудования в период 2020-2022, за счет средств собственников</t>
  </si>
  <si>
    <t>Раздел II. Реестр многоквартирных домов, в которых будет проводиться капитальный ремонт лифтового оборудования в 2020 году, за счет средств собственников</t>
  </si>
  <si>
    <t>Раздел III. Реестр многоквартирных домов, в которых будет проводиться капитальный ремонт лифтового оборудования в 2021 году, за счет средств собственников</t>
  </si>
  <si>
    <t>Раздел IV. Реестр многоквартирных домов, в которых будет проводиться капитальный ремонт лифтового оборудования в 2022 году, за счет средств собственников</t>
  </si>
  <si>
    <t>Краткосрочный план реализации в 2020-2022 годах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</si>
  <si>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Стоимость капитального ремонта за счет средств собственников помещений в МКД</t>
  </si>
  <si>
    <t>Г. Кингисепп, ул. Воровского, д. 31в</t>
  </si>
  <si>
    <t>Ж/б панели</t>
  </si>
  <si>
    <t>Муниципальное образование Аннинское сельское поселение</t>
  </si>
  <si>
    <t>Г.п. Новоселье, д. 7</t>
  </si>
  <si>
    <t>пос. Каменка, ул. Гвардейская, д. 77</t>
  </si>
  <si>
    <t xml:space="preserve">Муниципальное образование Город Всеволожск </t>
  </si>
  <si>
    <t>Муниципальное образование  Город Выборг</t>
  </si>
  <si>
    <t xml:space="preserve">Муниципальное образование  Полянское сельское поселение </t>
  </si>
  <si>
    <t xml:space="preserve">Муниципальное образование Полянское сельское поселение </t>
  </si>
  <si>
    <t xml:space="preserve">Муниципальное образование  Сертолово </t>
  </si>
  <si>
    <t>Муниципальное образование Муринское  городское поселение</t>
  </si>
  <si>
    <t xml:space="preserve">Муниципальное образование  Город Всеволожск </t>
  </si>
  <si>
    <t>Муниципальное образование Муринское городское поселение</t>
  </si>
  <si>
    <t xml:space="preserve">П/ст Приветнинское, ул. Военных строителей, д. 1 </t>
  </si>
  <si>
    <t xml:space="preserve">П/ст Приветнинское, ул. Военных строителей, д. 7 </t>
  </si>
  <si>
    <t xml:space="preserve">П/ст Приветнинское, ул. Военных строителей, д. 9 </t>
  </si>
  <si>
    <t>П/ст Приветнинское, ул. Военных строителей, д. 1</t>
  </si>
  <si>
    <t>П/ст Приветнинское, ул. Военных строителей, д. 7</t>
  </si>
  <si>
    <t>П/ст Приветнинское, ул. Военных строителей, д. 9</t>
  </si>
  <si>
    <t>пос. Каменка, ул. Гвардейская, д. 75</t>
  </si>
  <si>
    <t>УТВЕРЖДЕН</t>
  </si>
  <si>
    <t>постановлением Правительства</t>
  </si>
  <si>
    <t>Ленинградской области</t>
  </si>
  <si>
    <t>(приложение 2)</t>
  </si>
  <si>
    <t>(в редакции постановления</t>
  </si>
  <si>
    <t xml:space="preserve">  Правительства Ленинградской области  </t>
  </si>
  <si>
    <t>от 23 июля 2019 года N 345</t>
  </si>
  <si>
    <t>от 26 октября 2020 года N 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</si>
</sst>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"/>
    <numFmt numFmtId="166" formatCode="#,##0.00_ ;\-#,##0.00\ "/>
    <numFmt numFmtId="167" formatCode="#,###.00"/>
    <numFmt numFmtId="168" formatCode="_-* #,##0.00_р_._-;\-* #,##0.00_р_._-;_-* \-??_р_._-;_-@_-"/>
    <numFmt numFmtId="169" formatCode="_-* #,##0_р_._-;\-* #,##0_р_._-;_-* &quot;-&quot;??_р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</font>
    <font>
      <sz val="1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8"/>
      <name val="Calibri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Verdana"/>
      <family val="2"/>
      <charset val="204"/>
    </font>
    <font>
      <b/>
      <sz val="24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63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17"/>
      <name val="Calibri"/>
      <family val="2"/>
      <charset val="204"/>
    </font>
    <font>
      <sz val="10"/>
      <color indexed="19"/>
      <name val="Calibri"/>
      <family val="2"/>
      <charset val="204"/>
    </font>
    <font>
      <sz val="10"/>
      <color indexed="10"/>
      <name val="Calibri"/>
      <family val="2"/>
      <charset val="204"/>
    </font>
    <font>
      <b/>
      <sz val="10"/>
      <color indexed="9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2"/>
      <charset val="204"/>
    </font>
    <font>
      <sz val="12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3">
    <xf numFmtId="0" fontId="0" fillId="0" borderId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6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5" fillId="8" borderId="1" applyNumberFormat="0" applyAlignment="0" applyProtection="0"/>
    <xf numFmtId="0" fontId="3" fillId="0" borderId="0" applyNumberFormat="0" applyFill="0" applyBorder="0" applyAlignment="0" applyProtection="0"/>
    <xf numFmtId="0" fontId="38" fillId="0" borderId="0"/>
    <xf numFmtId="0" fontId="3" fillId="0" borderId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4" fillId="0" borderId="0"/>
    <xf numFmtId="0" fontId="3" fillId="0" borderId="0"/>
    <xf numFmtId="0" fontId="37" fillId="0" borderId="0"/>
    <xf numFmtId="0" fontId="3" fillId="0" borderId="0"/>
    <xf numFmtId="0" fontId="7" fillId="0" borderId="0"/>
    <xf numFmtId="0" fontId="37" fillId="0" borderId="0"/>
    <xf numFmtId="0" fontId="3" fillId="0" borderId="0"/>
    <xf numFmtId="0" fontId="3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9" fillId="0" borderId="0"/>
    <xf numFmtId="0" fontId="5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4" fillId="0" borderId="0"/>
    <xf numFmtId="0" fontId="3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" fillId="0" borderId="0"/>
    <xf numFmtId="0" fontId="4" fillId="0" borderId="0"/>
    <xf numFmtId="0" fontId="3" fillId="0" borderId="0"/>
    <xf numFmtId="0" fontId="37" fillId="0" borderId="0"/>
    <xf numFmtId="0" fontId="3" fillId="0" borderId="0"/>
    <xf numFmtId="0" fontId="7" fillId="0" borderId="0"/>
    <xf numFmtId="0" fontId="9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" fillId="0" borderId="0"/>
    <xf numFmtId="0" fontId="4" fillId="0" borderId="0"/>
    <xf numFmtId="0" fontId="3" fillId="0" borderId="0"/>
    <xf numFmtId="0" fontId="37" fillId="0" borderId="0"/>
    <xf numFmtId="0" fontId="3" fillId="0" borderId="0"/>
    <xf numFmtId="0" fontId="36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" fillId="0" borderId="0"/>
    <xf numFmtId="0" fontId="4" fillId="0" borderId="0"/>
    <xf numFmtId="0" fontId="3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" fillId="0" borderId="0"/>
    <xf numFmtId="0" fontId="3" fillId="0" borderId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18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4" fontId="37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4" fontId="18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523">
    <xf numFmtId="0" fontId="0" fillId="0" borderId="0" xfId="0"/>
    <xf numFmtId="0" fontId="20" fillId="9" borderId="0" xfId="0" applyFont="1" applyFill="1" applyAlignment="1">
      <alignment vertical="center"/>
    </xf>
    <xf numFmtId="0" fontId="20" fillId="9" borderId="2" xfId="0" applyNumberFormat="1" applyFont="1" applyFill="1" applyBorder="1" applyAlignment="1">
      <alignment horizontal="center" vertical="center" wrapText="1"/>
    </xf>
    <xf numFmtId="0" fontId="20" fillId="9" borderId="0" xfId="0" applyFont="1" applyFill="1" applyAlignment="1">
      <alignment horizontal="center" vertical="center"/>
    </xf>
    <xf numFmtId="3" fontId="20" fillId="9" borderId="3" xfId="0" applyNumberFormat="1" applyFont="1" applyFill="1" applyBorder="1" applyAlignment="1">
      <alignment horizontal="center" vertical="center"/>
    </xf>
    <xf numFmtId="3" fontId="20" fillId="9" borderId="3" xfId="0" applyNumberFormat="1" applyFont="1" applyFill="1" applyBorder="1" applyAlignment="1">
      <alignment horizontal="center" vertical="center" wrapText="1"/>
    </xf>
    <xf numFmtId="3" fontId="20" fillId="9" borderId="0" xfId="0" applyNumberFormat="1" applyFont="1" applyFill="1" applyBorder="1" applyAlignment="1">
      <alignment vertical="center"/>
    </xf>
    <xf numFmtId="0" fontId="20" fillId="9" borderId="0" xfId="0" applyFont="1" applyFill="1" applyBorder="1"/>
    <xf numFmtId="3" fontId="20" fillId="9" borderId="2" xfId="0" applyNumberFormat="1" applyFont="1" applyFill="1" applyBorder="1" applyAlignment="1">
      <alignment horizontal="center" vertical="center"/>
    </xf>
    <xf numFmtId="3" fontId="20" fillId="9" borderId="2" xfId="0" applyNumberFormat="1" applyFont="1" applyFill="1" applyBorder="1" applyAlignment="1">
      <alignment horizontal="left" vertical="center"/>
    </xf>
    <xf numFmtId="2" fontId="20" fillId="9" borderId="2" xfId="0" applyNumberFormat="1" applyFont="1" applyFill="1" applyBorder="1" applyAlignment="1">
      <alignment horizontal="center" vertical="center"/>
    </xf>
    <xf numFmtId="4" fontId="20" fillId="9" borderId="2" xfId="0" applyNumberFormat="1" applyFont="1" applyFill="1" applyBorder="1" applyAlignment="1">
      <alignment horizontal="center" vertical="center"/>
    </xf>
    <xf numFmtId="3" fontId="20" fillId="9" borderId="2" xfId="0" applyNumberFormat="1" applyFont="1" applyFill="1" applyBorder="1" applyAlignment="1">
      <alignment horizontal="center" vertical="center" wrapText="1"/>
    </xf>
    <xf numFmtId="3" fontId="20" fillId="9" borderId="4" xfId="0" applyNumberFormat="1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/>
    </xf>
    <xf numFmtId="4" fontId="20" fillId="9" borderId="2" xfId="0" applyNumberFormat="1" applyFont="1" applyFill="1" applyBorder="1" applyAlignment="1">
      <alignment horizontal="center" vertical="center" wrapText="1"/>
    </xf>
    <xf numFmtId="2" fontId="20" fillId="9" borderId="2" xfId="0" applyNumberFormat="1" applyFont="1" applyFill="1" applyBorder="1" applyAlignment="1">
      <alignment horizontal="center" vertical="center" wrapText="1"/>
    </xf>
    <xf numFmtId="4" fontId="19" fillId="9" borderId="5" xfId="0" applyNumberFormat="1" applyFont="1" applyFill="1" applyBorder="1" applyAlignment="1">
      <alignment vertical="center"/>
    </xf>
    <xf numFmtId="3" fontId="20" fillId="9" borderId="4" xfId="0" applyNumberFormat="1" applyFont="1" applyFill="1" applyBorder="1" applyAlignment="1">
      <alignment horizontal="left" vertical="center"/>
    </xf>
    <xf numFmtId="0" fontId="19" fillId="9" borderId="3" xfId="0" applyFont="1" applyFill="1" applyBorder="1" applyAlignment="1">
      <alignment vertical="center"/>
    </xf>
    <xf numFmtId="0" fontId="20" fillId="9" borderId="2" xfId="0" applyFont="1" applyFill="1" applyBorder="1" applyAlignment="1">
      <alignment horizontal="left" vertical="top" wrapText="1"/>
    </xf>
    <xf numFmtId="2" fontId="19" fillId="9" borderId="2" xfId="0" applyNumberFormat="1" applyFont="1" applyFill="1" applyBorder="1" applyAlignment="1">
      <alignment horizontal="center" vertical="center"/>
    </xf>
    <xf numFmtId="3" fontId="19" fillId="9" borderId="2" xfId="0" applyNumberFormat="1" applyFont="1" applyFill="1" applyBorder="1" applyAlignment="1">
      <alignment horizontal="center" vertical="center"/>
    </xf>
    <xf numFmtId="4" fontId="20" fillId="9" borderId="6" xfId="0" applyNumberFormat="1" applyFont="1" applyFill="1" applyBorder="1" applyAlignment="1">
      <alignment horizontal="center" vertical="center" wrapText="1"/>
    </xf>
    <xf numFmtId="4" fontId="20" fillId="9" borderId="0" xfId="0" applyNumberFormat="1" applyFont="1" applyFill="1" applyBorder="1" applyAlignment="1">
      <alignment horizontal="center" vertical="center"/>
    </xf>
    <xf numFmtId="4" fontId="20" fillId="9" borderId="0" xfId="0" applyNumberFormat="1" applyFont="1" applyFill="1" applyBorder="1" applyAlignment="1">
      <alignment horizontal="right" vertical="center" indent="1"/>
    </xf>
    <xf numFmtId="4" fontId="20" fillId="9" borderId="0" xfId="0" applyNumberFormat="1" applyFont="1" applyFill="1" applyBorder="1" applyAlignment="1">
      <alignment vertical="center"/>
    </xf>
    <xf numFmtId="0" fontId="20" fillId="9" borderId="0" xfId="0" applyFont="1" applyFill="1" applyBorder="1" applyAlignment="1">
      <alignment vertical="center" wrapText="1"/>
    </xf>
    <xf numFmtId="0" fontId="20" fillId="9" borderId="0" xfId="0" applyFont="1" applyFill="1" applyBorder="1" applyAlignment="1">
      <alignment vertical="center"/>
    </xf>
    <xf numFmtId="3" fontId="20" fillId="9" borderId="0" xfId="0" applyNumberFormat="1" applyFont="1" applyFill="1" applyBorder="1" applyAlignment="1">
      <alignment horizontal="center" vertical="center"/>
    </xf>
    <xf numFmtId="0" fontId="20" fillId="9" borderId="0" xfId="0" applyFont="1" applyFill="1" applyBorder="1" applyAlignment="1">
      <alignment horizontal="left" vertical="top" wrapText="1"/>
    </xf>
    <xf numFmtId="4" fontId="20" fillId="9" borderId="0" xfId="0" applyNumberFormat="1" applyFont="1" applyFill="1" applyBorder="1" applyAlignment="1">
      <alignment horizontal="center" vertical="center" wrapText="1"/>
    </xf>
    <xf numFmtId="4" fontId="20" fillId="9" borderId="0" xfId="0" applyNumberFormat="1" applyFont="1" applyFill="1" applyBorder="1" applyAlignment="1">
      <alignment horizontal="left" vertical="center" wrapText="1"/>
    </xf>
    <xf numFmtId="164" fontId="20" fillId="9" borderId="0" xfId="111" applyFont="1" applyFill="1" applyBorder="1" applyAlignment="1">
      <alignment horizontal="center"/>
    </xf>
    <xf numFmtId="4" fontId="20" fillId="9" borderId="0" xfId="0" applyNumberFormat="1" applyFont="1" applyFill="1" applyBorder="1" applyAlignment="1">
      <alignment horizontal="center" vertical="center" wrapText="1" shrinkToFit="1"/>
    </xf>
    <xf numFmtId="4" fontId="20" fillId="9" borderId="0" xfId="0" applyNumberFormat="1" applyFont="1" applyFill="1" applyBorder="1"/>
    <xf numFmtId="0" fontId="40" fillId="9" borderId="0" xfId="0" applyFont="1" applyFill="1"/>
    <xf numFmtId="4" fontId="20" fillId="9" borderId="0" xfId="0" applyNumberFormat="1" applyFont="1" applyFill="1" applyBorder="1" applyAlignment="1">
      <alignment horizontal="left" vertical="center"/>
    </xf>
    <xf numFmtId="4" fontId="20" fillId="9" borderId="0" xfId="111" applyNumberFormat="1" applyFont="1" applyFill="1" applyBorder="1" applyAlignment="1">
      <alignment horizontal="center" vertical="center"/>
    </xf>
    <xf numFmtId="3" fontId="20" fillId="9" borderId="0" xfId="0" applyNumberFormat="1" applyFont="1" applyFill="1" applyBorder="1" applyAlignment="1">
      <alignment horizontal="center" vertical="center" wrapText="1"/>
    </xf>
    <xf numFmtId="4" fontId="19" fillId="9" borderId="0" xfId="0" applyNumberFormat="1" applyFont="1" applyFill="1" applyBorder="1" applyAlignment="1">
      <alignment vertical="center"/>
    </xf>
    <xf numFmtId="4" fontId="19" fillId="9" borderId="0" xfId="0" applyNumberFormat="1" applyFont="1" applyFill="1" applyBorder="1" applyAlignment="1">
      <alignment vertical="center" wrapText="1"/>
    </xf>
    <xf numFmtId="4" fontId="20" fillId="9" borderId="0" xfId="0" applyNumberFormat="1" applyFont="1" applyFill="1" applyBorder="1" applyAlignment="1">
      <alignment vertical="center" wrapText="1"/>
    </xf>
    <xf numFmtId="4" fontId="20" fillId="9" borderId="0" xfId="0" applyNumberFormat="1" applyFont="1" applyFill="1" applyBorder="1" applyAlignment="1">
      <alignment horizontal="left" vertical="top" wrapText="1"/>
    </xf>
    <xf numFmtId="4" fontId="19" fillId="9" borderId="0" xfId="0" applyNumberFormat="1" applyFont="1" applyFill="1" applyBorder="1" applyAlignment="1">
      <alignment horizontal="center" vertical="center" wrapText="1"/>
    </xf>
    <xf numFmtId="3" fontId="19" fillId="9" borderId="0" xfId="0" applyNumberFormat="1" applyFont="1" applyFill="1" applyBorder="1" applyAlignment="1">
      <alignment horizontal="center" vertical="center" wrapText="1"/>
    </xf>
    <xf numFmtId="4" fontId="20" fillId="9" borderId="0" xfId="51" applyNumberFormat="1" applyFont="1" applyFill="1" applyBorder="1" applyAlignment="1">
      <alignment horizontal="left" vertical="center" wrapText="1"/>
    </xf>
    <xf numFmtId="4" fontId="19" fillId="9" borderId="0" xfId="0" applyNumberFormat="1" applyFont="1" applyFill="1" applyBorder="1" applyAlignment="1">
      <alignment horizontal="left" vertical="center"/>
    </xf>
    <xf numFmtId="0" fontId="20" fillId="9" borderId="0" xfId="0" applyFont="1" applyFill="1" applyBorder="1" applyAlignment="1">
      <alignment horizontal="left"/>
    </xf>
    <xf numFmtId="164" fontId="20" fillId="9" borderId="0" xfId="111" applyFont="1" applyFill="1" applyBorder="1" applyAlignment="1">
      <alignment horizontal="center" vertical="center"/>
    </xf>
    <xf numFmtId="0" fontId="20" fillId="9" borderId="0" xfId="0" applyFont="1" applyFill="1" applyBorder="1" applyAlignment="1">
      <alignment wrapText="1"/>
    </xf>
    <xf numFmtId="4" fontId="19" fillId="9" borderId="0" xfId="0" applyNumberFormat="1" applyFont="1" applyFill="1" applyBorder="1" applyAlignment="1">
      <alignment horizontal="center" vertical="center"/>
    </xf>
    <xf numFmtId="3" fontId="19" fillId="9" borderId="0" xfId="0" applyNumberFormat="1" applyFont="1" applyFill="1" applyBorder="1" applyAlignment="1">
      <alignment horizontal="center" vertical="center"/>
    </xf>
    <xf numFmtId="0" fontId="20" fillId="9" borderId="0" xfId="0" applyFont="1" applyFill="1" applyBorder="1" applyAlignment="1"/>
    <xf numFmtId="4" fontId="19" fillId="9" borderId="0" xfId="0" applyNumberFormat="1" applyFont="1" applyFill="1" applyBorder="1" applyAlignment="1">
      <alignment horizontal="right" vertical="center" wrapText="1"/>
    </xf>
    <xf numFmtId="4" fontId="20" fillId="9" borderId="0" xfId="0" applyNumberFormat="1" applyFont="1" applyFill="1" applyBorder="1" applyAlignment="1" applyProtection="1">
      <alignment horizontal="center" vertical="center"/>
    </xf>
    <xf numFmtId="0" fontId="19" fillId="9" borderId="0" xfId="0" applyFont="1" applyFill="1" applyBorder="1" applyAlignment="1">
      <alignment vertical="center"/>
    </xf>
    <xf numFmtId="166" fontId="20" fillId="9" borderId="0" xfId="111" applyNumberFormat="1" applyFont="1" applyFill="1" applyBorder="1" applyAlignment="1">
      <alignment horizontal="center" vertical="center"/>
    </xf>
    <xf numFmtId="0" fontId="19" fillId="9" borderId="0" xfId="0" applyFont="1" applyFill="1" applyAlignment="1">
      <alignment vertical="center"/>
    </xf>
    <xf numFmtId="0" fontId="20" fillId="9" borderId="0" xfId="0" applyFont="1" applyFill="1" applyBorder="1" applyAlignment="1">
      <alignment horizontal="left" vertical="center"/>
    </xf>
    <xf numFmtId="0" fontId="20" fillId="9" borderId="0" xfId="51" applyFont="1" applyFill="1" applyBorder="1" applyAlignment="1">
      <alignment horizontal="left" vertical="top" wrapText="1"/>
    </xf>
    <xf numFmtId="165" fontId="20" fillId="9" borderId="0" xfId="0" applyNumberFormat="1" applyFont="1" applyFill="1" applyBorder="1" applyAlignment="1">
      <alignment horizontal="center" vertical="center"/>
    </xf>
    <xf numFmtId="0" fontId="20" fillId="9" borderId="0" xfId="0" applyFont="1" applyFill="1"/>
    <xf numFmtId="4" fontId="20" fillId="9" borderId="0" xfId="0" applyNumberFormat="1" applyFont="1" applyFill="1" applyBorder="1" applyAlignment="1" applyProtection="1">
      <alignment horizontal="center" vertical="center"/>
      <protection locked="0"/>
    </xf>
    <xf numFmtId="0" fontId="20" fillId="9" borderId="0" xfId="0" applyFont="1" applyFill="1" applyBorder="1" applyAlignment="1">
      <alignment horizontal="center"/>
    </xf>
    <xf numFmtId="4" fontId="20" fillId="9" borderId="0" xfId="27" applyNumberFormat="1" applyFont="1" applyFill="1" applyBorder="1" applyAlignment="1">
      <alignment horizontal="center"/>
    </xf>
    <xf numFmtId="4" fontId="21" fillId="9" borderId="0" xfId="27" applyNumberFormat="1" applyFont="1" applyFill="1" applyBorder="1" applyAlignment="1">
      <alignment horizontal="center"/>
    </xf>
    <xf numFmtId="0" fontId="40" fillId="9" borderId="0" xfId="0" applyFont="1" applyFill="1" applyBorder="1" applyAlignment="1">
      <alignment vertical="center"/>
    </xf>
    <xf numFmtId="4" fontId="20" fillId="9" borderId="0" xfId="0" applyNumberFormat="1" applyFont="1" applyFill="1" applyBorder="1" applyAlignment="1">
      <alignment horizontal="center" vertical="top" wrapText="1"/>
    </xf>
    <xf numFmtId="4" fontId="20" fillId="9" borderId="0" xfId="54" applyNumberFormat="1" applyFont="1" applyFill="1" applyBorder="1" applyAlignment="1">
      <alignment horizontal="center" vertical="center"/>
    </xf>
    <xf numFmtId="4" fontId="20" fillId="9" borderId="0" xfId="32" applyNumberFormat="1" applyFont="1" applyFill="1" applyBorder="1" applyAlignment="1">
      <alignment horizontal="center" vertical="center" wrapText="1"/>
    </xf>
    <xf numFmtId="0" fontId="20" fillId="9" borderId="0" xfId="9" applyFont="1" applyFill="1" applyBorder="1" applyAlignment="1">
      <alignment horizontal="left" vertical="top" wrapText="1"/>
    </xf>
    <xf numFmtId="4" fontId="20" fillId="9" borderId="0" xfId="9" applyNumberFormat="1" applyFont="1" applyFill="1" applyBorder="1" applyAlignment="1">
      <alignment horizontal="left" vertical="center" wrapText="1"/>
    </xf>
    <xf numFmtId="4" fontId="19" fillId="9" borderId="0" xfId="60" applyNumberFormat="1" applyFont="1" applyFill="1" applyBorder="1" applyAlignment="1">
      <alignment vertical="center"/>
    </xf>
    <xf numFmtId="4" fontId="19" fillId="9" borderId="0" xfId="60" applyNumberFormat="1" applyFont="1" applyFill="1" applyBorder="1" applyAlignment="1">
      <alignment vertical="center" wrapText="1"/>
    </xf>
    <xf numFmtId="4" fontId="20" fillId="9" borderId="0" xfId="60" applyNumberFormat="1" applyFont="1" applyFill="1" applyBorder="1" applyAlignment="1">
      <alignment horizontal="center" vertical="center"/>
    </xf>
    <xf numFmtId="4" fontId="20" fillId="9" borderId="0" xfId="60" applyNumberFormat="1" applyFont="1" applyFill="1" applyBorder="1" applyAlignment="1">
      <alignment vertical="center" wrapText="1"/>
    </xf>
    <xf numFmtId="4" fontId="20" fillId="9" borderId="0" xfId="60" applyNumberFormat="1" applyFont="1" applyFill="1" applyBorder="1" applyAlignment="1">
      <alignment horizontal="left" vertical="center"/>
    </xf>
    <xf numFmtId="4" fontId="20" fillId="9" borderId="0" xfId="60" applyNumberFormat="1" applyFont="1" applyFill="1" applyBorder="1" applyAlignment="1">
      <alignment horizontal="center" vertical="center" wrapText="1"/>
    </xf>
    <xf numFmtId="2" fontId="20" fillId="9" borderId="0" xfId="0" applyNumberFormat="1" applyFont="1" applyFill="1" applyBorder="1" applyAlignment="1">
      <alignment horizontal="center" vertical="center"/>
    </xf>
    <xf numFmtId="167" fontId="20" fillId="9" borderId="0" xfId="0" applyNumberFormat="1" applyFont="1" applyFill="1" applyBorder="1" applyAlignment="1">
      <alignment horizontal="center" vertical="center"/>
    </xf>
    <xf numFmtId="4" fontId="19" fillId="9" borderId="0" xfId="0" applyNumberFormat="1" applyFont="1" applyFill="1" applyBorder="1" applyAlignment="1">
      <alignment horizontal="right" vertical="top" wrapText="1"/>
    </xf>
    <xf numFmtId="3" fontId="20" fillId="9" borderId="0" xfId="60" applyNumberFormat="1" applyFont="1" applyFill="1" applyBorder="1" applyAlignment="1">
      <alignment horizontal="center" vertical="center"/>
    </xf>
    <xf numFmtId="3" fontId="20" fillId="9" borderId="0" xfId="0" applyNumberFormat="1" applyFont="1" applyFill="1" applyBorder="1" applyAlignment="1" applyProtection="1">
      <alignment horizontal="center" vertical="center"/>
    </xf>
    <xf numFmtId="4" fontId="20" fillId="9" borderId="0" xfId="32" applyNumberFormat="1" applyFont="1" applyFill="1" applyBorder="1" applyAlignment="1" applyProtection="1">
      <alignment horizontal="center" vertical="center"/>
    </xf>
    <xf numFmtId="4" fontId="20" fillId="9" borderId="0" xfId="0" applyNumberFormat="1" applyFont="1" applyFill="1" applyBorder="1" applyAlignment="1" applyProtection="1">
      <alignment horizontal="center" vertical="center" wrapText="1"/>
    </xf>
    <xf numFmtId="4" fontId="19" fillId="9" borderId="0" xfId="60" applyNumberFormat="1" applyFont="1" applyFill="1" applyBorder="1" applyAlignment="1">
      <alignment horizontal="center" vertical="center"/>
    </xf>
    <xf numFmtId="4" fontId="20" fillId="9" borderId="0" xfId="111" applyNumberFormat="1" applyFont="1" applyFill="1" applyBorder="1" applyAlignment="1">
      <alignment horizontal="center"/>
    </xf>
    <xf numFmtId="0" fontId="20" fillId="9" borderId="0" xfId="0" applyFont="1" applyFill="1" applyBorder="1" applyAlignment="1">
      <alignment vertical="top" wrapText="1"/>
    </xf>
    <xf numFmtId="0" fontId="20" fillId="9" borderId="0" xfId="9" applyFont="1" applyFill="1" applyBorder="1" applyAlignment="1">
      <alignment wrapText="1"/>
    </xf>
    <xf numFmtId="0" fontId="20" fillId="9" borderId="0" xfId="9" applyFont="1" applyFill="1" applyBorder="1" applyAlignment="1"/>
    <xf numFmtId="4" fontId="20" fillId="9" borderId="0" xfId="60" applyNumberFormat="1" applyFont="1" applyFill="1" applyBorder="1" applyAlignment="1">
      <alignment horizontal="left" vertical="center" wrapText="1"/>
    </xf>
    <xf numFmtId="4" fontId="19" fillId="9" borderId="0" xfId="60" applyNumberFormat="1" applyFont="1" applyFill="1" applyBorder="1" applyAlignment="1">
      <alignment horizontal="left" vertical="center" wrapText="1"/>
    </xf>
    <xf numFmtId="0" fontId="20" fillId="9" borderId="0" xfId="0" applyFont="1" applyFill="1" applyBorder="1" applyAlignment="1">
      <alignment vertical="top"/>
    </xf>
    <xf numFmtId="165" fontId="19" fillId="9" borderId="0" xfId="0" applyNumberFormat="1" applyFont="1" applyFill="1" applyBorder="1" applyAlignment="1">
      <alignment horizontal="center" vertical="center"/>
    </xf>
    <xf numFmtId="4" fontId="20" fillId="9" borderId="0" xfId="0" applyNumberFormat="1" applyFont="1" applyFill="1" applyAlignment="1">
      <alignment horizontal="right" vertical="center" indent="1"/>
    </xf>
    <xf numFmtId="4" fontId="19" fillId="9" borderId="0" xfId="0" applyNumberFormat="1" applyFont="1" applyFill="1" applyAlignment="1">
      <alignment horizontal="right" vertical="center" indent="1"/>
    </xf>
    <xf numFmtId="4" fontId="19" fillId="9" borderId="2" xfId="0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left" vertical="center"/>
    </xf>
    <xf numFmtId="4" fontId="20" fillId="0" borderId="2" xfId="0" applyNumberFormat="1" applyFont="1" applyFill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 vertical="center"/>
    </xf>
    <xf numFmtId="0" fontId="20" fillId="0" borderId="2" xfId="0" applyNumberFormat="1" applyFont="1" applyFill="1" applyBorder="1" applyAlignment="1">
      <alignment horizontal="center" vertical="center"/>
    </xf>
    <xf numFmtId="2" fontId="20" fillId="0" borderId="2" xfId="0" applyNumberFormat="1" applyFont="1" applyFill="1" applyBorder="1" applyAlignment="1">
      <alignment horizontal="center" vertical="center"/>
    </xf>
    <xf numFmtId="3" fontId="41" fillId="0" borderId="2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3" fontId="20" fillId="0" borderId="3" xfId="0" applyNumberFormat="1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left" vertical="center"/>
    </xf>
    <xf numFmtId="0" fontId="20" fillId="0" borderId="0" xfId="0" applyFont="1" applyFill="1" applyBorder="1"/>
    <xf numFmtId="0" fontId="20" fillId="0" borderId="2" xfId="82" applyFont="1" applyFill="1" applyBorder="1" applyAlignment="1">
      <alignment horizontal="left" vertical="center"/>
    </xf>
    <xf numFmtId="3" fontId="20" fillId="0" borderId="2" xfId="0" applyNumberFormat="1" applyFont="1" applyFill="1" applyBorder="1" applyAlignment="1">
      <alignment horizontal="left" vertical="center" wrapText="1"/>
    </xf>
    <xf numFmtId="0" fontId="20" fillId="0" borderId="2" xfId="91" applyFont="1" applyFill="1" applyBorder="1" applyAlignment="1">
      <alignment horizontal="left" vertical="center" wrapText="1"/>
    </xf>
    <xf numFmtId="0" fontId="19" fillId="0" borderId="2" xfId="82" applyFont="1" applyFill="1" applyBorder="1" applyAlignment="1">
      <alignment horizontal="left" vertical="center"/>
    </xf>
    <xf numFmtId="4" fontId="20" fillId="0" borderId="2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left" vertical="center" wrapText="1"/>
    </xf>
    <xf numFmtId="164" fontId="20" fillId="0" borderId="0" xfId="11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 vertical="center" wrapText="1" shrinkToFit="1"/>
    </xf>
    <xf numFmtId="0" fontId="40" fillId="0" borderId="0" xfId="0" applyFont="1" applyFill="1"/>
    <xf numFmtId="4" fontId="20" fillId="0" borderId="0" xfId="0" applyNumberFormat="1" applyFont="1" applyFill="1" applyBorder="1" applyAlignment="1">
      <alignment horizontal="left" vertical="center"/>
    </xf>
    <xf numFmtId="4" fontId="20" fillId="0" borderId="0" xfId="111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left" vertical="top" wrapText="1"/>
    </xf>
    <xf numFmtId="4" fontId="20" fillId="0" borderId="0" xfId="0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20" fillId="0" borderId="0" xfId="111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vertical="center"/>
    </xf>
    <xf numFmtId="4" fontId="20" fillId="0" borderId="0" xfId="51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/>
    </xf>
    <xf numFmtId="164" fontId="20" fillId="0" borderId="0" xfId="11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166" fontId="20" fillId="0" borderId="0" xfId="111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51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/>
    <xf numFmtId="4" fontId="20" fillId="0" borderId="0" xfId="0" applyNumberFormat="1" applyFont="1" applyFill="1" applyBorder="1" applyAlignment="1" applyProtection="1">
      <alignment horizontal="center" vertical="center"/>
      <protection locked="0"/>
    </xf>
    <xf numFmtId="4" fontId="20" fillId="0" borderId="0" xfId="27" applyNumberFormat="1" applyFont="1" applyFill="1" applyBorder="1" applyAlignment="1">
      <alignment horizontal="center"/>
    </xf>
    <xf numFmtId="4" fontId="21" fillId="0" borderId="0" xfId="27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 vertical="top" wrapText="1"/>
    </xf>
    <xf numFmtId="4" fontId="20" fillId="0" borderId="0" xfId="54" applyNumberFormat="1" applyFont="1" applyFill="1" applyBorder="1" applyAlignment="1">
      <alignment horizontal="center" vertical="center"/>
    </xf>
    <xf numFmtId="4" fontId="20" fillId="0" borderId="0" xfId="32" applyNumberFormat="1" applyFont="1" applyFill="1" applyBorder="1" applyAlignment="1">
      <alignment horizontal="center" vertical="center" wrapText="1"/>
    </xf>
    <xf numFmtId="0" fontId="20" fillId="0" borderId="0" xfId="10" applyFont="1" applyFill="1" applyBorder="1" applyAlignment="1">
      <alignment horizontal="left" vertical="top" wrapText="1"/>
    </xf>
    <xf numFmtId="4" fontId="20" fillId="0" borderId="0" xfId="10" applyNumberFormat="1" applyFont="1" applyFill="1" applyBorder="1" applyAlignment="1">
      <alignment horizontal="left" vertical="center" wrapText="1"/>
    </xf>
    <xf numFmtId="4" fontId="19" fillId="0" borderId="0" xfId="0" applyNumberFormat="1" applyFont="1" applyFill="1" applyBorder="1" applyAlignment="1">
      <alignment horizontal="left" vertical="center"/>
    </xf>
    <xf numFmtId="4" fontId="19" fillId="0" borderId="0" xfId="60" applyNumberFormat="1" applyFont="1" applyFill="1" applyBorder="1" applyAlignment="1">
      <alignment horizontal="center" vertical="center"/>
    </xf>
    <xf numFmtId="4" fontId="19" fillId="0" borderId="0" xfId="60" applyNumberFormat="1" applyFont="1" applyFill="1" applyBorder="1" applyAlignment="1">
      <alignment vertical="center" wrapText="1"/>
    </xf>
    <xf numFmtId="4" fontId="20" fillId="0" borderId="0" xfId="60" applyNumberFormat="1" applyFont="1" applyFill="1" applyBorder="1" applyAlignment="1">
      <alignment horizontal="center" vertical="center"/>
    </xf>
    <xf numFmtId="0" fontId="20" fillId="0" borderId="0" xfId="60" applyNumberFormat="1" applyFont="1" applyFill="1" applyBorder="1" applyAlignment="1">
      <alignment horizontal="center" vertical="center"/>
    </xf>
    <xf numFmtId="4" fontId="19" fillId="0" borderId="0" xfId="60" applyNumberFormat="1" applyFont="1" applyFill="1" applyBorder="1" applyAlignment="1">
      <alignment vertical="center"/>
    </xf>
    <xf numFmtId="4" fontId="20" fillId="0" borderId="0" xfId="60" applyNumberFormat="1" applyFont="1" applyFill="1" applyBorder="1" applyAlignment="1">
      <alignment horizontal="left" vertical="center"/>
    </xf>
    <xf numFmtId="4" fontId="20" fillId="0" borderId="0" xfId="60" applyNumberFormat="1" applyFont="1" applyFill="1" applyBorder="1" applyAlignment="1">
      <alignment horizontal="center" vertical="center" wrapText="1"/>
    </xf>
    <xf numFmtId="0" fontId="20" fillId="0" borderId="0" xfId="6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3" fontId="20" fillId="0" borderId="0" xfId="6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3" fontId="20" fillId="0" borderId="0" xfId="0" applyNumberFormat="1" applyFont="1" applyFill="1" applyBorder="1" applyAlignment="1" applyProtection="1">
      <alignment horizontal="center" vertical="center"/>
    </xf>
    <xf numFmtId="4" fontId="20" fillId="0" borderId="0" xfId="32" applyNumberFormat="1" applyFont="1" applyFill="1" applyBorder="1" applyAlignment="1" applyProtection="1">
      <alignment horizontal="center" vertical="center"/>
    </xf>
    <xf numFmtId="4" fontId="20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60" applyNumberFormat="1" applyFont="1" applyFill="1" applyBorder="1" applyAlignment="1">
      <alignment horizontal="center" vertical="center"/>
    </xf>
    <xf numFmtId="4" fontId="20" fillId="0" borderId="0" xfId="111" applyNumberFormat="1" applyFont="1" applyFill="1" applyBorder="1" applyAlignment="1">
      <alignment horizontal="center"/>
    </xf>
    <xf numFmtId="4" fontId="20" fillId="0" borderId="0" xfId="60" applyNumberFormat="1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Alignment="1">
      <alignment horizontal="right" vertical="center" indent="1"/>
    </xf>
    <xf numFmtId="3" fontId="20" fillId="0" borderId="3" xfId="0" applyNumberFormat="1" applyFont="1" applyFill="1" applyBorder="1" applyAlignment="1">
      <alignment horizontal="left" vertical="center"/>
    </xf>
    <xf numFmtId="4" fontId="20" fillId="0" borderId="3" xfId="0" applyNumberFormat="1" applyFont="1" applyFill="1" applyBorder="1" applyAlignment="1">
      <alignment horizontal="center" vertical="center"/>
    </xf>
    <xf numFmtId="4" fontId="20" fillId="0" borderId="2" xfId="0" applyNumberFormat="1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vertical="center"/>
    </xf>
    <xf numFmtId="4" fontId="19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horizontal="left" vertical="center"/>
    </xf>
    <xf numFmtId="3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wrapText="1"/>
    </xf>
    <xf numFmtId="4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/>
    </xf>
    <xf numFmtId="4" fontId="40" fillId="0" borderId="0" xfId="0" applyNumberFormat="1" applyFont="1" applyFill="1" applyBorder="1" applyAlignment="1">
      <alignment vertical="center"/>
    </xf>
    <xf numFmtId="4" fontId="19" fillId="0" borderId="0" xfId="60" applyNumberFormat="1" applyFont="1" applyFill="1" applyBorder="1" applyAlignment="1">
      <alignment horizontal="left" vertical="center" wrapText="1"/>
    </xf>
    <xf numFmtId="0" fontId="19" fillId="0" borderId="0" xfId="60" applyNumberFormat="1" applyFont="1" applyFill="1" applyBorder="1" applyAlignment="1">
      <alignment vertical="center" wrapText="1"/>
    </xf>
    <xf numFmtId="4" fontId="19" fillId="0" borderId="0" xfId="60" applyNumberFormat="1" applyFont="1" applyFill="1" applyBorder="1" applyAlignment="1">
      <alignment horizontal="left" vertical="center"/>
    </xf>
    <xf numFmtId="4" fontId="19" fillId="0" borderId="0" xfId="0" applyNumberFormat="1" applyFont="1" applyFill="1" applyBorder="1" applyAlignment="1">
      <alignment horizontal="right" vertical="top" wrapText="1"/>
    </xf>
    <xf numFmtId="0" fontId="20" fillId="0" borderId="0" xfId="10" applyFont="1" applyFill="1" applyBorder="1" applyAlignment="1">
      <alignment horizontal="left" wrapText="1"/>
    </xf>
    <xf numFmtId="0" fontId="20" fillId="0" borderId="0" xfId="1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horizontal="left" vertical="center"/>
    </xf>
    <xf numFmtId="0" fontId="20" fillId="0" borderId="0" xfId="0" applyNumberFormat="1" applyFont="1" applyFill="1" applyAlignment="1">
      <alignment horizontal="right" vertical="center" indent="1"/>
    </xf>
    <xf numFmtId="4" fontId="19" fillId="0" borderId="0" xfId="0" applyNumberFormat="1" applyFont="1" applyFill="1" applyAlignment="1">
      <alignment horizontal="right" vertical="center" indent="1"/>
    </xf>
    <xf numFmtId="4" fontId="41" fillId="0" borderId="2" xfId="0" applyNumberFormat="1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/>
    </xf>
    <xf numFmtId="4" fontId="19" fillId="0" borderId="4" xfId="0" applyNumberFormat="1" applyFont="1" applyFill="1" applyBorder="1" applyAlignment="1">
      <alignment horizontal="center" vertical="center"/>
    </xf>
    <xf numFmtId="4" fontId="19" fillId="0" borderId="7" xfId="0" applyNumberFormat="1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 wrapText="1"/>
    </xf>
    <xf numFmtId="4" fontId="20" fillId="0" borderId="3" xfId="0" applyNumberFormat="1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4" fontId="20" fillId="0" borderId="2" xfId="0" applyNumberFormat="1" applyFont="1" applyFill="1" applyBorder="1" applyAlignment="1">
      <alignment horizontal="center" vertical="center" wrapText="1"/>
    </xf>
    <xf numFmtId="0" fontId="19" fillId="0" borderId="5" xfId="82" applyFont="1" applyFill="1" applyBorder="1" applyAlignment="1">
      <alignment horizontal="left" vertical="center"/>
    </xf>
    <xf numFmtId="4" fontId="19" fillId="0" borderId="2" xfId="0" applyNumberFormat="1" applyFont="1" applyFill="1" applyBorder="1" applyAlignment="1">
      <alignment vertical="center"/>
    </xf>
    <xf numFmtId="0" fontId="20" fillId="0" borderId="2" xfId="0" applyFont="1" applyFill="1" applyBorder="1"/>
    <xf numFmtId="4" fontId="20" fillId="0" borderId="2" xfId="0" applyNumberFormat="1" applyFont="1" applyFill="1" applyBorder="1" applyAlignment="1">
      <alignment vertical="center"/>
    </xf>
    <xf numFmtId="14" fontId="20" fillId="0" borderId="2" xfId="0" applyNumberFormat="1" applyFont="1" applyFill="1" applyBorder="1" applyAlignment="1">
      <alignment horizontal="center" vertical="center"/>
    </xf>
    <xf numFmtId="0" fontId="35" fillId="0" borderId="2" xfId="91" applyFont="1" applyFill="1" applyBorder="1" applyAlignment="1">
      <alignment horizontal="center" vertical="center" wrapText="1"/>
    </xf>
    <xf numFmtId="4" fontId="20" fillId="0" borderId="5" xfId="0" applyNumberFormat="1" applyFont="1" applyFill="1" applyBorder="1" applyAlignment="1">
      <alignment vertical="center"/>
    </xf>
    <xf numFmtId="4" fontId="19" fillId="0" borderId="5" xfId="0" applyNumberFormat="1" applyFont="1" applyFill="1" applyBorder="1" applyAlignment="1">
      <alignment horizontal="left" vertical="center"/>
    </xf>
    <xf numFmtId="0" fontId="19" fillId="0" borderId="2" xfId="0" applyNumberFormat="1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/>
    <xf numFmtId="0" fontId="19" fillId="0" borderId="0" xfId="0" applyFont="1" applyFill="1" applyBorder="1"/>
    <xf numFmtId="4" fontId="19" fillId="0" borderId="5" xfId="0" applyNumberFormat="1" applyFont="1" applyFill="1" applyBorder="1" applyAlignment="1">
      <alignment vertical="center"/>
    </xf>
    <xf numFmtId="0" fontId="20" fillId="0" borderId="7" xfId="0" applyNumberFormat="1" applyFont="1" applyFill="1" applyBorder="1" applyAlignment="1">
      <alignment horizontal="center" vertical="center"/>
    </xf>
    <xf numFmtId="4" fontId="20" fillId="0" borderId="7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/>
    <xf numFmtId="0" fontId="20" fillId="0" borderId="2" xfId="82" applyFont="1" applyFill="1" applyBorder="1" applyAlignment="1">
      <alignment horizontal="left" vertical="center" wrapText="1"/>
    </xf>
    <xf numFmtId="1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left" vertical="center"/>
    </xf>
    <xf numFmtId="3" fontId="19" fillId="0" borderId="2" xfId="0" applyNumberFormat="1" applyFont="1" applyFill="1" applyBorder="1" applyAlignment="1">
      <alignment horizontal="left" vertical="center"/>
    </xf>
    <xf numFmtId="4" fontId="20" fillId="0" borderId="2" xfId="0" applyNumberFormat="1" applyFont="1" applyFill="1" applyBorder="1"/>
    <xf numFmtId="0" fontId="41" fillId="0" borderId="2" xfId="0" applyFont="1" applyFill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1" fontId="20" fillId="0" borderId="2" xfId="38" applyNumberFormat="1" applyFont="1" applyFill="1" applyBorder="1" applyAlignment="1">
      <alignment horizontal="center" vertical="center" wrapText="1"/>
    </xf>
    <xf numFmtId="0" fontId="20" fillId="0" borderId="2" xfId="38" applyFont="1" applyFill="1" applyBorder="1" applyAlignment="1">
      <alignment horizontal="center" vertical="center"/>
    </xf>
    <xf numFmtId="3" fontId="20" fillId="0" borderId="2" xfId="38" applyNumberFormat="1" applyFont="1" applyFill="1" applyBorder="1" applyAlignment="1">
      <alignment horizontal="center" vertical="center"/>
    </xf>
    <xf numFmtId="1" fontId="20" fillId="0" borderId="2" xfId="38" applyNumberFormat="1" applyFont="1" applyFill="1" applyBorder="1" applyAlignment="1">
      <alignment horizontal="center" vertical="center"/>
    </xf>
    <xf numFmtId="4" fontId="33" fillId="0" borderId="2" xfId="38" applyNumberFormat="1" applyFont="1" applyFill="1" applyBorder="1" applyAlignment="1">
      <alignment horizontal="center" vertical="center" wrapText="1"/>
    </xf>
    <xf numFmtId="4" fontId="33" fillId="0" borderId="2" xfId="38" applyNumberFormat="1" applyFont="1" applyFill="1" applyBorder="1" applyAlignment="1">
      <alignment horizontal="center" vertical="center"/>
    </xf>
    <xf numFmtId="0" fontId="20" fillId="0" borderId="2" xfId="38" applyFont="1" applyFill="1" applyBorder="1" applyAlignment="1">
      <alignment horizontal="center" vertical="center" wrapText="1"/>
    </xf>
    <xf numFmtId="4" fontId="33" fillId="0" borderId="2" xfId="38" applyNumberFormat="1" applyFont="1" applyFill="1" applyBorder="1" applyAlignment="1" applyProtection="1">
      <alignment horizontal="center" vertical="center" wrapText="1"/>
    </xf>
    <xf numFmtId="3" fontId="20" fillId="0" borderId="2" xfId="38" applyNumberFormat="1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justify" vertical="center"/>
    </xf>
    <xf numFmtId="0" fontId="20" fillId="0" borderId="2" xfId="91" applyFont="1" applyFill="1" applyBorder="1" applyAlignment="1">
      <alignment horizontal="center" vertical="center" wrapText="1"/>
    </xf>
    <xf numFmtId="0" fontId="41" fillId="0" borderId="2" xfId="0" applyFont="1" applyFill="1" applyBorder="1"/>
    <xf numFmtId="1" fontId="41" fillId="0" borderId="2" xfId="0" applyNumberFormat="1" applyFont="1" applyFill="1" applyBorder="1" applyAlignment="1">
      <alignment horizontal="center" vertical="center"/>
    </xf>
    <xf numFmtId="4" fontId="41" fillId="0" borderId="2" xfId="0" applyNumberFormat="1" applyFont="1" applyFill="1" applyBorder="1" applyAlignment="1">
      <alignment horizontal="center"/>
    </xf>
    <xf numFmtId="4" fontId="19" fillId="0" borderId="2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right" vertical="center" indent="1"/>
    </xf>
    <xf numFmtId="4" fontId="20" fillId="0" borderId="2" xfId="0" applyNumberFormat="1" applyFont="1" applyFill="1" applyBorder="1" applyAlignment="1">
      <alignment horizontal="right" vertical="center" indent="1"/>
    </xf>
    <xf numFmtId="14" fontId="20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4" fontId="20" fillId="0" borderId="2" xfId="0" applyNumberFormat="1" applyFont="1" applyFill="1" applyBorder="1" applyAlignment="1">
      <alignment horizontal="center"/>
    </xf>
    <xf numFmtId="1" fontId="20" fillId="0" borderId="2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3" fontId="20" fillId="0" borderId="2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/>
    </xf>
    <xf numFmtId="4" fontId="19" fillId="0" borderId="2" xfId="0" applyNumberFormat="1" applyFont="1" applyFill="1" applyBorder="1" applyAlignment="1">
      <alignment horizontal="center"/>
    </xf>
    <xf numFmtId="4" fontId="19" fillId="0" borderId="5" xfId="0" applyNumberFormat="1" applyFont="1" applyFill="1" applyBorder="1" applyAlignment="1">
      <alignment horizontal="left" vertical="top"/>
    </xf>
    <xf numFmtId="3" fontId="19" fillId="0" borderId="4" xfId="0" applyNumberFormat="1" applyFont="1" applyFill="1" applyBorder="1" applyAlignment="1">
      <alignment horizontal="center" vertical="center"/>
    </xf>
    <xf numFmtId="4" fontId="20" fillId="0" borderId="4" xfId="0" applyNumberFormat="1" applyFont="1" applyFill="1" applyBorder="1" applyAlignment="1">
      <alignment horizontal="left" vertical="center"/>
    </xf>
    <xf numFmtId="14" fontId="19" fillId="0" borderId="2" xfId="0" applyNumberFormat="1" applyFont="1" applyFill="1" applyBorder="1" applyAlignment="1">
      <alignment horizontal="center" vertical="center" wrapText="1"/>
    </xf>
    <xf numFmtId="4" fontId="20" fillId="0" borderId="2" xfId="54" applyNumberFormat="1" applyFont="1" applyFill="1" applyBorder="1" applyAlignment="1">
      <alignment horizontal="center" vertical="center"/>
    </xf>
    <xf numFmtId="165" fontId="20" fillId="0" borderId="2" xfId="91" applyNumberFormat="1" applyFont="1" applyFill="1" applyBorder="1" applyAlignment="1">
      <alignment horizontal="center" vertical="center" wrapText="1"/>
    </xf>
    <xf numFmtId="1" fontId="20" fillId="0" borderId="2" xfId="91" applyNumberFormat="1" applyFont="1" applyFill="1" applyBorder="1" applyAlignment="1">
      <alignment horizontal="center" vertical="center" wrapText="1"/>
    </xf>
    <xf numFmtId="3" fontId="20" fillId="0" borderId="2" xfId="91" applyNumberFormat="1" applyFont="1" applyFill="1" applyBorder="1" applyAlignment="1">
      <alignment horizontal="center" vertical="center" wrapText="1"/>
    </xf>
    <xf numFmtId="1" fontId="20" fillId="0" borderId="2" xfId="51" applyNumberFormat="1" applyFont="1" applyFill="1" applyBorder="1" applyAlignment="1">
      <alignment horizontal="center" vertical="center"/>
    </xf>
    <xf numFmtId="0" fontId="20" fillId="0" borderId="2" xfId="51" quotePrefix="1" applyFont="1" applyFill="1" applyBorder="1" applyAlignment="1">
      <alignment horizontal="center" vertical="center"/>
    </xf>
    <xf numFmtId="0" fontId="19" fillId="0" borderId="2" xfId="51" quotePrefix="1" applyFont="1" applyFill="1" applyBorder="1" applyAlignment="1">
      <alignment horizontal="center" vertical="center"/>
    </xf>
    <xf numFmtId="4" fontId="20" fillId="0" borderId="2" xfId="51" applyNumberFormat="1" applyFont="1" applyFill="1" applyBorder="1" applyAlignment="1">
      <alignment horizontal="center" vertical="center" wrapText="1"/>
    </xf>
    <xf numFmtId="4" fontId="20" fillId="0" borderId="2" xfId="91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left" vertical="top" wrapText="1"/>
    </xf>
    <xf numFmtId="4" fontId="34" fillId="0" borderId="2" xfId="0" applyNumberFormat="1" applyFont="1" applyFill="1" applyBorder="1" applyAlignment="1">
      <alignment horizontal="center" vertical="center" wrapText="1"/>
    </xf>
    <xf numFmtId="49" fontId="34" fillId="0" borderId="2" xfId="0" applyNumberFormat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0" xfId="5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/>
    <xf numFmtId="4" fontId="12" fillId="0" borderId="0" xfId="51" applyNumberFormat="1" applyFont="1" applyFill="1" applyBorder="1" applyAlignment="1">
      <alignment horizontal="center" vertical="center" wrapText="1"/>
    </xf>
    <xf numFmtId="0" fontId="12" fillId="0" borderId="0" xfId="54" quotePrefix="1" applyFont="1" applyFill="1" applyBorder="1" applyAlignment="1">
      <alignment horizontal="center" vertical="center"/>
    </xf>
    <xf numFmtId="3" fontId="12" fillId="0" borderId="0" xfId="54" applyNumberFormat="1" applyFont="1" applyFill="1" applyBorder="1" applyAlignment="1">
      <alignment horizontal="center" vertical="center"/>
    </xf>
    <xf numFmtId="1" fontId="12" fillId="0" borderId="0" xfId="54" applyNumberFormat="1" applyFont="1" applyFill="1" applyBorder="1" applyAlignment="1">
      <alignment horizontal="center" vertical="center"/>
    </xf>
    <xf numFmtId="4" fontId="12" fillId="0" borderId="0" xfId="108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51" quotePrefix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center" wrapText="1"/>
    </xf>
    <xf numFmtId="2" fontId="12" fillId="0" borderId="0" xfId="0" applyNumberFormat="1" applyFont="1" applyFill="1" applyBorder="1" applyAlignment="1">
      <alignment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39" applyNumberFormat="1" applyFont="1" applyFill="1" applyBorder="1" applyAlignment="1">
      <alignment horizontal="center" vertical="center"/>
    </xf>
    <xf numFmtId="0" fontId="12" fillId="0" borderId="0" xfId="39" applyFont="1" applyFill="1" applyBorder="1" applyAlignment="1">
      <alignment horizontal="center" vertical="center" wrapText="1"/>
    </xf>
    <xf numFmtId="3" fontId="12" fillId="0" borderId="0" xfId="39" applyNumberFormat="1" applyFont="1" applyFill="1" applyBorder="1" applyAlignment="1">
      <alignment horizontal="center" vertical="center" wrapText="1"/>
    </xf>
    <xf numFmtId="1" fontId="12" fillId="0" borderId="0" xfId="39" applyNumberFormat="1" applyFont="1" applyFill="1" applyBorder="1" applyAlignment="1">
      <alignment horizontal="center" vertical="center" wrapText="1"/>
    </xf>
    <xf numFmtId="3" fontId="12" fillId="0" borderId="0" xfId="39" applyNumberFormat="1" applyFont="1" applyFill="1" applyBorder="1" applyAlignment="1">
      <alignment horizontal="center" vertical="center"/>
    </xf>
    <xf numFmtId="4" fontId="12" fillId="0" borderId="0" xfId="39" applyNumberFormat="1" applyFont="1" applyFill="1" applyBorder="1" applyAlignment="1">
      <alignment horizontal="center" vertical="center"/>
    </xf>
    <xf numFmtId="3" fontId="12" fillId="0" borderId="0" xfId="27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/>
    <xf numFmtId="1" fontId="12" fillId="0" borderId="0" xfId="27" applyNumberFormat="1" applyFont="1" applyFill="1" applyBorder="1" applyAlignment="1">
      <alignment horizontal="center" vertical="center"/>
    </xf>
    <xf numFmtId="0" fontId="12" fillId="0" borderId="0" xfId="27" applyFont="1" applyFill="1" applyBorder="1" applyAlignment="1">
      <alignment horizontal="center" vertical="center"/>
    </xf>
    <xf numFmtId="4" fontId="12" fillId="0" borderId="0" xfId="27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/>
    <xf numFmtId="0" fontId="11" fillId="0" borderId="0" xfId="0" applyFont="1" applyFill="1" applyBorder="1" applyAlignment="1"/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27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vertical="center"/>
    </xf>
    <xf numFmtId="4" fontId="11" fillId="0" borderId="0" xfId="60" applyNumberFormat="1" applyFont="1" applyFill="1" applyBorder="1" applyAlignment="1">
      <alignment horizontal="center" vertical="center"/>
    </xf>
    <xf numFmtId="4" fontId="12" fillId="0" borderId="0" xfId="0" quotePrefix="1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</xf>
    <xf numFmtId="4" fontId="12" fillId="0" borderId="0" xfId="0" applyNumberFormat="1" applyFont="1" applyFill="1" applyBorder="1" applyAlignment="1" applyProtection="1">
      <alignment horizontal="center" vertical="center"/>
    </xf>
    <xf numFmtId="3" fontId="12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12" fillId="0" borderId="0" xfId="82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vertical="center" wrapText="1"/>
    </xf>
    <xf numFmtId="4" fontId="11" fillId="0" borderId="0" xfId="6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Alignment="1">
      <alignment vertical="center"/>
    </xf>
    <xf numFmtId="0" fontId="19" fillId="0" borderId="4" xfId="0" applyNumberFormat="1" applyFont="1" applyFill="1" applyBorder="1" applyAlignment="1">
      <alignment horizontal="center" vertical="center"/>
    </xf>
    <xf numFmtId="0" fontId="19" fillId="0" borderId="7" xfId="0" applyNumberFormat="1" applyFont="1" applyFill="1" applyBorder="1" applyAlignment="1">
      <alignment horizontal="center" vertical="center"/>
    </xf>
    <xf numFmtId="0" fontId="20" fillId="0" borderId="2" xfId="0" applyNumberFormat="1" applyFont="1" applyFill="1" applyBorder="1" applyAlignment="1">
      <alignment horizontal="left" vertical="center"/>
    </xf>
    <xf numFmtId="4" fontId="20" fillId="0" borderId="2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0" fontId="20" fillId="0" borderId="2" xfId="0" applyNumberFormat="1" applyFont="1" applyFill="1" applyBorder="1" applyAlignment="1">
      <alignment vertical="center"/>
    </xf>
    <xf numFmtId="0" fontId="19" fillId="0" borderId="2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60" applyNumberFormat="1" applyFont="1" applyFill="1" applyBorder="1" applyAlignment="1">
      <alignment horizontal="center" vertical="center" wrapText="1"/>
    </xf>
    <xf numFmtId="4" fontId="19" fillId="0" borderId="0" xfId="6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horizontal="center" vertical="center"/>
    </xf>
    <xf numFmtId="4" fontId="19" fillId="0" borderId="4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20" fillId="0" borderId="5" xfId="0" applyNumberFormat="1" applyFont="1" applyFill="1" applyBorder="1" applyAlignment="1">
      <alignment horizontal="center" vertical="center"/>
    </xf>
    <xf numFmtId="0" fontId="20" fillId="0" borderId="5" xfId="91" applyFont="1" applyFill="1" applyBorder="1" applyAlignment="1">
      <alignment horizontal="left" vertical="center" wrapText="1"/>
    </xf>
    <xf numFmtId="0" fontId="43" fillId="0" borderId="2" xfId="0" applyFont="1" applyFill="1" applyBorder="1" applyAlignment="1">
      <alignment horizontal="justify" vertical="center"/>
    </xf>
    <xf numFmtId="0" fontId="43" fillId="0" borderId="2" xfId="0" applyFont="1" applyFill="1" applyBorder="1"/>
    <xf numFmtId="0" fontId="19" fillId="0" borderId="5" xfId="91" applyFont="1" applyFill="1" applyBorder="1" applyAlignment="1">
      <alignment horizontal="left" vertical="center"/>
    </xf>
    <xf numFmtId="0" fontId="19" fillId="0" borderId="7" xfId="91" applyFont="1" applyFill="1" applyBorder="1" applyAlignment="1">
      <alignment horizontal="left" vertical="center"/>
    </xf>
    <xf numFmtId="0" fontId="20" fillId="0" borderId="3" xfId="91" applyFont="1" applyFill="1" applyBorder="1" applyAlignment="1">
      <alignment horizontal="center" vertical="center" wrapText="1"/>
    </xf>
    <xf numFmtId="3" fontId="20" fillId="0" borderId="3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/>
    </xf>
    <xf numFmtId="0" fontId="20" fillId="0" borderId="0" xfId="11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/>
    <xf numFmtId="0" fontId="1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" fontId="20" fillId="0" borderId="0" xfId="6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top" wrapText="1"/>
    </xf>
    <xf numFmtId="0" fontId="20" fillId="0" borderId="0" xfId="10" applyFont="1" applyFill="1" applyBorder="1" applyAlignment="1">
      <alignment wrapText="1"/>
    </xf>
    <xf numFmtId="0" fontId="20" fillId="0" borderId="0" xfId="10" applyFont="1" applyFill="1" applyBorder="1" applyAlignment="1"/>
    <xf numFmtId="0" fontId="20" fillId="0" borderId="0" xfId="0" applyFont="1" applyFill="1" applyBorder="1" applyAlignment="1">
      <alignment vertical="top"/>
    </xf>
    <xf numFmtId="164" fontId="20" fillId="0" borderId="2" xfId="11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top" wrapText="1"/>
    </xf>
    <xf numFmtId="4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4" fontId="41" fillId="0" borderId="0" xfId="0" applyNumberFormat="1" applyFont="1" applyFill="1" applyAlignment="1">
      <alignment horizontal="center" vertical="center"/>
    </xf>
    <xf numFmtId="0" fontId="41" fillId="0" borderId="0" xfId="0" applyFont="1" applyFill="1"/>
    <xf numFmtId="4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/>
    </xf>
    <xf numFmtId="164" fontId="19" fillId="0" borderId="2" xfId="111" applyFont="1" applyFill="1" applyBorder="1" applyAlignment="1">
      <alignment horizontal="center" vertical="center"/>
    </xf>
    <xf numFmtId="169" fontId="19" fillId="0" borderId="2" xfId="111" applyNumberFormat="1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left" vertical="center"/>
    </xf>
    <xf numFmtId="4" fontId="19" fillId="9" borderId="5" xfId="0" applyNumberFormat="1" applyFont="1" applyFill="1" applyBorder="1" applyAlignment="1">
      <alignment horizontal="center" vertical="center" wrapText="1"/>
    </xf>
    <xf numFmtId="4" fontId="19" fillId="9" borderId="7" xfId="0" applyNumberFormat="1" applyFont="1" applyFill="1" applyBorder="1" applyAlignment="1">
      <alignment horizontal="center" vertical="center" wrapText="1"/>
    </xf>
    <xf numFmtId="0" fontId="20" fillId="9" borderId="8" xfId="0" applyNumberFormat="1" applyFont="1" applyFill="1" applyBorder="1" applyAlignment="1">
      <alignment horizontal="center" vertical="center" wrapText="1"/>
    </xf>
    <xf numFmtId="0" fontId="20" fillId="9" borderId="9" xfId="0" applyNumberFormat="1" applyFont="1" applyFill="1" applyBorder="1" applyAlignment="1">
      <alignment horizontal="center" vertical="center" wrapText="1"/>
    </xf>
    <xf numFmtId="0" fontId="20" fillId="9" borderId="10" xfId="0" applyNumberFormat="1" applyFont="1" applyFill="1" applyBorder="1" applyAlignment="1">
      <alignment horizontal="center" vertical="center" wrapText="1"/>
    </xf>
    <xf numFmtId="0" fontId="20" fillId="9" borderId="11" xfId="0" applyNumberFormat="1" applyFont="1" applyFill="1" applyBorder="1" applyAlignment="1">
      <alignment horizontal="center" vertical="center" wrapText="1"/>
    </xf>
    <xf numFmtId="0" fontId="20" fillId="9" borderId="12" xfId="0" applyNumberFormat="1" applyFont="1" applyFill="1" applyBorder="1" applyAlignment="1">
      <alignment horizontal="center" vertical="center" wrapText="1"/>
    </xf>
    <xf numFmtId="0" fontId="20" fillId="9" borderId="13" xfId="0" applyNumberFormat="1" applyFont="1" applyFill="1" applyBorder="1" applyAlignment="1">
      <alignment horizontal="center" vertical="center" wrapText="1"/>
    </xf>
    <xf numFmtId="3" fontId="19" fillId="9" borderId="2" xfId="0" applyNumberFormat="1" applyFont="1" applyFill="1" applyBorder="1" applyAlignment="1">
      <alignment horizontal="center" vertical="center"/>
    </xf>
    <xf numFmtId="4" fontId="19" fillId="9" borderId="5" xfId="0" applyNumberFormat="1" applyFont="1" applyFill="1" applyBorder="1" applyAlignment="1">
      <alignment horizontal="left" vertical="center"/>
    </xf>
    <xf numFmtId="4" fontId="19" fillId="9" borderId="4" xfId="0" applyNumberFormat="1" applyFont="1" applyFill="1" applyBorder="1" applyAlignment="1">
      <alignment horizontal="left" vertical="center"/>
    </xf>
    <xf numFmtId="0" fontId="20" fillId="9" borderId="3" xfId="0" applyNumberFormat="1" applyFont="1" applyFill="1" applyBorder="1" applyAlignment="1">
      <alignment horizontal="center" vertical="center" wrapText="1"/>
    </xf>
    <xf numFmtId="0" fontId="20" fillId="9" borderId="14" xfId="0" applyNumberFormat="1" applyFont="1" applyFill="1" applyBorder="1" applyAlignment="1">
      <alignment horizontal="center" vertical="center" wrapText="1"/>
    </xf>
    <xf numFmtId="0" fontId="20" fillId="9" borderId="15" xfId="0" applyNumberFormat="1" applyFont="1" applyFill="1" applyBorder="1" applyAlignment="1">
      <alignment horizontal="center" vertical="center" wrapText="1"/>
    </xf>
    <xf numFmtId="0" fontId="19" fillId="9" borderId="16" xfId="0" applyFont="1" applyFill="1" applyBorder="1" applyAlignment="1">
      <alignment horizontal="center" vertical="center"/>
    </xf>
    <xf numFmtId="0" fontId="20" fillId="9" borderId="5" xfId="0" applyNumberFormat="1" applyFont="1" applyFill="1" applyBorder="1" applyAlignment="1">
      <alignment horizontal="center" vertical="center"/>
    </xf>
    <xf numFmtId="0" fontId="20" fillId="9" borderId="4" xfId="0" applyNumberFormat="1" applyFont="1" applyFill="1" applyBorder="1" applyAlignment="1">
      <alignment horizontal="center" vertical="center"/>
    </xf>
    <xf numFmtId="0" fontId="20" fillId="9" borderId="7" xfId="0" applyNumberFormat="1" applyFont="1" applyFill="1" applyBorder="1" applyAlignment="1">
      <alignment horizontal="center" vertical="center"/>
    </xf>
    <xf numFmtId="0" fontId="20" fillId="9" borderId="5" xfId="0" applyNumberFormat="1" applyFont="1" applyFill="1" applyBorder="1" applyAlignment="1">
      <alignment horizontal="center" vertical="center" wrapText="1"/>
    </xf>
    <xf numFmtId="0" fontId="20" fillId="9" borderId="4" xfId="0" applyNumberFormat="1" applyFont="1" applyFill="1" applyBorder="1" applyAlignment="1">
      <alignment horizontal="center" vertical="center" wrapText="1"/>
    </xf>
    <xf numFmtId="0" fontId="20" fillId="9" borderId="7" xfId="0" applyNumberFormat="1" applyFont="1" applyFill="1" applyBorder="1" applyAlignment="1">
      <alignment horizontal="center" vertical="center" wrapText="1"/>
    </xf>
    <xf numFmtId="4" fontId="34" fillId="0" borderId="2" xfId="0" applyNumberFormat="1" applyFont="1" applyFill="1" applyBorder="1" applyAlignment="1">
      <alignment horizontal="left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4" fontId="20" fillId="0" borderId="2" xfId="0" applyNumberFormat="1" applyFont="1" applyFill="1" applyBorder="1" applyAlignment="1">
      <alignment horizontal="center" vertical="center" textRotation="90" wrapText="1"/>
    </xf>
    <xf numFmtId="0" fontId="20" fillId="0" borderId="2" xfId="0" applyFont="1" applyFill="1" applyBorder="1" applyAlignment="1">
      <alignment horizontal="center" vertical="center" wrapText="1"/>
    </xf>
    <xf numFmtId="0" fontId="19" fillId="0" borderId="5" xfId="91" applyFont="1" applyFill="1" applyBorder="1" applyAlignment="1">
      <alignment horizontal="left" vertical="center" wrapText="1"/>
    </xf>
    <xf numFmtId="0" fontId="19" fillId="0" borderId="7" xfId="91" applyFont="1" applyFill="1" applyBorder="1" applyAlignment="1">
      <alignment horizontal="left" vertical="center" wrapText="1"/>
    </xf>
    <xf numFmtId="0" fontId="19" fillId="0" borderId="5" xfId="0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/>
    </xf>
    <xf numFmtId="0" fontId="19" fillId="0" borderId="7" xfId="0" applyNumberFormat="1" applyFont="1" applyFill="1" applyBorder="1" applyAlignment="1">
      <alignment horizontal="center" vertical="center"/>
    </xf>
    <xf numFmtId="4" fontId="19" fillId="0" borderId="5" xfId="0" applyNumberFormat="1" applyFont="1" applyFill="1" applyBorder="1" applyAlignment="1">
      <alignment horizontal="center" vertical="center"/>
    </xf>
    <xf numFmtId="4" fontId="19" fillId="0" borderId="4" xfId="0" applyNumberFormat="1" applyFont="1" applyFill="1" applyBorder="1" applyAlignment="1">
      <alignment horizontal="center" vertical="center"/>
    </xf>
    <xf numFmtId="4" fontId="19" fillId="0" borderId="7" xfId="0" applyNumberFormat="1" applyFont="1" applyFill="1" applyBorder="1" applyAlignment="1">
      <alignment horizontal="center" vertical="center"/>
    </xf>
    <xf numFmtId="0" fontId="19" fillId="0" borderId="5" xfId="82" applyFont="1" applyFill="1" applyBorder="1" applyAlignment="1">
      <alignment horizontal="center" vertical="center"/>
    </xf>
    <xf numFmtId="0" fontId="19" fillId="0" borderId="4" xfId="82" applyFont="1" applyFill="1" applyBorder="1" applyAlignment="1">
      <alignment horizontal="center" vertical="center"/>
    </xf>
    <xf numFmtId="0" fontId="19" fillId="0" borderId="7" xfId="82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center" vertical="center" textRotation="90"/>
    </xf>
    <xf numFmtId="1" fontId="20" fillId="0" borderId="2" xfId="0" applyNumberFormat="1" applyFont="1" applyFill="1" applyBorder="1" applyAlignment="1">
      <alignment horizontal="center" vertical="center" textRotation="90"/>
    </xf>
    <xf numFmtId="3" fontId="20" fillId="0" borderId="2" xfId="0" applyNumberFormat="1" applyFont="1" applyFill="1" applyBorder="1" applyAlignment="1">
      <alignment horizontal="center" vertical="center" textRotation="90"/>
    </xf>
    <xf numFmtId="1" fontId="20" fillId="0" borderId="2" xfId="0" applyNumberFormat="1" applyFont="1" applyFill="1" applyBorder="1" applyAlignment="1">
      <alignment horizontal="center" vertical="center" textRotation="90" wrapText="1"/>
    </xf>
    <xf numFmtId="0" fontId="20" fillId="0" borderId="2" xfId="0" applyFont="1" applyFill="1" applyBorder="1" applyAlignment="1">
      <alignment horizontal="center" vertical="center" textRotation="90" wrapText="1"/>
    </xf>
    <xf numFmtId="0" fontId="20" fillId="0" borderId="2" xfId="0" applyNumberFormat="1" applyFont="1" applyFill="1" applyBorder="1" applyAlignment="1">
      <alignment horizontal="left" vertical="center" wrapText="1"/>
    </xf>
    <xf numFmtId="3" fontId="20" fillId="0" borderId="2" xfId="0" applyNumberFormat="1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20" fillId="0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>
      <alignment horizontal="center" vertical="center" wrapText="1"/>
    </xf>
    <xf numFmtId="4" fontId="19" fillId="0" borderId="5" xfId="0" applyNumberFormat="1" applyFont="1" applyFill="1" applyBorder="1" applyAlignment="1">
      <alignment horizontal="left" vertical="center" wrapText="1"/>
    </xf>
    <xf numFmtId="4" fontId="19" fillId="0" borderId="7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/>
    </xf>
    <xf numFmtId="0" fontId="19" fillId="0" borderId="2" xfId="82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/>
    </xf>
    <xf numFmtId="0" fontId="19" fillId="0" borderId="2" xfId="91" applyFont="1" applyFill="1" applyBorder="1" applyAlignment="1">
      <alignment horizontal="left" vertical="center" wrapText="1"/>
    </xf>
    <xf numFmtId="0" fontId="20" fillId="0" borderId="8" xfId="0" applyNumberFormat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19" fillId="0" borderId="2" xfId="91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left" vertical="center" wrapText="1"/>
    </xf>
    <xf numFmtId="0" fontId="20" fillId="0" borderId="14" xfId="0" applyNumberFormat="1" applyFont="1" applyFill="1" applyBorder="1" applyAlignment="1">
      <alignment horizontal="left" vertical="center" wrapText="1"/>
    </xf>
    <xf numFmtId="0" fontId="20" fillId="0" borderId="15" xfId="0" applyNumberFormat="1" applyFont="1" applyFill="1" applyBorder="1" applyAlignment="1">
      <alignment horizontal="left" vertical="center" wrapText="1"/>
    </xf>
    <xf numFmtId="4" fontId="20" fillId="0" borderId="3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horizontal="center" vertical="center" wrapText="1"/>
    </xf>
    <xf numFmtId="4" fontId="20" fillId="0" borderId="15" xfId="0" applyNumberFormat="1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</cellXfs>
  <cellStyles count="273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Normal" xfId="7"/>
    <cellStyle name="Excel Built-in Normal 2" xfId="8"/>
    <cellStyle name="Excel Built-in Normal 2 2" xfId="9"/>
    <cellStyle name="Excel Built-in Normal 2 2 2" xfId="10"/>
    <cellStyle name="Excel Built-in Normal 2 3" xfId="11"/>
    <cellStyle name="Excel Built-in Normal 3" xfId="12"/>
    <cellStyle name="Excel Built-in Normal 3 2" xfId="13"/>
    <cellStyle name="Excel Built-in Normal 4" xfId="14"/>
    <cellStyle name="Footnote" xfId="15"/>
    <cellStyle name="Good" xfId="16"/>
    <cellStyle name="Heading" xfId="17"/>
    <cellStyle name="Heading 1" xfId="18"/>
    <cellStyle name="Heading 2" xfId="19"/>
    <cellStyle name="Neutral" xfId="20"/>
    <cellStyle name="Note" xfId="21"/>
    <cellStyle name="Status" xfId="22"/>
    <cellStyle name="TableStyleLight1" xfId="23"/>
    <cellStyle name="TableStyleLight1 2" xfId="24"/>
    <cellStyle name="Text" xfId="25"/>
    <cellStyle name="Warning" xfId="26"/>
    <cellStyle name="Обычный" xfId="0" builtinId="0"/>
    <cellStyle name="Обычный 10" xfId="27"/>
    <cellStyle name="Обычный 10 2" xfId="28"/>
    <cellStyle name="Обычный 10 2 2" xfId="29"/>
    <cellStyle name="Обычный 10 2 2 2" xfId="30"/>
    <cellStyle name="Обычный 10 2 2 3" xfId="125"/>
    <cellStyle name="Обычный 10 2 2 3 2" xfId="245"/>
    <cellStyle name="Обычный 10 2 2 3 3" xfId="185"/>
    <cellStyle name="Обычный 10 2 2 4" xfId="215"/>
    <cellStyle name="Обычный 10 2 2 5" xfId="155"/>
    <cellStyle name="Обычный 10 2 3" xfId="31"/>
    <cellStyle name="Обычный 10 2 4" xfId="124"/>
    <cellStyle name="Обычный 10 2 4 2" xfId="244"/>
    <cellStyle name="Обычный 10 2 4 3" xfId="184"/>
    <cellStyle name="Обычный 10 2 5" xfId="214"/>
    <cellStyle name="Обычный 10 2 6" xfId="154"/>
    <cellStyle name="Обычный 10 3" xfId="32"/>
    <cellStyle name="Обычный 10 3 2" xfId="33"/>
    <cellStyle name="Обычный 10 3 3" xfId="126"/>
    <cellStyle name="Обычный 10 3 3 2" xfId="246"/>
    <cellStyle name="Обычный 10 3 3 3" xfId="186"/>
    <cellStyle name="Обычный 10 3 4" xfId="216"/>
    <cellStyle name="Обычный 10 3 5" xfId="156"/>
    <cellStyle name="Обычный 10 4" xfId="34"/>
    <cellStyle name="Обычный 10 5" xfId="123"/>
    <cellStyle name="Обычный 10 5 2" xfId="243"/>
    <cellStyle name="Обычный 10 5 3" xfId="183"/>
    <cellStyle name="Обычный 10 6" xfId="213"/>
    <cellStyle name="Обычный 10 7" xfId="153"/>
    <cellStyle name="Обычный 11" xfId="35"/>
    <cellStyle name="Обычный 11 2" xfId="36"/>
    <cellStyle name="Обычный 11 3" xfId="127"/>
    <cellStyle name="Обычный 11 3 2" xfId="247"/>
    <cellStyle name="Обычный 11 3 3" xfId="187"/>
    <cellStyle name="Обычный 11 4" xfId="217"/>
    <cellStyle name="Обычный 11 5" xfId="157"/>
    <cellStyle name="Обычный 12" xfId="37"/>
    <cellStyle name="Обычный 12 2" xfId="38"/>
    <cellStyle name="Обычный 13" xfId="39"/>
    <cellStyle name="Обычный 13 2" xfId="40"/>
    <cellStyle name="Обычный 13 3" xfId="128"/>
    <cellStyle name="Обычный 13 3 2" xfId="248"/>
    <cellStyle name="Обычный 13 3 3" xfId="188"/>
    <cellStyle name="Обычный 13 4" xfId="218"/>
    <cellStyle name="Обычный 13 5" xfId="158"/>
    <cellStyle name="Обычный 14" xfId="41"/>
    <cellStyle name="Обычный 14 2" xfId="42"/>
    <cellStyle name="Обычный 14 2 2" xfId="43"/>
    <cellStyle name="Обычный 14 2 3" xfId="129"/>
    <cellStyle name="Обычный 14 2 3 2" xfId="249"/>
    <cellStyle name="Обычный 14 2 3 3" xfId="189"/>
    <cellStyle name="Обычный 14 2 4" xfId="219"/>
    <cellStyle name="Обычный 14 2 5" xfId="159"/>
    <cellStyle name="Обычный 14 3" xfId="44"/>
    <cellStyle name="Обычный 14 3 2" xfId="45"/>
    <cellStyle name="Обычный 14 3 3" xfId="130"/>
    <cellStyle name="Обычный 14 3 3 2" xfId="250"/>
    <cellStyle name="Обычный 14 3 3 3" xfId="190"/>
    <cellStyle name="Обычный 14 3 4" xfId="220"/>
    <cellStyle name="Обычный 14 3 5" xfId="160"/>
    <cellStyle name="Обычный 15" xfId="46"/>
    <cellStyle name="Обычный 16" xfId="47"/>
    <cellStyle name="Обычный 17" xfId="48"/>
    <cellStyle name="Обычный 18" xfId="49"/>
    <cellStyle name="Обычный 19" xfId="50"/>
    <cellStyle name="Обычный 2" xfId="51"/>
    <cellStyle name="Обычный 2 2" xfId="52"/>
    <cellStyle name="Обычный 2 2 2" xfId="53"/>
    <cellStyle name="Обычный 2 3" xfId="54"/>
    <cellStyle name="Обычный 2 4" xfId="55"/>
    <cellStyle name="Обычный 20" xfId="56"/>
    <cellStyle name="Обычный 21" xfId="57"/>
    <cellStyle name="Обычный 22" xfId="58"/>
    <cellStyle name="Обычный 24" xfId="59"/>
    <cellStyle name="Обычный 3" xfId="60"/>
    <cellStyle name="Обычный 3 2" xfId="61"/>
    <cellStyle name="Обычный 3 2 2" xfId="62"/>
    <cellStyle name="Обычный 3 2 2 2" xfId="63"/>
    <cellStyle name="Обычный 3 2 2 3" xfId="132"/>
    <cellStyle name="Обычный 3 2 2 3 2" xfId="252"/>
    <cellStyle name="Обычный 3 2 2 3 3" xfId="192"/>
    <cellStyle name="Обычный 3 2 2 4" xfId="222"/>
    <cellStyle name="Обычный 3 2 2 5" xfId="162"/>
    <cellStyle name="Обычный 3 2 3" xfId="64"/>
    <cellStyle name="Обычный 3 2 4" xfId="131"/>
    <cellStyle name="Обычный 3 2 4 2" xfId="251"/>
    <cellStyle name="Обычный 3 2 4 3" xfId="191"/>
    <cellStyle name="Обычный 3 2 5" xfId="221"/>
    <cellStyle name="Обычный 3 2 6" xfId="161"/>
    <cellStyle name="Обычный 3 3" xfId="65"/>
    <cellStyle name="Обычный 3 3 2" xfId="66"/>
    <cellStyle name="Обычный 3 3 3" xfId="133"/>
    <cellStyle name="Обычный 3 3 3 2" xfId="253"/>
    <cellStyle name="Обычный 3 3 3 3" xfId="193"/>
    <cellStyle name="Обычный 3 3 4" xfId="223"/>
    <cellStyle name="Обычный 3 3 5" xfId="163"/>
    <cellStyle name="Обычный 3 4" xfId="67"/>
    <cellStyle name="Обычный 3 4 2" xfId="68"/>
    <cellStyle name="Обычный 3 5" xfId="69"/>
    <cellStyle name="Обычный 3 5 2" xfId="70"/>
    <cellStyle name="Обычный 3 5 3" xfId="134"/>
    <cellStyle name="Обычный 3 5 3 2" xfId="254"/>
    <cellStyle name="Обычный 3 5 3 3" xfId="194"/>
    <cellStyle name="Обычный 3 5 4" xfId="224"/>
    <cellStyle name="Обычный 3 5 5" xfId="164"/>
    <cellStyle name="Обычный 4" xfId="71"/>
    <cellStyle name="Обычный 4 2" xfId="72"/>
    <cellStyle name="Обычный 4 2 2" xfId="73"/>
    <cellStyle name="Обычный 4 2 3" xfId="136"/>
    <cellStyle name="Обычный 4 2 3 2" xfId="256"/>
    <cellStyle name="Обычный 4 2 3 3" xfId="196"/>
    <cellStyle name="Обычный 4 2 4" xfId="226"/>
    <cellStyle name="Обычный 4 2 5" xfId="166"/>
    <cellStyle name="Обычный 4 3" xfId="74"/>
    <cellStyle name="Обычный 4 3 2" xfId="75"/>
    <cellStyle name="Обычный 4 3 3" xfId="137"/>
    <cellStyle name="Обычный 4 3 3 2" xfId="257"/>
    <cellStyle name="Обычный 4 3 3 3" xfId="197"/>
    <cellStyle name="Обычный 4 3 4" xfId="227"/>
    <cellStyle name="Обычный 4 3 5" xfId="167"/>
    <cellStyle name="Обычный 4 4" xfId="76"/>
    <cellStyle name="Обычный 4 4 2" xfId="77"/>
    <cellStyle name="Обычный 4 5" xfId="78"/>
    <cellStyle name="Обычный 4 5 2" xfId="79"/>
    <cellStyle name="Обычный 4 5 3" xfId="138"/>
    <cellStyle name="Обычный 4 5 3 2" xfId="258"/>
    <cellStyle name="Обычный 4 5 3 3" xfId="198"/>
    <cellStyle name="Обычный 4 5 4" xfId="228"/>
    <cellStyle name="Обычный 4 5 5" xfId="168"/>
    <cellStyle name="Обычный 4 6" xfId="135"/>
    <cellStyle name="Обычный 4 6 2" xfId="255"/>
    <cellStyle name="Обычный 4 6 3" xfId="195"/>
    <cellStyle name="Обычный 4 7" xfId="225"/>
    <cellStyle name="Обычный 4 8" xfId="165"/>
    <cellStyle name="Обычный 5" xfId="80"/>
    <cellStyle name="Обычный 5 2" xfId="81"/>
    <cellStyle name="Обычный 6" xfId="82"/>
    <cellStyle name="Обычный 6 2" xfId="83"/>
    <cellStyle name="Обычный 6 2 2" xfId="84"/>
    <cellStyle name="Обычный 6 2 3" xfId="140"/>
    <cellStyle name="Обычный 6 2 3 2" xfId="260"/>
    <cellStyle name="Обычный 6 2 3 3" xfId="200"/>
    <cellStyle name="Обычный 6 2 4" xfId="230"/>
    <cellStyle name="Обычный 6 2 5" xfId="170"/>
    <cellStyle name="Обычный 6 3" xfId="85"/>
    <cellStyle name="Обычный 6 3 2" xfId="86"/>
    <cellStyle name="Обычный 6 3 3" xfId="141"/>
    <cellStyle name="Обычный 6 3 3 2" xfId="261"/>
    <cellStyle name="Обычный 6 3 3 3" xfId="201"/>
    <cellStyle name="Обычный 6 3 4" xfId="231"/>
    <cellStyle name="Обычный 6 3 5" xfId="171"/>
    <cellStyle name="Обычный 6 4" xfId="87"/>
    <cellStyle name="Обычный 6 4 2" xfId="88"/>
    <cellStyle name="Обычный 6 5" xfId="89"/>
    <cellStyle name="Обычный 6 5 2" xfId="90"/>
    <cellStyle name="Обычный 6 5 3" xfId="142"/>
    <cellStyle name="Обычный 6 5 3 2" xfId="262"/>
    <cellStyle name="Обычный 6 5 3 3" xfId="202"/>
    <cellStyle name="Обычный 6 5 4" xfId="232"/>
    <cellStyle name="Обычный 6 5 5" xfId="172"/>
    <cellStyle name="Обычный 6 6" xfId="91"/>
    <cellStyle name="Обычный 6 7" xfId="139"/>
    <cellStyle name="Обычный 6 7 2" xfId="259"/>
    <cellStyle name="Обычный 6 7 3" xfId="199"/>
    <cellStyle name="Обычный 6 8" xfId="229"/>
    <cellStyle name="Обычный 6 9" xfId="169"/>
    <cellStyle name="Обычный 7" xfId="92"/>
    <cellStyle name="Обычный 7 2" xfId="93"/>
    <cellStyle name="Обычный 7 2 2" xfId="94"/>
    <cellStyle name="Обычный 7 2 3" xfId="144"/>
    <cellStyle name="Обычный 7 2 3 2" xfId="264"/>
    <cellStyle name="Обычный 7 2 3 3" xfId="204"/>
    <cellStyle name="Обычный 7 2 4" xfId="234"/>
    <cellStyle name="Обычный 7 2 5" xfId="174"/>
    <cellStyle name="Обычный 7 3" xfId="95"/>
    <cellStyle name="Обычный 7 3 2" xfId="96"/>
    <cellStyle name="Обычный 7 3 3" xfId="145"/>
    <cellStyle name="Обычный 7 3 3 2" xfId="265"/>
    <cellStyle name="Обычный 7 3 3 3" xfId="205"/>
    <cellStyle name="Обычный 7 3 4" xfId="235"/>
    <cellStyle name="Обычный 7 3 5" xfId="175"/>
    <cellStyle name="Обычный 7 4" xfId="97"/>
    <cellStyle name="Обычный 7 4 2" xfId="98"/>
    <cellStyle name="Обычный 7 5" xfId="99"/>
    <cellStyle name="Обычный 7 5 2" xfId="100"/>
    <cellStyle name="Обычный 7 5 3" xfId="146"/>
    <cellStyle name="Обычный 7 5 3 2" xfId="266"/>
    <cellStyle name="Обычный 7 5 3 3" xfId="206"/>
    <cellStyle name="Обычный 7 5 4" xfId="236"/>
    <cellStyle name="Обычный 7 5 5" xfId="176"/>
    <cellStyle name="Обычный 7 6" xfId="143"/>
    <cellStyle name="Обычный 7 6 2" xfId="263"/>
    <cellStyle name="Обычный 7 6 3" xfId="203"/>
    <cellStyle name="Обычный 7 7" xfId="233"/>
    <cellStyle name="Обычный 7 8" xfId="173"/>
    <cellStyle name="Обычный 8" xfId="101"/>
    <cellStyle name="Обычный 8 2" xfId="102"/>
    <cellStyle name="Обычный 8 2 2" xfId="103"/>
    <cellStyle name="Обычный 8 2 3" xfId="148"/>
    <cellStyle name="Обычный 8 2 3 2" xfId="268"/>
    <cellStyle name="Обычный 8 2 3 3" xfId="208"/>
    <cellStyle name="Обычный 8 2 4" xfId="238"/>
    <cellStyle name="Обычный 8 2 5" xfId="178"/>
    <cellStyle name="Обычный 8 3" xfId="104"/>
    <cellStyle name="Обычный 8 4" xfId="147"/>
    <cellStyle name="Обычный 8 4 2" xfId="267"/>
    <cellStyle name="Обычный 8 4 3" xfId="207"/>
    <cellStyle name="Обычный 8 5" xfId="237"/>
    <cellStyle name="Обычный 8 6" xfId="177"/>
    <cellStyle name="Обычный 9" xfId="105"/>
    <cellStyle name="Обычный 9 2" xfId="106"/>
    <cellStyle name="Обычный 9 2 2" xfId="107"/>
    <cellStyle name="Обычный 9 2 3" xfId="150"/>
    <cellStyle name="Обычный 9 2 3 2" xfId="270"/>
    <cellStyle name="Обычный 9 2 3 3" xfId="210"/>
    <cellStyle name="Обычный 9 2 4" xfId="240"/>
    <cellStyle name="Обычный 9 2 5" xfId="180"/>
    <cellStyle name="Обычный 9 3" xfId="108"/>
    <cellStyle name="Обычный 9 3 2" xfId="109"/>
    <cellStyle name="Обычный 9 3 3" xfId="151"/>
    <cellStyle name="Обычный 9 3 3 2" xfId="271"/>
    <cellStyle name="Обычный 9 3 3 3" xfId="211"/>
    <cellStyle name="Обычный 9 3 4" xfId="241"/>
    <cellStyle name="Обычный 9 3 5" xfId="181"/>
    <cellStyle name="Обычный 9 4" xfId="110"/>
    <cellStyle name="Обычный 9 5" xfId="149"/>
    <cellStyle name="Обычный 9 5 2" xfId="269"/>
    <cellStyle name="Обычный 9 5 3" xfId="209"/>
    <cellStyle name="Обычный 9 6" xfId="239"/>
    <cellStyle name="Обычный 9 7" xfId="179"/>
    <cellStyle name="Финансовый" xfId="111" builtinId="3"/>
    <cellStyle name="Финансовый 2" xfId="112"/>
    <cellStyle name="Финансовый 2 2" xfId="113"/>
    <cellStyle name="Финансовый 2 2 2" xfId="114"/>
    <cellStyle name="Финансовый 2 3" xfId="115"/>
    <cellStyle name="Финансовый 3" xfId="116"/>
    <cellStyle name="Финансовый 3 2" xfId="117"/>
    <cellStyle name="Финансовый 3 2 2" xfId="118"/>
    <cellStyle name="Финансовый 3 3" xfId="119"/>
    <cellStyle name="Финансовый 3 4" xfId="152"/>
    <cellStyle name="Финансовый 3 4 2" xfId="272"/>
    <cellStyle name="Финансовый 3 4 3" xfId="212"/>
    <cellStyle name="Финансовый 3 5" xfId="242"/>
    <cellStyle name="Финансовый 3 6" xfId="182"/>
    <cellStyle name="Финансовый 4" xfId="120"/>
    <cellStyle name="Финансовый 4 2" xfId="121"/>
    <cellStyle name="Финансовый 5" xfId="122"/>
  </cellStyles>
  <dxfs count="2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ya_makarova/Desktop/&#1074;&#1072;&#1088;&#1080;&#1072;&#1085;&#1090;%206.1/&#1055;&#1056;&#1054;&#1045;&#1050;&#1058;%20&#1055;&#1055;&#1051;&#1054;/&#1059;&#1095;&#1077;&#1090;%20&#1089;&#1084;&#1077;&#1090;%20&#1085;&#1072;%20&#1089;&#1091;&#1073;&#1089;&#1080;&#1076;&#1080;&#1102;(&#1080;&#1089;&#1087;&#1088;%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убсидия"/>
    </sheetNames>
    <sheetDataSet>
      <sheetData sheetId="0">
        <row r="10">
          <cell r="C10">
            <v>2530370.06</v>
          </cell>
        </row>
        <row r="166">
          <cell r="C166">
            <v>2700152.59</v>
          </cell>
        </row>
        <row r="167">
          <cell r="C167">
            <v>2660400.14</v>
          </cell>
        </row>
        <row r="168">
          <cell r="C168">
            <v>2696981.36</v>
          </cell>
        </row>
        <row r="169">
          <cell r="C169">
            <v>2702749.45</v>
          </cell>
        </row>
        <row r="170">
          <cell r="C170">
            <v>2673339.41</v>
          </cell>
        </row>
        <row r="171">
          <cell r="C171">
            <v>2693596.8</v>
          </cell>
        </row>
        <row r="287">
          <cell r="C287">
            <v>2262874.14</v>
          </cell>
        </row>
        <row r="290">
          <cell r="C290">
            <v>2262803.5699999998</v>
          </cell>
        </row>
        <row r="293">
          <cell r="C293">
            <v>2305066.2200000002</v>
          </cell>
        </row>
        <row r="294">
          <cell r="C294">
            <v>2307473.7599999998</v>
          </cell>
        </row>
        <row r="295">
          <cell r="C295">
            <v>2362913.11</v>
          </cell>
        </row>
        <row r="296">
          <cell r="C296">
            <v>2380440.5299999998</v>
          </cell>
        </row>
        <row r="297">
          <cell r="C297">
            <v>2409217.14</v>
          </cell>
        </row>
        <row r="298">
          <cell r="C298">
            <v>2380440.5299999998</v>
          </cell>
        </row>
        <row r="299">
          <cell r="C299">
            <v>2332406.0299999998</v>
          </cell>
        </row>
        <row r="300">
          <cell r="C300">
            <v>2380556.88</v>
          </cell>
        </row>
        <row r="301">
          <cell r="C301">
            <v>2463020.1</v>
          </cell>
        </row>
        <row r="302">
          <cell r="C302">
            <v>2326870.2999999998</v>
          </cell>
        </row>
        <row r="303">
          <cell r="C303">
            <v>2386092.64</v>
          </cell>
        </row>
        <row r="317">
          <cell r="C317">
            <v>2530319.16</v>
          </cell>
        </row>
        <row r="318">
          <cell r="C318">
            <v>2495815.87</v>
          </cell>
        </row>
        <row r="319">
          <cell r="C319">
            <v>2529895.1</v>
          </cell>
        </row>
        <row r="320">
          <cell r="C320">
            <v>2522603.33</v>
          </cell>
        </row>
        <row r="322">
          <cell r="C322">
            <v>2599563.1800000002</v>
          </cell>
        </row>
        <row r="323">
          <cell r="C323">
            <v>2599151</v>
          </cell>
        </row>
        <row r="324">
          <cell r="C324">
            <v>2599151</v>
          </cell>
        </row>
        <row r="325">
          <cell r="C325">
            <v>2561901.02</v>
          </cell>
        </row>
        <row r="326">
          <cell r="C326">
            <v>2600127.31</v>
          </cell>
        </row>
        <row r="327">
          <cell r="C327">
            <v>2599853.27</v>
          </cell>
        </row>
        <row r="328">
          <cell r="C328">
            <v>2599667.2000000002</v>
          </cell>
        </row>
        <row r="329">
          <cell r="C329">
            <v>2639982.89</v>
          </cell>
        </row>
        <row r="330">
          <cell r="C330">
            <v>2599667.2000000002</v>
          </cell>
        </row>
        <row r="331">
          <cell r="C331">
            <v>2627195.36</v>
          </cell>
        </row>
        <row r="332">
          <cell r="C332">
            <v>2639609.5699999998</v>
          </cell>
        </row>
        <row r="333">
          <cell r="C333">
            <v>2584111.8199999998</v>
          </cell>
        </row>
        <row r="334">
          <cell r="C334">
            <v>2599667.2000000002</v>
          </cell>
        </row>
        <row r="335">
          <cell r="C335">
            <v>2600138.92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937"/>
  <sheetViews>
    <sheetView zoomScale="70" zoomScaleNormal="70" zoomScaleSheetLayoutView="70" workbookViewId="0">
      <selection activeCell="H19" sqref="H19"/>
    </sheetView>
  </sheetViews>
  <sheetFormatPr defaultColWidth="9.109375" defaultRowHeight="15.6" x14ac:dyDescent="0.3"/>
  <cols>
    <col min="1" max="1" width="7.33203125" style="1" customWidth="1"/>
    <col min="2" max="2" width="50.109375" style="1" customWidth="1"/>
    <col min="3" max="3" width="19.33203125" style="95" customWidth="1"/>
    <col min="4" max="4" width="17.44140625" style="95" customWidth="1"/>
    <col min="5" max="5" width="16.44140625" style="95" customWidth="1"/>
    <col min="6" max="6" width="17.6640625" style="95" customWidth="1"/>
    <col min="7" max="7" width="16.88671875" style="95" customWidth="1"/>
    <col min="8" max="8" width="16.33203125" style="95" customWidth="1"/>
    <col min="9" max="9" width="15.88671875" style="95" customWidth="1"/>
    <col min="10" max="10" width="6.5546875" style="95" customWidth="1"/>
    <col min="11" max="11" width="8.33203125" style="95" customWidth="1"/>
    <col min="12" max="12" width="12.88671875" style="95" customWidth="1"/>
    <col min="13" max="13" width="17.5546875" style="95" customWidth="1"/>
    <col min="14" max="14" width="7.109375" style="95" customWidth="1"/>
    <col min="15" max="15" width="8.88671875" style="95" customWidth="1"/>
    <col min="16" max="16" width="12" style="95" customWidth="1"/>
    <col min="17" max="17" width="20.109375" style="95" customWidth="1"/>
    <col min="18" max="18" width="9.5546875" style="95" customWidth="1"/>
    <col min="19" max="19" width="14.109375" style="95" customWidth="1"/>
    <col min="20" max="20" width="6.109375" style="95" customWidth="1"/>
    <col min="21" max="21" width="8.6640625" style="95" customWidth="1"/>
    <col min="22" max="22" width="5.44140625" style="95" customWidth="1"/>
    <col min="23" max="23" width="4.6640625" style="95" customWidth="1"/>
    <col min="24" max="24" width="11.33203125" style="95" customWidth="1"/>
    <col min="25" max="25" width="9.5546875" style="95" customWidth="1"/>
    <col min="26" max="26" width="15.6640625" style="95" hidden="1" customWidth="1"/>
    <col min="27" max="16384" width="9.109375" style="1"/>
  </cols>
  <sheetData>
    <row r="1" spans="1:26" ht="15.75" customHeight="1" x14ac:dyDescent="0.3">
      <c r="A1" s="453" t="s">
        <v>61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</row>
    <row r="2" spans="1:26" ht="12.75" customHeight="1" x14ac:dyDescent="0.3">
      <c r="A2" s="450" t="s">
        <v>21</v>
      </c>
      <c r="B2" s="450" t="s">
        <v>0</v>
      </c>
      <c r="C2" s="450" t="s">
        <v>22</v>
      </c>
      <c r="D2" s="454" t="s">
        <v>23</v>
      </c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6"/>
    </row>
    <row r="3" spans="1:26" ht="17.25" customHeight="1" x14ac:dyDescent="0.3">
      <c r="A3" s="451"/>
      <c r="B3" s="451"/>
      <c r="C3" s="451"/>
      <c r="D3" s="457" t="s">
        <v>24</v>
      </c>
      <c r="E3" s="458"/>
      <c r="F3" s="458"/>
      <c r="G3" s="458"/>
      <c r="H3" s="458"/>
      <c r="I3" s="459"/>
      <c r="J3" s="441" t="s">
        <v>25</v>
      </c>
      <c r="K3" s="442"/>
      <c r="L3" s="441" t="s">
        <v>26</v>
      </c>
      <c r="M3" s="442"/>
      <c r="N3" s="441" t="s">
        <v>27</v>
      </c>
      <c r="O3" s="442"/>
      <c r="P3" s="441" t="s">
        <v>28</v>
      </c>
      <c r="Q3" s="442"/>
      <c r="R3" s="441" t="s">
        <v>29</v>
      </c>
      <c r="S3" s="442"/>
      <c r="T3" s="441" t="s">
        <v>44</v>
      </c>
      <c r="U3" s="442"/>
      <c r="V3" s="441" t="s">
        <v>30</v>
      </c>
      <c r="W3" s="442"/>
      <c r="X3" s="450" t="s">
        <v>64</v>
      </c>
      <c r="Y3" s="450" t="s">
        <v>63</v>
      </c>
      <c r="Z3" s="450" t="s">
        <v>31</v>
      </c>
    </row>
    <row r="4" spans="1:26" ht="12.75" customHeight="1" x14ac:dyDescent="0.3">
      <c r="A4" s="451"/>
      <c r="B4" s="451"/>
      <c r="C4" s="451"/>
      <c r="D4" s="450" t="s">
        <v>32</v>
      </c>
      <c r="E4" s="457" t="s">
        <v>33</v>
      </c>
      <c r="F4" s="458"/>
      <c r="G4" s="458"/>
      <c r="H4" s="458"/>
      <c r="I4" s="459"/>
      <c r="J4" s="443"/>
      <c r="K4" s="444"/>
      <c r="L4" s="443"/>
      <c r="M4" s="444"/>
      <c r="N4" s="443"/>
      <c r="O4" s="444"/>
      <c r="P4" s="443"/>
      <c r="Q4" s="444"/>
      <c r="R4" s="443"/>
      <c r="S4" s="444"/>
      <c r="T4" s="443"/>
      <c r="U4" s="444"/>
      <c r="V4" s="443"/>
      <c r="W4" s="444"/>
      <c r="X4" s="451"/>
      <c r="Y4" s="451"/>
      <c r="Z4" s="451"/>
    </row>
    <row r="5" spans="1:26" ht="109.5" customHeight="1" x14ac:dyDescent="0.3">
      <c r="A5" s="451"/>
      <c r="B5" s="451"/>
      <c r="C5" s="452"/>
      <c r="D5" s="452"/>
      <c r="E5" s="2" t="s">
        <v>34</v>
      </c>
      <c r="F5" s="2" t="s">
        <v>35</v>
      </c>
      <c r="G5" s="2" t="s">
        <v>36</v>
      </c>
      <c r="H5" s="2" t="s">
        <v>37</v>
      </c>
      <c r="I5" s="2" t="s">
        <v>38</v>
      </c>
      <c r="J5" s="445"/>
      <c r="K5" s="446"/>
      <c r="L5" s="445"/>
      <c r="M5" s="446"/>
      <c r="N5" s="445"/>
      <c r="O5" s="446"/>
      <c r="P5" s="445"/>
      <c r="Q5" s="446"/>
      <c r="R5" s="445"/>
      <c r="S5" s="446"/>
      <c r="T5" s="445"/>
      <c r="U5" s="446"/>
      <c r="V5" s="445"/>
      <c r="W5" s="446"/>
      <c r="X5" s="452"/>
      <c r="Y5" s="452"/>
      <c r="Z5" s="452"/>
    </row>
    <row r="6" spans="1:26" s="3" customFormat="1" ht="31.2" x14ac:dyDescent="0.3">
      <c r="A6" s="452"/>
      <c r="B6" s="452"/>
      <c r="C6" s="2" t="s">
        <v>20</v>
      </c>
      <c r="D6" s="2" t="s">
        <v>20</v>
      </c>
      <c r="E6" s="2" t="s">
        <v>20</v>
      </c>
      <c r="F6" s="2" t="s">
        <v>20</v>
      </c>
      <c r="G6" s="2" t="s">
        <v>20</v>
      </c>
      <c r="H6" s="2" t="s">
        <v>20</v>
      </c>
      <c r="I6" s="2" t="s">
        <v>20</v>
      </c>
      <c r="J6" s="2" t="s">
        <v>39</v>
      </c>
      <c r="K6" s="2" t="s">
        <v>20</v>
      </c>
      <c r="L6" s="2" t="s">
        <v>40</v>
      </c>
      <c r="M6" s="2" t="s">
        <v>20</v>
      </c>
      <c r="N6" s="2" t="s">
        <v>40</v>
      </c>
      <c r="O6" s="2" t="s">
        <v>20</v>
      </c>
      <c r="P6" s="2" t="s">
        <v>40</v>
      </c>
      <c r="Q6" s="2" t="s">
        <v>20</v>
      </c>
      <c r="R6" s="2" t="s">
        <v>41</v>
      </c>
      <c r="S6" s="2" t="s">
        <v>20</v>
      </c>
      <c r="T6" s="2" t="s">
        <v>41</v>
      </c>
      <c r="U6" s="2" t="s">
        <v>20</v>
      </c>
      <c r="V6" s="2" t="s">
        <v>40</v>
      </c>
      <c r="W6" s="2" t="s">
        <v>20</v>
      </c>
      <c r="X6" s="2" t="s">
        <v>20</v>
      </c>
      <c r="Y6" s="2" t="s">
        <v>20</v>
      </c>
      <c r="Z6" s="2" t="s">
        <v>20</v>
      </c>
    </row>
    <row r="7" spans="1:26" s="3" customFormat="1" x14ac:dyDescent="0.3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5">
        <v>23</v>
      </c>
      <c r="X7" s="4">
        <v>24</v>
      </c>
      <c r="Y7" s="5">
        <v>25</v>
      </c>
      <c r="Z7" s="5">
        <v>24</v>
      </c>
    </row>
    <row r="8" spans="1:26" s="6" customFormat="1" x14ac:dyDescent="0.3">
      <c r="A8" s="447" t="s">
        <v>57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</row>
    <row r="9" spans="1:26" s="7" customFormat="1" ht="15" customHeight="1" x14ac:dyDescent="0.3">
      <c r="A9" s="448" t="s">
        <v>58</v>
      </c>
      <c r="B9" s="449"/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</row>
    <row r="10" spans="1:26" s="3" customFormat="1" ht="39.6" customHeight="1" x14ac:dyDescent="0.3">
      <c r="A10" s="8">
        <v>1</v>
      </c>
      <c r="B10" s="9" t="s">
        <v>47</v>
      </c>
      <c r="C10" s="11">
        <f>M10+Q10</f>
        <v>49775695.930000007</v>
      </c>
      <c r="D10" s="8">
        <f t="shared" ref="D10:D22" si="0">E10+F10+G10+H10+I10</f>
        <v>0</v>
      </c>
      <c r="E10" s="8"/>
      <c r="F10" s="8"/>
      <c r="G10" s="8"/>
      <c r="H10" s="8"/>
      <c r="I10" s="8"/>
      <c r="J10" s="8"/>
      <c r="K10" s="11"/>
      <c r="L10" s="8">
        <v>998</v>
      </c>
      <c r="M10" s="10">
        <v>10968656.84</v>
      </c>
      <c r="N10" s="8"/>
      <c r="O10" s="8"/>
      <c r="P10" s="8">
        <v>3425</v>
      </c>
      <c r="Q10" s="10">
        <v>38807039.090000004</v>
      </c>
      <c r="R10" s="8"/>
      <c r="T10" s="8"/>
      <c r="U10" s="8"/>
      <c r="V10" s="8"/>
      <c r="W10" s="8"/>
      <c r="X10" s="8"/>
      <c r="Y10" s="12"/>
      <c r="Z10" s="13"/>
    </row>
    <row r="11" spans="1:26" s="3" customFormat="1" ht="34.5" customHeight="1" x14ac:dyDescent="0.3">
      <c r="A11" s="8">
        <f>A10+1</f>
        <v>2</v>
      </c>
      <c r="B11" s="9" t="s">
        <v>48</v>
      </c>
      <c r="C11" s="11">
        <f t="shared" ref="C11:C22" si="1">M11+Q11</f>
        <v>71246479.390000001</v>
      </c>
      <c r="D11" s="8">
        <f t="shared" si="0"/>
        <v>0</v>
      </c>
      <c r="E11" s="8"/>
      <c r="F11" s="8"/>
      <c r="G11" s="8"/>
      <c r="H11" s="8"/>
      <c r="I11" s="8"/>
      <c r="J11" s="8"/>
      <c r="K11" s="11"/>
      <c r="L11" s="8">
        <v>2373</v>
      </c>
      <c r="M11" s="10">
        <v>27524999</v>
      </c>
      <c r="N11" s="8"/>
      <c r="O11" s="8"/>
      <c r="P11" s="8">
        <v>5336</v>
      </c>
      <c r="Q11" s="10">
        <v>43721480.390000001</v>
      </c>
      <c r="R11" s="8"/>
      <c r="S11" s="8"/>
      <c r="T11" s="8"/>
      <c r="U11" s="8"/>
      <c r="V11" s="8"/>
      <c r="W11" s="8"/>
      <c r="X11" s="8"/>
      <c r="Y11" s="12"/>
      <c r="Z11" s="13"/>
    </row>
    <row r="12" spans="1:26" s="3" customFormat="1" ht="30" customHeight="1" x14ac:dyDescent="0.3">
      <c r="A12" s="8">
        <f t="shared" ref="A12:A22" si="2">A11+1</f>
        <v>3</v>
      </c>
      <c r="B12" s="9" t="s">
        <v>49</v>
      </c>
      <c r="C12" s="11">
        <f t="shared" si="1"/>
        <v>32678707.010000002</v>
      </c>
      <c r="D12" s="8">
        <f t="shared" si="0"/>
        <v>0</v>
      </c>
      <c r="E12" s="8"/>
      <c r="F12" s="8"/>
      <c r="G12" s="8"/>
      <c r="H12" s="8"/>
      <c r="I12" s="8"/>
      <c r="J12" s="8"/>
      <c r="K12" s="11"/>
      <c r="L12" s="8">
        <v>872</v>
      </c>
      <c r="M12" s="10">
        <v>11984761.140000001</v>
      </c>
      <c r="N12" s="8"/>
      <c r="O12" s="8"/>
      <c r="P12" s="8">
        <v>2144</v>
      </c>
      <c r="Q12" s="10">
        <v>20693945.870000001</v>
      </c>
      <c r="R12" s="8"/>
      <c r="T12" s="8"/>
      <c r="U12" s="8"/>
      <c r="V12" s="8"/>
      <c r="W12" s="8"/>
      <c r="X12" s="8"/>
      <c r="Y12" s="12"/>
      <c r="Z12" s="13"/>
    </row>
    <row r="13" spans="1:26" s="3" customFormat="1" ht="41.4" customHeight="1" x14ac:dyDescent="0.3">
      <c r="A13" s="8">
        <f t="shared" si="2"/>
        <v>4</v>
      </c>
      <c r="B13" s="9" t="s">
        <v>50</v>
      </c>
      <c r="C13" s="11">
        <f t="shared" si="1"/>
        <v>35893316.079999998</v>
      </c>
      <c r="D13" s="8">
        <f t="shared" si="0"/>
        <v>0</v>
      </c>
      <c r="E13" s="8"/>
      <c r="F13" s="8"/>
      <c r="G13" s="8"/>
      <c r="H13" s="8"/>
      <c r="I13" s="8"/>
      <c r="J13" s="8"/>
      <c r="K13" s="11"/>
      <c r="L13" s="8"/>
      <c r="M13" s="10"/>
      <c r="N13" s="8"/>
      <c r="O13" s="8"/>
      <c r="P13" s="8">
        <v>3816</v>
      </c>
      <c r="Q13" s="10">
        <v>35893316.079999998</v>
      </c>
      <c r="R13" s="8"/>
      <c r="S13" s="8"/>
      <c r="T13" s="8"/>
      <c r="U13" s="8"/>
      <c r="V13" s="8"/>
      <c r="W13" s="8"/>
      <c r="X13" s="8"/>
      <c r="Y13" s="12"/>
      <c r="Z13" s="13"/>
    </row>
    <row r="14" spans="1:26" s="3" customFormat="1" ht="33.6" customHeight="1" x14ac:dyDescent="0.3">
      <c r="A14" s="8">
        <f t="shared" si="2"/>
        <v>5</v>
      </c>
      <c r="B14" s="9" t="s">
        <v>51</v>
      </c>
      <c r="C14" s="11">
        <f t="shared" si="1"/>
        <v>41972672.829999998</v>
      </c>
      <c r="D14" s="8">
        <f t="shared" si="0"/>
        <v>0</v>
      </c>
      <c r="E14" s="8"/>
      <c r="F14" s="8"/>
      <c r="G14" s="8"/>
      <c r="H14" s="8"/>
      <c r="I14" s="8"/>
      <c r="J14" s="8"/>
      <c r="K14" s="11"/>
      <c r="L14" s="8">
        <v>1343</v>
      </c>
      <c r="M14" s="10">
        <v>15061442.029999999</v>
      </c>
      <c r="N14" s="8"/>
      <c r="O14" s="8"/>
      <c r="P14" s="8">
        <v>3979</v>
      </c>
      <c r="Q14" s="10">
        <v>26911230.800000001</v>
      </c>
      <c r="R14" s="8"/>
      <c r="S14" s="8"/>
      <c r="T14" s="8"/>
      <c r="U14" s="8"/>
      <c r="V14" s="8"/>
      <c r="W14" s="8"/>
      <c r="X14" s="8"/>
      <c r="Y14" s="12"/>
      <c r="Z14" s="13"/>
    </row>
    <row r="15" spans="1:26" s="3" customFormat="1" ht="29.4" customHeight="1" x14ac:dyDescent="0.3">
      <c r="A15" s="8">
        <f t="shared" si="2"/>
        <v>6</v>
      </c>
      <c r="B15" s="9" t="s">
        <v>52</v>
      </c>
      <c r="C15" s="11">
        <f t="shared" si="1"/>
        <v>59578132.510000005</v>
      </c>
      <c r="D15" s="8">
        <f t="shared" si="0"/>
        <v>0</v>
      </c>
      <c r="E15" s="14"/>
      <c r="F15" s="14"/>
      <c r="G15" s="14"/>
      <c r="H15" s="14"/>
      <c r="I15" s="14"/>
      <c r="J15" s="8"/>
      <c r="K15" s="11"/>
      <c r="L15" s="8">
        <v>2045</v>
      </c>
      <c r="M15" s="10">
        <v>24228789.09</v>
      </c>
      <c r="N15" s="8"/>
      <c r="O15" s="8"/>
      <c r="P15" s="8">
        <v>6152</v>
      </c>
      <c r="Q15" s="10">
        <v>35349343.420000002</v>
      </c>
      <c r="R15" s="8"/>
      <c r="S15" s="8"/>
      <c r="T15" s="8"/>
      <c r="U15" s="8"/>
      <c r="V15" s="8"/>
      <c r="W15" s="8"/>
      <c r="X15" s="8"/>
      <c r="Y15" s="12"/>
      <c r="Z15" s="13"/>
    </row>
    <row r="16" spans="1:26" s="3" customFormat="1" ht="33.6" customHeight="1" x14ac:dyDescent="0.3">
      <c r="A16" s="8">
        <f t="shared" si="2"/>
        <v>7</v>
      </c>
      <c r="B16" s="9" t="s">
        <v>53</v>
      </c>
      <c r="C16" s="11">
        <f t="shared" si="1"/>
        <v>45928527.659999996</v>
      </c>
      <c r="D16" s="8">
        <f t="shared" si="0"/>
        <v>0</v>
      </c>
      <c r="E16" s="8"/>
      <c r="F16" s="8"/>
      <c r="G16" s="8"/>
      <c r="H16" s="8"/>
      <c r="I16" s="8"/>
      <c r="J16" s="8"/>
      <c r="K16" s="11"/>
      <c r="L16" s="8">
        <v>844</v>
      </c>
      <c r="M16" s="10">
        <v>10966897.220000001</v>
      </c>
      <c r="N16" s="8"/>
      <c r="O16" s="8"/>
      <c r="P16" s="8">
        <v>2501</v>
      </c>
      <c r="Q16" s="10">
        <v>34961630.439999998</v>
      </c>
      <c r="R16" s="8"/>
      <c r="S16" s="8"/>
      <c r="T16" s="8"/>
      <c r="U16" s="8"/>
      <c r="V16" s="8"/>
      <c r="W16" s="8"/>
      <c r="X16" s="8"/>
      <c r="Y16" s="12"/>
      <c r="Z16" s="13"/>
    </row>
    <row r="17" spans="1:32" s="3" customFormat="1" ht="30.6" customHeight="1" x14ac:dyDescent="0.3">
      <c r="A17" s="8">
        <f t="shared" si="2"/>
        <v>8</v>
      </c>
      <c r="B17" s="9" t="s">
        <v>46</v>
      </c>
      <c r="C17" s="11">
        <f t="shared" si="1"/>
        <v>51170285.810000002</v>
      </c>
      <c r="D17" s="8">
        <f t="shared" si="0"/>
        <v>0</v>
      </c>
      <c r="E17" s="8"/>
      <c r="F17" s="8"/>
      <c r="G17" s="8"/>
      <c r="H17" s="8"/>
      <c r="I17" s="8"/>
      <c r="J17" s="8"/>
      <c r="K17" s="11"/>
      <c r="L17" s="8"/>
      <c r="M17" s="10"/>
      <c r="N17" s="8"/>
      <c r="O17" s="8"/>
      <c r="P17" s="8">
        <v>6460</v>
      </c>
      <c r="Q17" s="10">
        <v>51170285.810000002</v>
      </c>
      <c r="R17" s="8"/>
      <c r="S17" s="8"/>
      <c r="T17" s="8"/>
      <c r="U17" s="8"/>
      <c r="V17" s="8"/>
      <c r="W17" s="8"/>
      <c r="X17" s="8"/>
      <c r="Y17" s="12"/>
      <c r="Z17" s="13"/>
    </row>
    <row r="18" spans="1:32" s="3" customFormat="1" ht="39.6" customHeight="1" x14ac:dyDescent="0.3">
      <c r="A18" s="8">
        <f t="shared" si="2"/>
        <v>9</v>
      </c>
      <c r="B18" s="9" t="s">
        <v>45</v>
      </c>
      <c r="C18" s="11">
        <f t="shared" si="1"/>
        <v>60495179.119999997</v>
      </c>
      <c r="D18" s="8">
        <f t="shared" si="0"/>
        <v>0</v>
      </c>
      <c r="E18" s="8"/>
      <c r="F18" s="8"/>
      <c r="G18" s="8"/>
      <c r="H18" s="8"/>
      <c r="I18" s="8"/>
      <c r="J18" s="8"/>
      <c r="K18" s="11"/>
      <c r="L18" s="8"/>
      <c r="M18" s="10"/>
      <c r="N18" s="8"/>
      <c r="O18" s="8"/>
      <c r="P18" s="8">
        <v>4160</v>
      </c>
      <c r="Q18" s="10">
        <v>60495179.119999997</v>
      </c>
      <c r="R18" s="8"/>
      <c r="S18" s="8"/>
      <c r="T18" s="8"/>
      <c r="U18" s="8"/>
      <c r="V18" s="8"/>
      <c r="W18" s="8"/>
      <c r="X18" s="8"/>
      <c r="Y18" s="12"/>
      <c r="Z18" s="13"/>
    </row>
    <row r="19" spans="1:32" s="3" customFormat="1" ht="33" customHeight="1" x14ac:dyDescent="0.3">
      <c r="A19" s="8">
        <f t="shared" si="2"/>
        <v>10</v>
      </c>
      <c r="B19" s="9" t="s">
        <v>54</v>
      </c>
      <c r="C19" s="11">
        <f t="shared" si="1"/>
        <v>26008913.349999998</v>
      </c>
      <c r="D19" s="8">
        <f t="shared" si="0"/>
        <v>0</v>
      </c>
      <c r="E19" s="8"/>
      <c r="F19" s="8"/>
      <c r="G19" s="8"/>
      <c r="H19" s="8"/>
      <c r="I19" s="8"/>
      <c r="J19" s="8"/>
      <c r="K19" s="11"/>
      <c r="L19" s="8">
        <v>540</v>
      </c>
      <c r="M19" s="10">
        <v>7099248.0599999996</v>
      </c>
      <c r="N19" s="8"/>
      <c r="O19" s="8"/>
      <c r="P19" s="8">
        <v>2623</v>
      </c>
      <c r="Q19" s="10">
        <v>18909665.289999999</v>
      </c>
      <c r="R19" s="8"/>
      <c r="S19" s="14"/>
      <c r="T19" s="8"/>
      <c r="U19" s="8"/>
      <c r="V19" s="8"/>
      <c r="W19" s="8"/>
      <c r="X19" s="8"/>
      <c r="Y19" s="12"/>
      <c r="Z19" s="13"/>
    </row>
    <row r="20" spans="1:32" s="3" customFormat="1" ht="33" customHeight="1" x14ac:dyDescent="0.3">
      <c r="A20" s="8">
        <f t="shared" si="2"/>
        <v>11</v>
      </c>
      <c r="B20" s="9" t="s">
        <v>62</v>
      </c>
      <c r="C20" s="11">
        <f t="shared" si="1"/>
        <v>26073352.199999999</v>
      </c>
      <c r="D20" s="8">
        <f t="shared" si="0"/>
        <v>0</v>
      </c>
      <c r="E20" s="8"/>
      <c r="F20" s="8"/>
      <c r="G20" s="8"/>
      <c r="H20" s="8"/>
      <c r="I20" s="8"/>
      <c r="J20" s="8"/>
      <c r="K20" s="11"/>
      <c r="L20" s="15">
        <v>760</v>
      </c>
      <c r="M20" s="16">
        <v>8877863.9499999993</v>
      </c>
      <c r="N20" s="15"/>
      <c r="O20" s="15"/>
      <c r="P20" s="15">
        <v>1116</v>
      </c>
      <c r="Q20" s="16">
        <v>17195488.25</v>
      </c>
      <c r="R20" s="8"/>
      <c r="S20" s="14"/>
      <c r="T20" s="8"/>
      <c r="U20" s="8"/>
      <c r="V20" s="8"/>
      <c r="W20" s="8"/>
      <c r="X20" s="8"/>
      <c r="Y20" s="12"/>
      <c r="Z20" s="13"/>
    </row>
    <row r="21" spans="1:32" s="3" customFormat="1" ht="29.4" customHeight="1" x14ac:dyDescent="0.3">
      <c r="A21" s="8">
        <f t="shared" si="2"/>
        <v>12</v>
      </c>
      <c r="B21" s="9" t="s">
        <v>55</v>
      </c>
      <c r="C21" s="11">
        <f t="shared" si="1"/>
        <v>64195351.770000003</v>
      </c>
      <c r="D21" s="8">
        <f t="shared" si="0"/>
        <v>0</v>
      </c>
      <c r="E21" s="14"/>
      <c r="F21" s="14"/>
      <c r="G21" s="14"/>
      <c r="H21" s="14"/>
      <c r="I21" s="14"/>
      <c r="J21" s="8"/>
      <c r="K21" s="11"/>
      <c r="L21" s="8">
        <v>1598</v>
      </c>
      <c r="M21" s="10">
        <v>15544550</v>
      </c>
      <c r="N21" s="8"/>
      <c r="O21" s="8"/>
      <c r="P21" s="8">
        <v>5534</v>
      </c>
      <c r="Q21" s="10">
        <v>48650801.770000003</v>
      </c>
      <c r="R21" s="8"/>
      <c r="S21" s="14"/>
      <c r="T21" s="8"/>
      <c r="U21" s="8"/>
      <c r="V21" s="8"/>
      <c r="W21" s="8"/>
      <c r="X21" s="8"/>
      <c r="Y21" s="12"/>
      <c r="Z21" s="13"/>
    </row>
    <row r="22" spans="1:32" s="3" customFormat="1" ht="39.6" customHeight="1" x14ac:dyDescent="0.3">
      <c r="A22" s="8">
        <f t="shared" si="2"/>
        <v>13</v>
      </c>
      <c r="B22" s="9" t="s">
        <v>56</v>
      </c>
      <c r="C22" s="11">
        <f t="shared" si="1"/>
        <v>96318597.449999988</v>
      </c>
      <c r="D22" s="8">
        <f t="shared" si="0"/>
        <v>0</v>
      </c>
      <c r="E22" s="8"/>
      <c r="F22" s="8"/>
      <c r="G22" s="8"/>
      <c r="H22" s="8"/>
      <c r="I22" s="8"/>
      <c r="J22" s="8"/>
      <c r="K22" s="11"/>
      <c r="L22" s="8">
        <v>2280</v>
      </c>
      <c r="M22" s="10">
        <v>22581195.350000001</v>
      </c>
      <c r="N22" s="8"/>
      <c r="O22" s="8"/>
      <c r="P22" s="8">
        <v>6423</v>
      </c>
      <c r="Q22" s="10">
        <v>73737402.099999994</v>
      </c>
      <c r="R22" s="8"/>
      <c r="S22" s="14"/>
      <c r="T22" s="8"/>
      <c r="U22" s="8"/>
      <c r="V22" s="8"/>
      <c r="W22" s="8"/>
      <c r="X22" s="8"/>
      <c r="Y22" s="12"/>
      <c r="Z22" s="13"/>
    </row>
    <row r="23" spans="1:32" s="3" customFormat="1" ht="42.6" customHeight="1" x14ac:dyDescent="0.3">
      <c r="A23" s="17" t="s">
        <v>42</v>
      </c>
      <c r="B23" s="18"/>
      <c r="C23" s="11">
        <f>SUM(C10:C22)</f>
        <v>661335211.1099999</v>
      </c>
      <c r="D23" s="8">
        <f t="shared" ref="D23:Y23" si="3">SUM(D10:D22)</f>
        <v>0</v>
      </c>
      <c r="E23" s="8">
        <f t="shared" si="3"/>
        <v>0</v>
      </c>
      <c r="F23" s="8">
        <f t="shared" si="3"/>
        <v>0</v>
      </c>
      <c r="G23" s="8">
        <f t="shared" si="3"/>
        <v>0</v>
      </c>
      <c r="H23" s="8">
        <f t="shared" si="3"/>
        <v>0</v>
      </c>
      <c r="I23" s="8">
        <f t="shared" si="3"/>
        <v>0</v>
      </c>
      <c r="J23" s="8">
        <f t="shared" si="3"/>
        <v>0</v>
      </c>
      <c r="K23" s="8">
        <f t="shared" si="3"/>
        <v>0</v>
      </c>
      <c r="L23" s="8">
        <f t="shared" si="3"/>
        <v>13653</v>
      </c>
      <c r="M23" s="10">
        <f>SUM(M10:M22)</f>
        <v>154838402.68000001</v>
      </c>
      <c r="N23" s="8">
        <f t="shared" si="3"/>
        <v>0</v>
      </c>
      <c r="O23" s="8">
        <f t="shared" si="3"/>
        <v>0</v>
      </c>
      <c r="P23" s="8">
        <f t="shared" si="3"/>
        <v>53669</v>
      </c>
      <c r="Q23" s="10">
        <f t="shared" si="3"/>
        <v>506496808.43000007</v>
      </c>
      <c r="R23" s="8">
        <f t="shared" si="3"/>
        <v>0</v>
      </c>
      <c r="S23" s="8">
        <f t="shared" si="3"/>
        <v>0</v>
      </c>
      <c r="T23" s="8">
        <f t="shared" si="3"/>
        <v>0</v>
      </c>
      <c r="U23" s="8">
        <f t="shared" si="3"/>
        <v>0</v>
      </c>
      <c r="V23" s="8">
        <f t="shared" si="3"/>
        <v>0</v>
      </c>
      <c r="W23" s="8">
        <f t="shared" si="3"/>
        <v>0</v>
      </c>
      <c r="X23" s="8">
        <f t="shared" si="3"/>
        <v>0</v>
      </c>
      <c r="Y23" s="8">
        <f t="shared" si="3"/>
        <v>0</v>
      </c>
      <c r="Z23" s="13"/>
    </row>
    <row r="24" spans="1:32" ht="42" customHeight="1" x14ac:dyDescent="0.3">
      <c r="A24" s="19" t="s">
        <v>43</v>
      </c>
      <c r="B24" s="20"/>
      <c r="C24" s="97">
        <f>C23</f>
        <v>661335211.1099999</v>
      </c>
      <c r="D24" s="22">
        <f t="shared" ref="D24:Y24" si="4">D23</f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  <c r="H24" s="22">
        <f t="shared" si="4"/>
        <v>0</v>
      </c>
      <c r="I24" s="22">
        <f t="shared" si="4"/>
        <v>0</v>
      </c>
      <c r="J24" s="22">
        <f t="shared" si="4"/>
        <v>0</v>
      </c>
      <c r="K24" s="22">
        <f t="shared" si="4"/>
        <v>0</v>
      </c>
      <c r="L24" s="22">
        <f t="shared" si="4"/>
        <v>13653</v>
      </c>
      <c r="M24" s="21">
        <f t="shared" si="4"/>
        <v>154838402.68000001</v>
      </c>
      <c r="N24" s="22">
        <f t="shared" si="4"/>
        <v>0</v>
      </c>
      <c r="O24" s="22">
        <f t="shared" si="4"/>
        <v>0</v>
      </c>
      <c r="P24" s="22">
        <f t="shared" si="4"/>
        <v>53669</v>
      </c>
      <c r="Q24" s="21">
        <f t="shared" si="4"/>
        <v>506496808.43000007</v>
      </c>
      <c r="R24" s="22">
        <f t="shared" si="4"/>
        <v>0</v>
      </c>
      <c r="S24" s="22">
        <f t="shared" si="4"/>
        <v>0</v>
      </c>
      <c r="T24" s="22">
        <f t="shared" si="4"/>
        <v>0</v>
      </c>
      <c r="U24" s="22">
        <f t="shared" si="4"/>
        <v>0</v>
      </c>
      <c r="V24" s="22">
        <f t="shared" si="4"/>
        <v>0</v>
      </c>
      <c r="W24" s="22">
        <f t="shared" si="4"/>
        <v>0</v>
      </c>
      <c r="X24" s="22">
        <f t="shared" si="4"/>
        <v>0</v>
      </c>
      <c r="Y24" s="22">
        <f t="shared" si="4"/>
        <v>0</v>
      </c>
      <c r="Z24" s="23"/>
    </row>
    <row r="25" spans="1:32" s="28" customFormat="1" ht="31.2" customHeight="1" x14ac:dyDescent="0.3">
      <c r="A25" s="438" t="s">
        <v>59</v>
      </c>
      <c r="B25" s="438"/>
      <c r="C25" s="11">
        <f>C24*0.0214</f>
        <v>14152573.517753998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4"/>
      <c r="AA25" s="25"/>
      <c r="AB25" s="24"/>
      <c r="AC25" s="26"/>
      <c r="AD25" s="26"/>
      <c r="AE25" s="27"/>
      <c r="AF25" s="26"/>
    </row>
    <row r="26" spans="1:32" s="28" customFormat="1" ht="39.6" customHeight="1" x14ac:dyDescent="0.3">
      <c r="A26" s="439" t="s">
        <v>60</v>
      </c>
      <c r="B26" s="440"/>
      <c r="C26" s="97">
        <f>C24+C25</f>
        <v>675487784.62775385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24"/>
      <c r="AA26" s="24"/>
      <c r="AB26" s="24"/>
      <c r="AC26" s="26"/>
      <c r="AD26" s="26"/>
    </row>
    <row r="27" spans="1:32" x14ac:dyDescent="0.3">
      <c r="A27" s="29"/>
      <c r="B27" s="30"/>
      <c r="C27" s="24"/>
      <c r="D27" s="31"/>
      <c r="E27" s="31"/>
      <c r="F27" s="31"/>
      <c r="G27" s="31"/>
      <c r="H27" s="31"/>
      <c r="I27" s="31"/>
      <c r="J27" s="31"/>
      <c r="K27" s="31"/>
      <c r="L27" s="31"/>
      <c r="M27" s="24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24"/>
      <c r="Z27" s="31"/>
    </row>
    <row r="28" spans="1:32" x14ac:dyDescent="0.3">
      <c r="A28" s="29"/>
      <c r="B28" s="30"/>
      <c r="C28" s="24"/>
      <c r="D28" s="31"/>
      <c r="E28" s="31"/>
      <c r="F28" s="31"/>
      <c r="G28" s="31"/>
      <c r="H28" s="31"/>
      <c r="I28" s="31"/>
      <c r="J28" s="31"/>
      <c r="K28" s="31"/>
      <c r="L28" s="31"/>
      <c r="M28" s="24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32" x14ac:dyDescent="0.3">
      <c r="A29" s="29"/>
      <c r="B29" s="30"/>
      <c r="C29" s="24"/>
      <c r="D29" s="31"/>
      <c r="E29" s="31"/>
      <c r="F29" s="31"/>
      <c r="G29" s="31"/>
      <c r="H29" s="31"/>
      <c r="I29" s="31"/>
      <c r="J29" s="31"/>
      <c r="K29" s="31"/>
      <c r="L29" s="31"/>
      <c r="M29" s="24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32" x14ac:dyDescent="0.3">
      <c r="A30" s="29"/>
      <c r="B30" s="30"/>
      <c r="C30" s="24"/>
      <c r="D30" s="31"/>
      <c r="E30" s="31"/>
      <c r="F30" s="31"/>
      <c r="G30" s="31"/>
      <c r="H30" s="31"/>
      <c r="I30" s="31"/>
      <c r="J30" s="31"/>
      <c r="K30" s="31"/>
      <c r="L30" s="31"/>
      <c r="M30" s="24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32" x14ac:dyDescent="0.3">
      <c r="A31" s="29"/>
      <c r="B31" s="30"/>
      <c r="C31" s="24"/>
      <c r="D31" s="31"/>
      <c r="E31" s="31"/>
      <c r="F31" s="31"/>
      <c r="G31" s="31"/>
      <c r="H31" s="31"/>
      <c r="I31" s="31"/>
      <c r="J31" s="31"/>
      <c r="K31" s="31"/>
      <c r="L31" s="31"/>
      <c r="M31" s="24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32" x14ac:dyDescent="0.3">
      <c r="A32" s="29"/>
      <c r="B32" s="32"/>
      <c r="C32" s="24"/>
      <c r="D32" s="31"/>
      <c r="E32" s="31"/>
      <c r="F32" s="31"/>
      <c r="G32" s="31"/>
      <c r="H32" s="31"/>
      <c r="I32" s="31"/>
      <c r="J32" s="31"/>
      <c r="K32" s="31"/>
      <c r="L32" s="31"/>
      <c r="M32" s="24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x14ac:dyDescent="0.3">
      <c r="A33" s="29"/>
      <c r="B33" s="30"/>
      <c r="C33" s="24"/>
      <c r="D33" s="31"/>
      <c r="E33" s="31"/>
      <c r="F33" s="31"/>
      <c r="G33" s="31"/>
      <c r="H33" s="31"/>
      <c r="I33" s="31"/>
      <c r="J33" s="31"/>
      <c r="K33" s="31"/>
      <c r="L33" s="31"/>
      <c r="M33" s="24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24"/>
      <c r="Z33" s="31"/>
    </row>
    <row r="34" spans="1:26" s="36" customFormat="1" x14ac:dyDescent="0.3">
      <c r="A34" s="29"/>
      <c r="B34" s="32"/>
      <c r="C34" s="24"/>
      <c r="D34" s="31"/>
      <c r="E34" s="33"/>
      <c r="F34" s="31"/>
      <c r="G34" s="31"/>
      <c r="H34" s="31"/>
      <c r="I34" s="31"/>
      <c r="J34" s="34"/>
      <c r="K34" s="34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4"/>
      <c r="Y34" s="31"/>
      <c r="Z34" s="35"/>
    </row>
    <row r="35" spans="1:26" s="36" customFormat="1" x14ac:dyDescent="0.3">
      <c r="A35" s="29"/>
      <c r="B35" s="37"/>
      <c r="C35" s="24"/>
      <c r="D35" s="31"/>
      <c r="E35" s="33"/>
      <c r="F35" s="31"/>
      <c r="G35" s="31"/>
      <c r="H35" s="31"/>
      <c r="I35" s="31"/>
      <c r="J35" s="34"/>
      <c r="K35" s="34"/>
      <c r="L35" s="31"/>
      <c r="M35" s="31"/>
      <c r="N35" s="31"/>
      <c r="O35" s="31"/>
      <c r="P35" s="24"/>
      <c r="Q35" s="38"/>
      <c r="R35" s="31"/>
      <c r="S35" s="31"/>
      <c r="T35" s="31"/>
      <c r="U35" s="31"/>
      <c r="V35" s="31"/>
      <c r="W35" s="31"/>
      <c r="X35" s="34"/>
      <c r="Y35" s="31"/>
      <c r="Z35" s="35"/>
    </row>
    <row r="36" spans="1:26" x14ac:dyDescent="0.3">
      <c r="A36" s="29"/>
      <c r="B36" s="30"/>
      <c r="C36" s="24"/>
      <c r="D36" s="31"/>
      <c r="E36" s="31"/>
      <c r="F36" s="31"/>
      <c r="G36" s="31"/>
      <c r="H36" s="31"/>
      <c r="I36" s="31"/>
      <c r="J36" s="39"/>
      <c r="K36" s="31"/>
      <c r="L36" s="31"/>
      <c r="M36" s="24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x14ac:dyDescent="0.3">
      <c r="A37" s="29"/>
      <c r="B37" s="30"/>
      <c r="C37" s="24"/>
      <c r="D37" s="31"/>
      <c r="E37" s="31"/>
      <c r="F37" s="31"/>
      <c r="G37" s="31"/>
      <c r="H37" s="31"/>
      <c r="I37" s="31"/>
      <c r="J37" s="39"/>
      <c r="K37" s="31"/>
      <c r="L37" s="31"/>
      <c r="M37" s="24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x14ac:dyDescent="0.3">
      <c r="A38" s="29"/>
      <c r="B38" s="30"/>
      <c r="C38" s="24"/>
      <c r="D38" s="31"/>
      <c r="E38" s="31"/>
      <c r="F38" s="31"/>
      <c r="G38" s="31"/>
      <c r="H38" s="31"/>
      <c r="I38" s="31"/>
      <c r="J38" s="31"/>
      <c r="K38" s="31"/>
      <c r="L38" s="31"/>
      <c r="M38" s="24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x14ac:dyDescent="0.3">
      <c r="A39" s="29"/>
      <c r="B39" s="30"/>
      <c r="C39" s="24"/>
      <c r="D39" s="31"/>
      <c r="E39" s="31"/>
      <c r="F39" s="31"/>
      <c r="G39" s="31"/>
      <c r="H39" s="31"/>
      <c r="I39" s="31"/>
      <c r="J39" s="31"/>
      <c r="K39" s="31"/>
      <c r="L39" s="31"/>
      <c r="M39" s="24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x14ac:dyDescent="0.3">
      <c r="A40" s="29"/>
      <c r="B40" s="30"/>
      <c r="C40" s="24"/>
      <c r="D40" s="31"/>
      <c r="E40" s="31"/>
      <c r="F40" s="31"/>
      <c r="G40" s="31"/>
      <c r="H40" s="31"/>
      <c r="I40" s="31"/>
      <c r="J40" s="31"/>
      <c r="K40" s="31"/>
      <c r="L40" s="31"/>
      <c r="M40" s="24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x14ac:dyDescent="0.3">
      <c r="A41" s="29"/>
      <c r="B41" s="30"/>
      <c r="C41" s="24"/>
      <c r="D41" s="31"/>
      <c r="E41" s="31"/>
      <c r="F41" s="31"/>
      <c r="G41" s="31"/>
      <c r="H41" s="31"/>
      <c r="I41" s="31"/>
      <c r="J41" s="31"/>
      <c r="K41" s="31"/>
      <c r="L41" s="31"/>
      <c r="M41" s="24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x14ac:dyDescent="0.3">
      <c r="A42" s="40"/>
      <c r="B42" s="26"/>
      <c r="C42" s="31"/>
      <c r="D42" s="31"/>
      <c r="E42" s="31"/>
      <c r="F42" s="31"/>
      <c r="G42" s="31"/>
      <c r="H42" s="31"/>
      <c r="I42" s="31"/>
      <c r="J42" s="39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>
        <f>SUM(Z24:Z41)</f>
        <v>0</v>
      </c>
    </row>
    <row r="43" spans="1:26" s="36" customFormat="1" x14ac:dyDescent="0.3">
      <c r="A43" s="40"/>
      <c r="B43" s="41"/>
      <c r="C43" s="41"/>
      <c r="D43" s="41"/>
      <c r="E43" s="41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35"/>
    </row>
    <row r="44" spans="1:26" s="36" customFormat="1" x14ac:dyDescent="0.3">
      <c r="A44" s="29"/>
      <c r="B44" s="43"/>
      <c r="C44" s="24"/>
      <c r="D44" s="31"/>
      <c r="E44" s="33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4"/>
      <c r="Y44" s="31"/>
      <c r="Z44" s="35"/>
    </row>
    <row r="45" spans="1:26" s="36" customFormat="1" x14ac:dyDescent="0.3">
      <c r="A45" s="29"/>
      <c r="B45" s="32"/>
      <c r="C45" s="24"/>
      <c r="D45" s="31"/>
      <c r="E45" s="33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4"/>
      <c r="Y45" s="31"/>
      <c r="Z45" s="35"/>
    </row>
    <row r="46" spans="1:26" s="36" customFormat="1" x14ac:dyDescent="0.3">
      <c r="A46" s="29"/>
      <c r="B46" s="32"/>
      <c r="C46" s="24"/>
      <c r="D46" s="31"/>
      <c r="E46" s="33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4"/>
      <c r="Y46" s="31"/>
      <c r="Z46" s="35"/>
    </row>
    <row r="47" spans="1:26" s="36" customFormat="1" x14ac:dyDescent="0.3">
      <c r="A47" s="40"/>
      <c r="B47" s="42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>
        <f>SUM(Z44:Z46)</f>
        <v>0</v>
      </c>
    </row>
    <row r="48" spans="1:26" x14ac:dyDescent="0.3">
      <c r="A48" s="40"/>
      <c r="B48" s="40"/>
      <c r="C48" s="44"/>
      <c r="D48" s="44"/>
      <c r="E48" s="44"/>
      <c r="F48" s="44"/>
      <c r="G48" s="44"/>
      <c r="H48" s="44"/>
      <c r="I48" s="44"/>
      <c r="J48" s="45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 t="e">
        <f>Z42+#REF!+Z47+#REF!</f>
        <v>#REF!</v>
      </c>
    </row>
    <row r="49" spans="1:26" x14ac:dyDescent="0.3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x14ac:dyDescent="0.3">
      <c r="A50" s="40"/>
      <c r="B50" s="40"/>
      <c r="C50" s="40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5.75" customHeight="1" x14ac:dyDescent="0.3">
      <c r="A51" s="29"/>
      <c r="B51" s="43"/>
      <c r="C51" s="24"/>
      <c r="D51" s="31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31"/>
      <c r="Z51" s="44"/>
    </row>
    <row r="52" spans="1:26" ht="15.75" customHeight="1" x14ac:dyDescent="0.3">
      <c r="A52" s="29"/>
      <c r="B52" s="30"/>
      <c r="C52" s="24"/>
      <c r="D52" s="31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31"/>
      <c r="Z52" s="44"/>
    </row>
    <row r="53" spans="1:26" ht="15.75" customHeight="1" x14ac:dyDescent="0.3">
      <c r="A53" s="29"/>
      <c r="B53" s="30"/>
      <c r="C53" s="24"/>
      <c r="D53" s="31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24"/>
      <c r="Z53" s="44"/>
    </row>
    <row r="54" spans="1:26" ht="15.75" customHeight="1" x14ac:dyDescent="0.3">
      <c r="A54" s="29"/>
      <c r="B54" s="43"/>
      <c r="C54" s="24"/>
      <c r="D54" s="31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24"/>
      <c r="Z54" s="44"/>
    </row>
    <row r="55" spans="1:26" ht="15.75" customHeight="1" x14ac:dyDescent="0.3">
      <c r="A55" s="29"/>
      <c r="B55" s="30"/>
      <c r="C55" s="24"/>
      <c r="D55" s="31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24"/>
      <c r="Z55" s="44"/>
    </row>
    <row r="56" spans="1:26" ht="15.75" customHeight="1" x14ac:dyDescent="0.3">
      <c r="A56" s="29"/>
      <c r="B56" s="43"/>
      <c r="C56" s="24"/>
      <c r="D56" s="31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24"/>
      <c r="Z56" s="44"/>
    </row>
    <row r="57" spans="1:26" ht="15.75" customHeight="1" x14ac:dyDescent="0.3">
      <c r="A57" s="29"/>
      <c r="B57" s="32"/>
      <c r="C57" s="24"/>
      <c r="D57" s="31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24"/>
      <c r="Z57" s="44"/>
    </row>
    <row r="58" spans="1:26" ht="15.75" customHeight="1" x14ac:dyDescent="0.3">
      <c r="A58" s="29"/>
      <c r="B58" s="30"/>
      <c r="C58" s="24"/>
      <c r="D58" s="31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31"/>
      <c r="Z58" s="44"/>
    </row>
    <row r="59" spans="1:26" ht="15.75" customHeight="1" x14ac:dyDescent="0.3">
      <c r="A59" s="29"/>
      <c r="B59" s="30"/>
      <c r="C59" s="24"/>
      <c r="D59" s="31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31"/>
      <c r="Z59" s="44"/>
    </row>
    <row r="60" spans="1:26" ht="15.75" customHeight="1" x14ac:dyDescent="0.3">
      <c r="A60" s="29"/>
      <c r="B60" s="30"/>
      <c r="C60" s="24"/>
      <c r="D60" s="31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31"/>
      <c r="Z60" s="44"/>
    </row>
    <row r="61" spans="1:26" ht="15.75" customHeight="1" x14ac:dyDescent="0.3">
      <c r="A61" s="29"/>
      <c r="B61" s="30"/>
      <c r="C61" s="24"/>
      <c r="D61" s="31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31"/>
      <c r="Z61" s="44"/>
    </row>
    <row r="62" spans="1:26" ht="15.75" customHeight="1" x14ac:dyDescent="0.3">
      <c r="A62" s="29"/>
      <c r="B62" s="30"/>
      <c r="C62" s="24"/>
      <c r="D62" s="31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31"/>
      <c r="Z62" s="44"/>
    </row>
    <row r="63" spans="1:26" ht="15.75" customHeight="1" x14ac:dyDescent="0.3">
      <c r="A63" s="29"/>
      <c r="B63" s="30"/>
      <c r="C63" s="24"/>
      <c r="D63" s="31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31"/>
      <c r="Z63" s="44"/>
    </row>
    <row r="64" spans="1:26" ht="15.75" customHeight="1" x14ac:dyDescent="0.3">
      <c r="A64" s="29"/>
      <c r="B64" s="30"/>
      <c r="C64" s="24"/>
      <c r="D64" s="31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31"/>
      <c r="Z64" s="44"/>
    </row>
    <row r="65" spans="1:26" ht="15.75" customHeight="1" x14ac:dyDescent="0.3">
      <c r="A65" s="29"/>
      <c r="B65" s="30"/>
      <c r="C65" s="24"/>
      <c r="D65" s="31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31"/>
      <c r="Z65" s="44"/>
    </row>
    <row r="66" spans="1:26" ht="15.75" customHeight="1" x14ac:dyDescent="0.3">
      <c r="A66" s="29"/>
      <c r="B66" s="30"/>
      <c r="C66" s="24"/>
      <c r="D66" s="31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31"/>
      <c r="Z66" s="44"/>
    </row>
    <row r="67" spans="1:26" ht="15.75" customHeight="1" x14ac:dyDescent="0.3">
      <c r="A67" s="29"/>
      <c r="B67" s="30"/>
      <c r="C67" s="24"/>
      <c r="D67" s="31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31"/>
      <c r="Z67" s="44"/>
    </row>
    <row r="68" spans="1:26" ht="15.75" customHeight="1" x14ac:dyDescent="0.3">
      <c r="A68" s="29"/>
      <c r="B68" s="30"/>
      <c r="C68" s="24"/>
      <c r="D68" s="31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31"/>
      <c r="Z68" s="44"/>
    </row>
    <row r="69" spans="1:26" ht="15.75" customHeight="1" x14ac:dyDescent="0.3">
      <c r="A69" s="29"/>
      <c r="B69" s="30"/>
      <c r="C69" s="24"/>
      <c r="D69" s="31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31"/>
      <c r="Z69" s="44"/>
    </row>
    <row r="70" spans="1:26" ht="15.75" customHeight="1" x14ac:dyDescent="0.3">
      <c r="A70" s="29"/>
      <c r="B70" s="30"/>
      <c r="C70" s="24"/>
      <c r="D70" s="31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31"/>
      <c r="Z70" s="44"/>
    </row>
    <row r="71" spans="1:26" ht="15.75" customHeight="1" x14ac:dyDescent="0.3">
      <c r="A71" s="29"/>
      <c r="B71" s="30"/>
      <c r="C71" s="24"/>
      <c r="D71" s="31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31"/>
      <c r="Z71" s="44"/>
    </row>
    <row r="72" spans="1:26" ht="15.75" customHeight="1" x14ac:dyDescent="0.3">
      <c r="A72" s="29"/>
      <c r="B72" s="30"/>
      <c r="C72" s="24"/>
      <c r="D72" s="31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31"/>
      <c r="Z72" s="44"/>
    </row>
    <row r="73" spans="1:26" ht="15.75" customHeight="1" x14ac:dyDescent="0.3">
      <c r="A73" s="29"/>
      <c r="B73" s="30"/>
      <c r="C73" s="24"/>
      <c r="D73" s="31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31"/>
      <c r="Z73" s="44"/>
    </row>
    <row r="74" spans="1:26" ht="15.75" customHeight="1" x14ac:dyDescent="0.3">
      <c r="A74" s="29"/>
      <c r="B74" s="30"/>
      <c r="C74" s="24"/>
      <c r="D74" s="31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31"/>
      <c r="Z74" s="44"/>
    </row>
    <row r="75" spans="1:26" ht="15.75" customHeight="1" x14ac:dyDescent="0.3">
      <c r="A75" s="29"/>
      <c r="B75" s="30"/>
      <c r="C75" s="24"/>
      <c r="D75" s="31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31"/>
      <c r="Z75" s="44"/>
    </row>
    <row r="76" spans="1:26" ht="15.75" customHeight="1" x14ac:dyDescent="0.3">
      <c r="A76" s="29"/>
      <c r="B76" s="30"/>
      <c r="C76" s="24"/>
      <c r="D76" s="31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31"/>
      <c r="Z76" s="44"/>
    </row>
    <row r="77" spans="1:26" ht="15.75" customHeight="1" x14ac:dyDescent="0.3">
      <c r="A77" s="29"/>
      <c r="B77" s="30"/>
      <c r="C77" s="24"/>
      <c r="D77" s="31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31"/>
      <c r="Z77" s="44"/>
    </row>
    <row r="78" spans="1:26" ht="15.75" customHeight="1" x14ac:dyDescent="0.3">
      <c r="A78" s="29"/>
      <c r="B78" s="30"/>
      <c r="C78" s="24"/>
      <c r="D78" s="31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31"/>
      <c r="Z78" s="44"/>
    </row>
    <row r="79" spans="1:26" ht="15.75" customHeight="1" x14ac:dyDescent="0.3">
      <c r="A79" s="29"/>
      <c r="B79" s="30"/>
      <c r="C79" s="24"/>
      <c r="D79" s="31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31"/>
      <c r="Z79" s="44"/>
    </row>
    <row r="80" spans="1:26" ht="15.75" customHeight="1" x14ac:dyDescent="0.3">
      <c r="A80" s="29"/>
      <c r="B80" s="30"/>
      <c r="C80" s="24"/>
      <c r="D80" s="31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31"/>
      <c r="Z80" s="44"/>
    </row>
    <row r="81" spans="1:26" ht="15.75" customHeight="1" x14ac:dyDescent="0.3">
      <c r="A81" s="29"/>
      <c r="B81" s="37"/>
      <c r="C81" s="24"/>
      <c r="D81" s="31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31"/>
      <c r="Z81" s="44"/>
    </row>
    <row r="82" spans="1:26" ht="15.75" customHeight="1" x14ac:dyDescent="0.3">
      <c r="A82" s="29"/>
      <c r="B82" s="30"/>
      <c r="C82" s="24"/>
      <c r="D82" s="31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31"/>
      <c r="Z82" s="44"/>
    </row>
    <row r="83" spans="1:26" ht="15.75" customHeight="1" x14ac:dyDescent="0.3">
      <c r="A83" s="29"/>
      <c r="B83" s="32"/>
      <c r="C83" s="24"/>
      <c r="D83" s="31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31"/>
      <c r="Z83" s="44"/>
    </row>
    <row r="84" spans="1:26" ht="15.75" customHeight="1" x14ac:dyDescent="0.3">
      <c r="A84" s="29"/>
      <c r="B84" s="32"/>
      <c r="C84" s="24"/>
      <c r="D84" s="31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31"/>
      <c r="Z84" s="44"/>
    </row>
    <row r="85" spans="1:26" ht="15.75" customHeight="1" x14ac:dyDescent="0.3">
      <c r="A85" s="29"/>
      <c r="B85" s="32"/>
      <c r="C85" s="24"/>
      <c r="D85" s="31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31"/>
      <c r="Z85" s="44"/>
    </row>
    <row r="86" spans="1:26" ht="15.75" customHeight="1" x14ac:dyDescent="0.3">
      <c r="A86" s="29"/>
      <c r="B86" s="32"/>
      <c r="C86" s="24"/>
      <c r="D86" s="31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31"/>
      <c r="Z86" s="44"/>
    </row>
    <row r="87" spans="1:26" ht="20.25" customHeight="1" x14ac:dyDescent="0.3">
      <c r="A87" s="29"/>
      <c r="B87" s="43"/>
      <c r="C87" s="24"/>
      <c r="D87" s="31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31"/>
      <c r="Z87" s="44"/>
    </row>
    <row r="88" spans="1:26" x14ac:dyDescent="0.3">
      <c r="A88" s="29"/>
      <c r="B88" s="30"/>
      <c r="C88" s="24"/>
      <c r="D88" s="31"/>
      <c r="E88" s="31"/>
      <c r="F88" s="31"/>
      <c r="G88" s="31"/>
      <c r="H88" s="31"/>
      <c r="I88" s="31"/>
      <c r="J88" s="39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24"/>
      <c r="Y88" s="31"/>
      <c r="Z88" s="24"/>
    </row>
    <row r="89" spans="1:26" ht="18.75" customHeight="1" x14ac:dyDescent="0.3">
      <c r="A89" s="29"/>
      <c r="B89" s="30"/>
      <c r="C89" s="24"/>
      <c r="D89" s="31"/>
      <c r="E89" s="31"/>
      <c r="F89" s="31"/>
      <c r="G89" s="31"/>
      <c r="H89" s="31"/>
      <c r="I89" s="31"/>
      <c r="J89" s="39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24"/>
      <c r="Y89" s="24"/>
      <c r="Z89" s="24"/>
    </row>
    <row r="90" spans="1:26" ht="18.75" customHeight="1" x14ac:dyDescent="0.3">
      <c r="A90" s="29"/>
      <c r="B90" s="30"/>
      <c r="C90" s="24"/>
      <c r="D90" s="31"/>
      <c r="E90" s="31"/>
      <c r="F90" s="31"/>
      <c r="G90" s="31"/>
      <c r="H90" s="31"/>
      <c r="I90" s="31"/>
      <c r="J90" s="39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24"/>
      <c r="Y90" s="24"/>
      <c r="Z90" s="24"/>
    </row>
    <row r="91" spans="1:26" x14ac:dyDescent="0.3">
      <c r="A91" s="29"/>
      <c r="B91" s="30"/>
      <c r="C91" s="24"/>
      <c r="D91" s="31"/>
      <c r="E91" s="31"/>
      <c r="F91" s="31"/>
      <c r="G91" s="31"/>
      <c r="H91" s="31"/>
      <c r="I91" s="31"/>
      <c r="J91" s="39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24"/>
      <c r="Y91" s="24"/>
      <c r="Z91" s="24"/>
    </row>
    <row r="92" spans="1:26" ht="13.5" customHeight="1" x14ac:dyDescent="0.3">
      <c r="A92" s="29"/>
      <c r="B92" s="30"/>
      <c r="C92" s="24"/>
      <c r="D92" s="31"/>
      <c r="E92" s="31"/>
      <c r="F92" s="31"/>
      <c r="G92" s="31"/>
      <c r="H92" s="31"/>
      <c r="I92" s="31"/>
      <c r="J92" s="39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24"/>
      <c r="Y92" s="24"/>
      <c r="Z92" s="24"/>
    </row>
    <row r="93" spans="1:26" x14ac:dyDescent="0.3">
      <c r="A93" s="29"/>
      <c r="B93" s="30"/>
      <c r="C93" s="24"/>
      <c r="D93" s="31"/>
      <c r="E93" s="31"/>
      <c r="F93" s="31"/>
      <c r="G93" s="31"/>
      <c r="H93" s="31"/>
      <c r="I93" s="31"/>
      <c r="J93" s="39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24"/>
      <c r="Y93" s="24"/>
      <c r="Z93" s="24"/>
    </row>
    <row r="94" spans="1:26" s="36" customFormat="1" x14ac:dyDescent="0.3">
      <c r="A94" s="29"/>
      <c r="B94" s="32"/>
      <c r="C94" s="24"/>
      <c r="D94" s="31"/>
      <c r="E94" s="31"/>
      <c r="F94" s="33"/>
      <c r="G94" s="33"/>
      <c r="H94" s="33"/>
      <c r="I94" s="33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3"/>
      <c r="Y94" s="24"/>
      <c r="Z94" s="35"/>
    </row>
    <row r="95" spans="1:26" x14ac:dyDescent="0.3">
      <c r="A95" s="29"/>
      <c r="B95" s="30"/>
      <c r="C95" s="24"/>
      <c r="D95" s="31"/>
      <c r="E95" s="31"/>
      <c r="F95" s="31"/>
      <c r="G95" s="31"/>
      <c r="H95" s="31"/>
      <c r="I95" s="31"/>
      <c r="J95" s="39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24"/>
      <c r="Y95" s="24"/>
      <c r="Z95" s="24"/>
    </row>
    <row r="96" spans="1:26" s="36" customFormat="1" ht="15" customHeight="1" x14ac:dyDescent="0.3">
      <c r="A96" s="29"/>
      <c r="B96" s="32"/>
      <c r="C96" s="24"/>
      <c r="D96" s="31"/>
      <c r="E96" s="31"/>
      <c r="F96" s="33"/>
      <c r="G96" s="33"/>
      <c r="H96" s="33"/>
      <c r="I96" s="33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3"/>
      <c r="Y96" s="24"/>
      <c r="Z96" s="35"/>
    </row>
    <row r="97" spans="1:26" s="36" customFormat="1" x14ac:dyDescent="0.3">
      <c r="A97" s="29"/>
      <c r="B97" s="37"/>
      <c r="C97" s="24"/>
      <c r="D97" s="31"/>
      <c r="E97" s="31"/>
      <c r="F97" s="33"/>
      <c r="G97" s="33"/>
      <c r="H97" s="33"/>
      <c r="I97" s="33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24"/>
      <c r="Y97" s="24"/>
      <c r="Z97" s="35"/>
    </row>
    <row r="98" spans="1:26" x14ac:dyDescent="0.3">
      <c r="A98" s="29"/>
      <c r="B98" s="30"/>
      <c r="C98" s="24"/>
      <c r="D98" s="31"/>
      <c r="E98" s="31"/>
      <c r="F98" s="31"/>
      <c r="G98" s="31"/>
      <c r="H98" s="31"/>
      <c r="I98" s="31"/>
      <c r="J98" s="39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24"/>
      <c r="Y98" s="24"/>
      <c r="Z98" s="24"/>
    </row>
    <row r="99" spans="1:26" ht="22.5" customHeight="1" x14ac:dyDescent="0.3">
      <c r="A99" s="29"/>
      <c r="B99" s="30"/>
      <c r="C99" s="24"/>
      <c r="D99" s="31"/>
      <c r="E99" s="31"/>
      <c r="F99" s="31"/>
      <c r="G99" s="31"/>
      <c r="H99" s="31"/>
      <c r="I99" s="31"/>
      <c r="J99" s="39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24"/>
      <c r="Y99" s="31"/>
      <c r="Z99" s="24"/>
    </row>
    <row r="100" spans="1:26" x14ac:dyDescent="0.3">
      <c r="A100" s="40"/>
      <c r="B100" s="26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>
        <f>SUM(Z87:Z99)</f>
        <v>0</v>
      </c>
    </row>
    <row r="101" spans="1:26" x14ac:dyDescent="0.3">
      <c r="A101" s="40"/>
      <c r="B101" s="26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2.75" customHeight="1" x14ac:dyDescent="0.3">
      <c r="A102" s="29"/>
      <c r="B102" s="30"/>
      <c r="C102" s="24"/>
      <c r="D102" s="31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31"/>
      <c r="Z102" s="44"/>
    </row>
    <row r="103" spans="1:26" x14ac:dyDescent="0.3">
      <c r="A103" s="40"/>
      <c r="B103" s="26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x14ac:dyDescent="0.3">
      <c r="A104" s="40"/>
      <c r="B104" s="40"/>
      <c r="C104" s="40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x14ac:dyDescent="0.3">
      <c r="A105" s="29"/>
      <c r="B105" s="30"/>
      <c r="C105" s="24"/>
      <c r="D105" s="31"/>
      <c r="E105" s="31"/>
      <c r="F105" s="31"/>
      <c r="G105" s="31"/>
      <c r="H105" s="31"/>
      <c r="I105" s="31"/>
      <c r="J105" s="31"/>
      <c r="K105" s="31"/>
      <c r="L105" s="24"/>
      <c r="M105" s="31"/>
      <c r="N105" s="24"/>
      <c r="O105" s="31"/>
      <c r="P105" s="24"/>
      <c r="Q105" s="31"/>
      <c r="R105" s="31"/>
      <c r="S105" s="31"/>
      <c r="T105" s="31"/>
      <c r="U105" s="31"/>
      <c r="V105" s="31"/>
      <c r="W105" s="31"/>
      <c r="X105" s="24"/>
      <c r="Y105" s="31"/>
      <c r="Z105" s="31"/>
    </row>
    <row r="106" spans="1:26" x14ac:dyDescent="0.3">
      <c r="A106" s="29"/>
      <c r="B106" s="30"/>
      <c r="C106" s="24"/>
      <c r="D106" s="31"/>
      <c r="E106" s="31"/>
      <c r="F106" s="31"/>
      <c r="G106" s="31"/>
      <c r="H106" s="31"/>
      <c r="I106" s="31"/>
      <c r="J106" s="31"/>
      <c r="K106" s="31"/>
      <c r="L106" s="24"/>
      <c r="M106" s="31"/>
      <c r="N106" s="24"/>
      <c r="O106" s="31"/>
      <c r="P106" s="24"/>
      <c r="Q106" s="31"/>
      <c r="R106" s="31"/>
      <c r="S106" s="31"/>
      <c r="T106" s="31"/>
      <c r="U106" s="31"/>
      <c r="V106" s="31"/>
      <c r="W106" s="31"/>
      <c r="X106" s="24"/>
      <c r="Y106" s="24"/>
      <c r="Z106" s="24"/>
    </row>
    <row r="107" spans="1:26" x14ac:dyDescent="0.3">
      <c r="A107" s="29"/>
      <c r="B107" s="30"/>
      <c r="C107" s="24"/>
      <c r="D107" s="31"/>
      <c r="E107" s="31"/>
      <c r="F107" s="31"/>
      <c r="G107" s="31"/>
      <c r="H107" s="31"/>
      <c r="I107" s="31"/>
      <c r="J107" s="31"/>
      <c r="K107" s="31"/>
      <c r="L107" s="24"/>
      <c r="M107" s="31"/>
      <c r="N107" s="24"/>
      <c r="O107" s="31"/>
      <c r="P107" s="24"/>
      <c r="Q107" s="31"/>
      <c r="R107" s="31"/>
      <c r="S107" s="24"/>
      <c r="T107" s="24"/>
      <c r="U107" s="24"/>
      <c r="V107" s="31"/>
      <c r="W107" s="31"/>
      <c r="X107" s="24"/>
      <c r="Y107" s="24"/>
      <c r="Z107" s="24"/>
    </row>
    <row r="108" spans="1:26" x14ac:dyDescent="0.3">
      <c r="A108" s="29"/>
      <c r="B108" s="30"/>
      <c r="C108" s="24"/>
      <c r="D108" s="31"/>
      <c r="E108" s="31"/>
      <c r="F108" s="31"/>
      <c r="G108" s="31"/>
      <c r="H108" s="31"/>
      <c r="I108" s="31"/>
      <c r="J108" s="31"/>
      <c r="K108" s="31"/>
      <c r="L108" s="24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4"/>
      <c r="Y108" s="24"/>
      <c r="Z108" s="24"/>
    </row>
    <row r="109" spans="1:26" x14ac:dyDescent="0.3">
      <c r="A109" s="29"/>
      <c r="B109" s="30"/>
      <c r="C109" s="24"/>
      <c r="D109" s="31"/>
      <c r="E109" s="31"/>
      <c r="F109" s="31"/>
      <c r="G109" s="31"/>
      <c r="H109" s="31"/>
      <c r="I109" s="31"/>
      <c r="J109" s="31"/>
      <c r="K109" s="31"/>
      <c r="L109" s="24"/>
      <c r="M109" s="31"/>
      <c r="N109" s="24"/>
      <c r="O109" s="31"/>
      <c r="P109" s="24"/>
      <c r="Q109" s="31"/>
      <c r="R109" s="31"/>
      <c r="S109" s="31"/>
      <c r="T109" s="31"/>
      <c r="U109" s="31"/>
      <c r="V109" s="31"/>
      <c r="W109" s="31"/>
      <c r="X109" s="24"/>
      <c r="Y109" s="24"/>
      <c r="Z109" s="24"/>
    </row>
    <row r="110" spans="1:26" x14ac:dyDescent="0.3">
      <c r="A110" s="29"/>
      <c r="B110" s="30"/>
      <c r="C110" s="24"/>
      <c r="D110" s="31"/>
      <c r="E110" s="31"/>
      <c r="F110" s="31"/>
      <c r="G110" s="31"/>
      <c r="H110" s="31"/>
      <c r="I110" s="31"/>
      <c r="J110" s="31"/>
      <c r="K110" s="31"/>
      <c r="L110" s="24"/>
      <c r="M110" s="31"/>
      <c r="N110" s="24"/>
      <c r="O110" s="31"/>
      <c r="P110" s="24"/>
      <c r="Q110" s="31"/>
      <c r="R110" s="31"/>
      <c r="S110" s="31"/>
      <c r="T110" s="31"/>
      <c r="U110" s="31"/>
      <c r="V110" s="31"/>
      <c r="W110" s="31"/>
      <c r="X110" s="24"/>
      <c r="Y110" s="24"/>
      <c r="Z110" s="24"/>
    </row>
    <row r="111" spans="1:26" x14ac:dyDescent="0.3">
      <c r="A111" s="29"/>
      <c r="B111" s="30"/>
      <c r="C111" s="24"/>
      <c r="D111" s="31"/>
      <c r="E111" s="31"/>
      <c r="F111" s="31"/>
      <c r="G111" s="31"/>
      <c r="H111" s="31"/>
      <c r="I111" s="31"/>
      <c r="J111" s="31"/>
      <c r="K111" s="31"/>
      <c r="L111" s="24"/>
      <c r="M111" s="31"/>
      <c r="N111" s="24"/>
      <c r="O111" s="31"/>
      <c r="P111" s="24"/>
      <c r="Q111" s="31"/>
      <c r="R111" s="31"/>
      <c r="S111" s="31"/>
      <c r="T111" s="31"/>
      <c r="U111" s="31"/>
      <c r="V111" s="31"/>
      <c r="W111" s="31"/>
      <c r="X111" s="24"/>
      <c r="Y111" s="24"/>
      <c r="Z111" s="24"/>
    </row>
    <row r="112" spans="1:26" x14ac:dyDescent="0.3">
      <c r="A112" s="29"/>
      <c r="B112" s="30"/>
      <c r="C112" s="24"/>
      <c r="D112" s="31"/>
      <c r="E112" s="31"/>
      <c r="F112" s="31"/>
      <c r="G112" s="31"/>
      <c r="H112" s="31"/>
      <c r="I112" s="31"/>
      <c r="J112" s="31"/>
      <c r="K112" s="31"/>
      <c r="L112" s="24"/>
      <c r="M112" s="31"/>
      <c r="N112" s="24"/>
      <c r="O112" s="31"/>
      <c r="P112" s="24"/>
      <c r="Q112" s="24"/>
      <c r="R112" s="31"/>
      <c r="S112" s="31"/>
      <c r="T112" s="31"/>
      <c r="U112" s="31"/>
      <c r="V112" s="31"/>
      <c r="W112" s="31"/>
      <c r="X112" s="24"/>
      <c r="Y112" s="24"/>
      <c r="Z112" s="24"/>
    </row>
    <row r="113" spans="1:26" x14ac:dyDescent="0.3">
      <c r="A113" s="29"/>
      <c r="B113" s="37"/>
      <c r="C113" s="24"/>
      <c r="D113" s="31"/>
      <c r="E113" s="44"/>
      <c r="F113" s="44"/>
      <c r="G113" s="44"/>
      <c r="H113" s="44"/>
      <c r="I113" s="44"/>
      <c r="J113" s="44"/>
      <c r="K113" s="44"/>
      <c r="L113" s="31"/>
      <c r="M113" s="31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31"/>
      <c r="Z113" s="44"/>
    </row>
    <row r="114" spans="1:26" x14ac:dyDescent="0.3">
      <c r="A114" s="29"/>
      <c r="B114" s="37"/>
      <c r="C114" s="24"/>
      <c r="D114" s="31"/>
      <c r="E114" s="44"/>
      <c r="F114" s="44"/>
      <c r="G114" s="44"/>
      <c r="H114" s="44"/>
      <c r="I114" s="44"/>
      <c r="J114" s="44"/>
      <c r="K114" s="44"/>
      <c r="L114" s="31"/>
      <c r="M114" s="31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31"/>
      <c r="Z114" s="44"/>
    </row>
    <row r="115" spans="1:26" x14ac:dyDescent="0.3">
      <c r="A115" s="29"/>
      <c r="B115" s="37"/>
      <c r="C115" s="24"/>
      <c r="D115" s="31"/>
      <c r="E115" s="44"/>
      <c r="F115" s="44"/>
      <c r="G115" s="44"/>
      <c r="H115" s="44"/>
      <c r="I115" s="44"/>
      <c r="J115" s="44"/>
      <c r="K115" s="44"/>
      <c r="L115" s="31"/>
      <c r="M115" s="31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31"/>
      <c r="Z115" s="44"/>
    </row>
    <row r="116" spans="1:26" x14ac:dyDescent="0.3">
      <c r="A116" s="29"/>
      <c r="B116" s="37"/>
      <c r="C116" s="24"/>
      <c r="D116" s="31"/>
      <c r="E116" s="44"/>
      <c r="F116" s="44"/>
      <c r="G116" s="44"/>
      <c r="H116" s="44"/>
      <c r="I116" s="44"/>
      <c r="J116" s="44"/>
      <c r="K116" s="44"/>
      <c r="L116" s="31"/>
      <c r="M116" s="31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31"/>
      <c r="Z116" s="44"/>
    </row>
    <row r="117" spans="1:26" x14ac:dyDescent="0.3">
      <c r="A117" s="29"/>
      <c r="B117" s="37"/>
      <c r="C117" s="24"/>
      <c r="D117" s="31"/>
      <c r="E117" s="44"/>
      <c r="F117" s="44"/>
      <c r="G117" s="44"/>
      <c r="H117" s="44"/>
      <c r="I117" s="44"/>
      <c r="J117" s="44"/>
      <c r="K117" s="44"/>
      <c r="L117" s="31"/>
      <c r="M117" s="31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31"/>
      <c r="Z117" s="44"/>
    </row>
    <row r="118" spans="1:26" x14ac:dyDescent="0.3">
      <c r="A118" s="29"/>
      <c r="B118" s="37"/>
      <c r="C118" s="24"/>
      <c r="D118" s="31"/>
      <c r="E118" s="44"/>
      <c r="F118" s="44"/>
      <c r="G118" s="44"/>
      <c r="H118" s="44"/>
      <c r="I118" s="44"/>
      <c r="J118" s="44"/>
      <c r="K118" s="44"/>
      <c r="L118" s="31"/>
      <c r="M118" s="31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31"/>
      <c r="Z118" s="44"/>
    </row>
    <row r="119" spans="1:26" x14ac:dyDescent="0.3">
      <c r="A119" s="29"/>
      <c r="B119" s="37"/>
      <c r="C119" s="24"/>
      <c r="D119" s="31"/>
      <c r="E119" s="44"/>
      <c r="F119" s="44"/>
      <c r="G119" s="44"/>
      <c r="H119" s="44"/>
      <c r="I119" s="44"/>
      <c r="J119" s="44"/>
      <c r="K119" s="44"/>
      <c r="L119" s="31"/>
      <c r="M119" s="31"/>
      <c r="N119" s="44"/>
      <c r="O119" s="44"/>
      <c r="P119" s="31"/>
      <c r="Q119" s="31"/>
      <c r="R119" s="44"/>
      <c r="S119" s="44"/>
      <c r="T119" s="44"/>
      <c r="U119" s="44"/>
      <c r="V119" s="44"/>
      <c r="W119" s="44"/>
      <c r="X119" s="44"/>
      <c r="Y119" s="31"/>
      <c r="Z119" s="44"/>
    </row>
    <row r="120" spans="1:26" x14ac:dyDescent="0.3">
      <c r="A120" s="29"/>
      <c r="B120" s="37"/>
      <c r="C120" s="24"/>
      <c r="D120" s="31"/>
      <c r="E120" s="44"/>
      <c r="F120" s="44"/>
      <c r="G120" s="44"/>
      <c r="H120" s="44"/>
      <c r="I120" s="44"/>
      <c r="J120" s="44"/>
      <c r="K120" s="44"/>
      <c r="L120" s="31"/>
      <c r="M120" s="31"/>
      <c r="N120" s="44"/>
      <c r="O120" s="44"/>
      <c r="P120" s="31"/>
      <c r="Q120" s="31"/>
      <c r="R120" s="44"/>
      <c r="S120" s="44"/>
      <c r="T120" s="44"/>
      <c r="U120" s="44"/>
      <c r="V120" s="44"/>
      <c r="W120" s="44"/>
      <c r="X120" s="44"/>
      <c r="Y120" s="31"/>
      <c r="Z120" s="44"/>
    </row>
    <row r="121" spans="1:26" x14ac:dyDescent="0.3">
      <c r="A121" s="29"/>
      <c r="B121" s="30"/>
      <c r="C121" s="24"/>
      <c r="D121" s="31"/>
      <c r="E121" s="31"/>
      <c r="F121" s="31"/>
      <c r="G121" s="31"/>
      <c r="H121" s="31"/>
      <c r="I121" s="31"/>
      <c r="J121" s="31"/>
      <c r="K121" s="31"/>
      <c r="L121" s="24"/>
      <c r="M121" s="31"/>
      <c r="N121" s="31"/>
      <c r="O121" s="31"/>
      <c r="P121" s="31"/>
      <c r="Q121" s="24"/>
      <c r="R121" s="31"/>
      <c r="S121" s="31"/>
      <c r="T121" s="31"/>
      <c r="U121" s="31"/>
      <c r="V121" s="31"/>
      <c r="W121" s="31"/>
      <c r="X121" s="24"/>
      <c r="Y121" s="24"/>
      <c r="Z121" s="24"/>
    </row>
    <row r="122" spans="1:26" x14ac:dyDescent="0.3">
      <c r="A122" s="29"/>
      <c r="B122" s="30"/>
      <c r="C122" s="24"/>
      <c r="D122" s="31"/>
      <c r="E122" s="31"/>
      <c r="F122" s="31"/>
      <c r="G122" s="31"/>
      <c r="H122" s="31"/>
      <c r="I122" s="31"/>
      <c r="J122" s="31"/>
      <c r="K122" s="31"/>
      <c r="L122" s="24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24"/>
      <c r="Y122" s="24"/>
      <c r="Z122" s="24"/>
    </row>
    <row r="123" spans="1:26" x14ac:dyDescent="0.3">
      <c r="A123" s="40"/>
      <c r="B123" s="26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>
        <f>SUM(Z105:Z122)</f>
        <v>0</v>
      </c>
    </row>
    <row r="124" spans="1:26" x14ac:dyDescent="0.3">
      <c r="A124" s="40"/>
      <c r="B124" s="41"/>
      <c r="C124" s="41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x14ac:dyDescent="0.3">
      <c r="A125" s="29"/>
      <c r="B125" s="37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x14ac:dyDescent="0.3">
      <c r="A126" s="40"/>
      <c r="B126" s="40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x14ac:dyDescent="0.3">
      <c r="A127" s="40"/>
      <c r="B127" s="40"/>
      <c r="C127" s="40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5" customHeight="1" x14ac:dyDescent="0.3">
      <c r="A128" s="29"/>
      <c r="B128" s="30"/>
      <c r="C128" s="24"/>
      <c r="D128" s="31"/>
      <c r="E128" s="31"/>
      <c r="F128" s="31"/>
      <c r="G128" s="31"/>
      <c r="H128" s="31"/>
      <c r="I128" s="31"/>
      <c r="J128" s="31"/>
      <c r="K128" s="31"/>
      <c r="L128" s="24"/>
      <c r="M128" s="31"/>
      <c r="N128" s="31"/>
      <c r="O128" s="31"/>
      <c r="P128" s="31"/>
      <c r="Q128" s="24"/>
      <c r="R128" s="31"/>
      <c r="S128" s="31"/>
      <c r="T128" s="31"/>
      <c r="U128" s="31"/>
      <c r="V128" s="31"/>
      <c r="W128" s="31"/>
      <c r="X128" s="24"/>
      <c r="Y128" s="24"/>
      <c r="Z128" s="24"/>
    </row>
    <row r="129" spans="1:26" ht="15" customHeight="1" x14ac:dyDescent="0.3">
      <c r="A129" s="29"/>
      <c r="B129" s="30"/>
      <c r="C129" s="24"/>
      <c r="D129" s="31"/>
      <c r="E129" s="31"/>
      <c r="F129" s="31"/>
      <c r="G129" s="31"/>
      <c r="H129" s="31"/>
      <c r="I129" s="31"/>
      <c r="J129" s="31"/>
      <c r="K129" s="31"/>
      <c r="L129" s="24"/>
      <c r="M129" s="31"/>
      <c r="N129" s="31"/>
      <c r="O129" s="31"/>
      <c r="P129" s="31"/>
      <c r="Q129" s="24"/>
      <c r="R129" s="31"/>
      <c r="S129" s="31"/>
      <c r="T129" s="31"/>
      <c r="U129" s="31"/>
      <c r="V129" s="31"/>
      <c r="W129" s="31"/>
      <c r="X129" s="24"/>
      <c r="Y129" s="24"/>
      <c r="Z129" s="24"/>
    </row>
    <row r="130" spans="1:26" ht="15" customHeight="1" x14ac:dyDescent="0.3">
      <c r="A130" s="29"/>
      <c r="B130" s="30"/>
      <c r="C130" s="24"/>
      <c r="D130" s="31"/>
      <c r="E130" s="31"/>
      <c r="F130" s="31"/>
      <c r="G130" s="31"/>
      <c r="H130" s="31"/>
      <c r="I130" s="31"/>
      <c r="J130" s="31"/>
      <c r="K130" s="31"/>
      <c r="L130" s="24"/>
      <c r="M130" s="31"/>
      <c r="N130" s="31"/>
      <c r="O130" s="31"/>
      <c r="P130" s="31"/>
      <c r="Q130" s="24"/>
      <c r="R130" s="31"/>
      <c r="S130" s="31"/>
      <c r="T130" s="31"/>
      <c r="U130" s="31"/>
      <c r="V130" s="31"/>
      <c r="W130" s="31"/>
      <c r="X130" s="24"/>
      <c r="Y130" s="24"/>
      <c r="Z130" s="24"/>
    </row>
    <row r="131" spans="1:26" ht="15" customHeight="1" x14ac:dyDescent="0.3">
      <c r="A131" s="29"/>
      <c r="B131" s="30"/>
      <c r="C131" s="24"/>
      <c r="D131" s="31"/>
      <c r="E131" s="31"/>
      <c r="F131" s="31"/>
      <c r="G131" s="31"/>
      <c r="H131" s="31"/>
      <c r="I131" s="31"/>
      <c r="J131" s="31"/>
      <c r="K131" s="31"/>
      <c r="L131" s="24"/>
      <c r="M131" s="31"/>
      <c r="N131" s="31"/>
      <c r="O131" s="31"/>
      <c r="P131" s="31"/>
      <c r="Q131" s="24"/>
      <c r="R131" s="31"/>
      <c r="S131" s="31"/>
      <c r="T131" s="31"/>
      <c r="U131" s="31"/>
      <c r="V131" s="31"/>
      <c r="W131" s="31"/>
      <c r="X131" s="24"/>
      <c r="Y131" s="24"/>
      <c r="Z131" s="24"/>
    </row>
    <row r="132" spans="1:26" ht="15" customHeight="1" x14ac:dyDescent="0.3">
      <c r="A132" s="29"/>
      <c r="B132" s="30"/>
      <c r="C132" s="24"/>
      <c r="D132" s="31"/>
      <c r="E132" s="31"/>
      <c r="F132" s="31"/>
      <c r="G132" s="31"/>
      <c r="H132" s="31"/>
      <c r="I132" s="31"/>
      <c r="J132" s="31"/>
      <c r="K132" s="31"/>
      <c r="L132" s="24"/>
      <c r="M132" s="31"/>
      <c r="N132" s="31"/>
      <c r="O132" s="31"/>
      <c r="P132" s="31"/>
      <c r="Q132" s="24"/>
      <c r="R132" s="31"/>
      <c r="S132" s="31"/>
      <c r="T132" s="31"/>
      <c r="U132" s="31"/>
      <c r="V132" s="31"/>
      <c r="W132" s="31"/>
      <c r="X132" s="24"/>
      <c r="Y132" s="24"/>
      <c r="Z132" s="24"/>
    </row>
    <row r="133" spans="1:26" ht="15" customHeight="1" x14ac:dyDescent="0.3">
      <c r="A133" s="29"/>
      <c r="B133" s="30"/>
      <c r="C133" s="24"/>
      <c r="D133" s="31"/>
      <c r="E133" s="31"/>
      <c r="F133" s="31"/>
      <c r="G133" s="31"/>
      <c r="H133" s="31"/>
      <c r="I133" s="31"/>
      <c r="J133" s="31"/>
      <c r="K133" s="31"/>
      <c r="L133" s="24"/>
      <c r="M133" s="31"/>
      <c r="N133" s="31"/>
      <c r="O133" s="31"/>
      <c r="P133" s="31"/>
      <c r="Q133" s="24"/>
      <c r="R133" s="31"/>
      <c r="S133" s="31"/>
      <c r="T133" s="31"/>
      <c r="U133" s="31"/>
      <c r="V133" s="31"/>
      <c r="W133" s="31"/>
      <c r="X133" s="24"/>
      <c r="Y133" s="24"/>
      <c r="Z133" s="24"/>
    </row>
    <row r="134" spans="1:26" x14ac:dyDescent="0.3">
      <c r="A134" s="40"/>
      <c r="B134" s="26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>
        <f>SUM(Z128:Z133)</f>
        <v>0</v>
      </c>
    </row>
    <row r="135" spans="1:26" x14ac:dyDescent="0.3">
      <c r="A135" s="40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x14ac:dyDescent="0.3">
      <c r="A136" s="29"/>
      <c r="B136" s="46"/>
      <c r="C136" s="24"/>
      <c r="D136" s="31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x14ac:dyDescent="0.3">
      <c r="A137" s="29"/>
      <c r="B137" s="46"/>
      <c r="C137" s="24"/>
      <c r="D137" s="31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x14ac:dyDescent="0.3">
      <c r="A138" s="29"/>
      <c r="B138" s="46"/>
      <c r="C138" s="24"/>
      <c r="D138" s="31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x14ac:dyDescent="0.3">
      <c r="A139" s="29"/>
      <c r="B139" s="46"/>
      <c r="C139" s="24"/>
      <c r="D139" s="31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x14ac:dyDescent="0.3">
      <c r="A140" s="29"/>
      <c r="B140" s="46"/>
      <c r="C140" s="24"/>
      <c r="D140" s="31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x14ac:dyDescent="0.3">
      <c r="A141" s="29"/>
      <c r="B141" s="46"/>
      <c r="C141" s="24"/>
      <c r="D141" s="31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x14ac:dyDescent="0.3">
      <c r="A142" s="40"/>
      <c r="B142" s="26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>
        <f>SUM(Z136:Z141)</f>
        <v>0</v>
      </c>
    </row>
    <row r="143" spans="1:26" x14ac:dyDescent="0.3">
      <c r="A143" s="40"/>
      <c r="B143" s="40"/>
      <c r="C143" s="40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3.5" customHeight="1" x14ac:dyDescent="0.3">
      <c r="A144" s="29"/>
      <c r="B144" s="30"/>
      <c r="C144" s="24"/>
      <c r="D144" s="31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x14ac:dyDescent="0.3">
      <c r="A145" s="29"/>
      <c r="B145" s="30"/>
      <c r="C145" s="24"/>
      <c r="D145" s="31"/>
      <c r="E145" s="24"/>
      <c r="F145" s="24"/>
      <c r="G145" s="24"/>
      <c r="H145" s="24"/>
      <c r="I145" s="24"/>
      <c r="J145" s="29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x14ac:dyDescent="0.3">
      <c r="A146" s="29"/>
      <c r="B146" s="30"/>
      <c r="C146" s="24"/>
      <c r="D146" s="31"/>
      <c r="E146" s="24"/>
      <c r="F146" s="24"/>
      <c r="G146" s="24"/>
      <c r="H146" s="24"/>
      <c r="I146" s="24"/>
      <c r="J146" s="29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x14ac:dyDescent="0.3">
      <c r="A147" s="29"/>
      <c r="B147" s="30"/>
      <c r="C147" s="24"/>
      <c r="D147" s="31"/>
      <c r="E147" s="47"/>
      <c r="F147" s="47"/>
      <c r="G147" s="47"/>
      <c r="H147" s="47"/>
      <c r="I147" s="47"/>
      <c r="J147" s="29"/>
      <c r="K147" s="24"/>
      <c r="L147" s="47"/>
      <c r="M147" s="47"/>
      <c r="N147" s="47"/>
      <c r="O147" s="47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x14ac:dyDescent="0.3">
      <c r="A148" s="40"/>
      <c r="B148" s="26"/>
      <c r="C148" s="24"/>
      <c r="D148" s="24"/>
      <c r="E148" s="24"/>
      <c r="F148" s="24"/>
      <c r="G148" s="24"/>
      <c r="H148" s="24"/>
      <c r="I148" s="24"/>
      <c r="J148" s="29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>
        <f>SUM(Z144:Z146)</f>
        <v>0</v>
      </c>
    </row>
    <row r="149" spans="1:26" x14ac:dyDescent="0.3">
      <c r="A149" s="40"/>
      <c r="B149" s="40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>
        <f>Z100+Z123+Z134+Z148+Z142+Z126</f>
        <v>0</v>
      </c>
    </row>
    <row r="150" spans="1:26" x14ac:dyDescent="0.3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x14ac:dyDescent="0.3">
      <c r="A151" s="40"/>
      <c r="B151" s="40"/>
      <c r="C151" s="40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x14ac:dyDescent="0.3">
      <c r="A152" s="29"/>
      <c r="B152" s="37"/>
      <c r="C152" s="24"/>
      <c r="D152" s="31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31"/>
      <c r="R152" s="44"/>
      <c r="S152" s="44"/>
      <c r="T152" s="44"/>
      <c r="U152" s="44"/>
      <c r="V152" s="44"/>
      <c r="W152" s="44"/>
      <c r="X152" s="44"/>
      <c r="Y152" s="24"/>
      <c r="Z152" s="44"/>
    </row>
    <row r="153" spans="1:26" x14ac:dyDescent="0.3">
      <c r="A153" s="29"/>
      <c r="B153" s="37"/>
      <c r="C153" s="24"/>
      <c r="D153" s="31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24"/>
      <c r="Z153" s="44"/>
    </row>
    <row r="154" spans="1:26" x14ac:dyDescent="0.3">
      <c r="A154" s="29"/>
      <c r="B154" s="37"/>
      <c r="C154" s="24"/>
      <c r="D154" s="31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24"/>
      <c r="Z154" s="44"/>
    </row>
    <row r="155" spans="1:26" x14ac:dyDescent="0.3">
      <c r="A155" s="29"/>
      <c r="B155" s="30"/>
      <c r="C155" s="24"/>
      <c r="D155" s="31"/>
      <c r="E155" s="31"/>
      <c r="F155" s="31"/>
      <c r="G155" s="31"/>
      <c r="H155" s="31"/>
      <c r="I155" s="31"/>
      <c r="J155" s="31"/>
      <c r="K155" s="31"/>
      <c r="L155" s="31"/>
      <c r="M155" s="24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24"/>
      <c r="Z155" s="31"/>
    </row>
    <row r="156" spans="1:26" x14ac:dyDescent="0.3">
      <c r="A156" s="40"/>
      <c r="B156" s="26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>
        <f>SUM(Z152:Z155)</f>
        <v>0</v>
      </c>
    </row>
    <row r="157" spans="1:26" ht="17.25" customHeight="1" x14ac:dyDescent="0.3">
      <c r="A157" s="40"/>
      <c r="B157" s="40"/>
      <c r="C157" s="40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26"/>
      <c r="Z157" s="26"/>
    </row>
    <row r="158" spans="1:26" ht="17.25" customHeight="1" x14ac:dyDescent="0.3">
      <c r="A158" s="39"/>
      <c r="B158" s="30"/>
      <c r="C158" s="24"/>
      <c r="D158" s="31"/>
      <c r="E158" s="31"/>
      <c r="F158" s="31"/>
      <c r="G158" s="31"/>
      <c r="H158" s="31"/>
      <c r="I158" s="31"/>
      <c r="J158" s="31"/>
      <c r="K158" s="31"/>
      <c r="L158" s="31"/>
      <c r="M158" s="24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26"/>
      <c r="Z158" s="26"/>
    </row>
    <row r="159" spans="1:26" ht="17.25" customHeight="1" x14ac:dyDescent="0.3">
      <c r="A159" s="26"/>
      <c r="B159" s="26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26"/>
      <c r="Z159" s="26"/>
    </row>
    <row r="160" spans="1:26" x14ac:dyDescent="0.3">
      <c r="A160" s="40"/>
      <c r="B160" s="40"/>
      <c r="C160" s="40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s="36" customFormat="1" ht="13.5" customHeight="1" x14ac:dyDescent="0.3">
      <c r="A161" s="29"/>
      <c r="B161" s="32"/>
      <c r="C161" s="24"/>
      <c r="D161" s="31"/>
      <c r="E161" s="33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44"/>
      <c r="Y161" s="31"/>
      <c r="Z161" s="35"/>
    </row>
    <row r="162" spans="1:26" s="36" customFormat="1" ht="18" customHeight="1" x14ac:dyDescent="0.3">
      <c r="A162" s="29"/>
      <c r="B162" s="30"/>
      <c r="C162" s="24"/>
      <c r="D162" s="24"/>
      <c r="E162" s="31"/>
      <c r="F162" s="31"/>
      <c r="G162" s="31"/>
      <c r="H162" s="31"/>
      <c r="I162" s="31"/>
      <c r="J162" s="31"/>
      <c r="K162" s="31"/>
      <c r="L162" s="24"/>
      <c r="M162" s="24"/>
      <c r="N162" s="24"/>
      <c r="O162" s="31"/>
      <c r="P162" s="24"/>
      <c r="Q162" s="24"/>
      <c r="R162" s="31"/>
      <c r="S162" s="31"/>
      <c r="T162" s="31"/>
      <c r="U162" s="31"/>
      <c r="V162" s="44"/>
      <c r="W162" s="24"/>
      <c r="X162" s="24"/>
      <c r="Y162" s="31"/>
      <c r="Z162" s="35"/>
    </row>
    <row r="163" spans="1:26" s="36" customFormat="1" ht="18" customHeight="1" x14ac:dyDescent="0.3">
      <c r="A163" s="29"/>
      <c r="B163" s="30"/>
      <c r="C163" s="24"/>
      <c r="D163" s="24"/>
      <c r="E163" s="31"/>
      <c r="F163" s="31"/>
      <c r="G163" s="31"/>
      <c r="H163" s="31"/>
      <c r="I163" s="31"/>
      <c r="J163" s="31"/>
      <c r="K163" s="31"/>
      <c r="L163" s="24"/>
      <c r="M163" s="24"/>
      <c r="N163" s="24"/>
      <c r="O163" s="31"/>
      <c r="P163" s="24"/>
      <c r="Q163" s="24"/>
      <c r="R163" s="31"/>
      <c r="S163" s="31"/>
      <c r="T163" s="31"/>
      <c r="U163" s="31"/>
      <c r="V163" s="44"/>
      <c r="W163" s="24"/>
      <c r="X163" s="24"/>
      <c r="Y163" s="26"/>
      <c r="Z163" s="35"/>
    </row>
    <row r="164" spans="1:26" x14ac:dyDescent="0.3">
      <c r="A164" s="29"/>
      <c r="B164" s="48"/>
      <c r="C164" s="24"/>
      <c r="D164" s="31"/>
      <c r="E164" s="31"/>
      <c r="F164" s="31"/>
      <c r="G164" s="31"/>
      <c r="H164" s="31"/>
      <c r="I164" s="31"/>
      <c r="J164" s="31"/>
      <c r="K164" s="31"/>
      <c r="L164" s="31"/>
      <c r="M164" s="24"/>
      <c r="N164" s="31"/>
      <c r="O164" s="31"/>
      <c r="P164" s="31"/>
      <c r="Q164" s="24"/>
      <c r="R164" s="31"/>
      <c r="S164" s="31"/>
      <c r="T164" s="31"/>
      <c r="U164" s="31"/>
      <c r="V164" s="31"/>
      <c r="W164" s="31"/>
      <c r="X164" s="44"/>
      <c r="Y164" s="24"/>
      <c r="Z164" s="31"/>
    </row>
    <row r="165" spans="1:26" s="36" customFormat="1" x14ac:dyDescent="0.3">
      <c r="A165" s="29"/>
      <c r="B165" s="32"/>
      <c r="C165" s="24"/>
      <c r="D165" s="31"/>
      <c r="E165" s="31"/>
      <c r="F165" s="31"/>
      <c r="G165" s="31"/>
      <c r="H165" s="31"/>
      <c r="I165" s="31"/>
      <c r="J165" s="31"/>
      <c r="K165" s="31"/>
      <c r="L165" s="24"/>
      <c r="M165" s="38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44"/>
      <c r="Y165" s="31"/>
      <c r="Z165" s="35"/>
    </row>
    <row r="166" spans="1:26" x14ac:dyDescent="0.3">
      <c r="A166" s="29"/>
      <c r="B166" s="48"/>
      <c r="C166" s="24"/>
      <c r="D166" s="31"/>
      <c r="E166" s="31"/>
      <c r="F166" s="31"/>
      <c r="G166" s="31"/>
      <c r="H166" s="31"/>
      <c r="I166" s="31"/>
      <c r="J166" s="31"/>
      <c r="K166" s="31"/>
      <c r="L166" s="31"/>
      <c r="M166" s="24"/>
      <c r="N166" s="31"/>
      <c r="O166" s="31"/>
      <c r="P166" s="31"/>
      <c r="Q166" s="24"/>
      <c r="R166" s="31"/>
      <c r="S166" s="31"/>
      <c r="T166" s="31"/>
      <c r="U166" s="31"/>
      <c r="V166" s="31"/>
      <c r="W166" s="31"/>
      <c r="X166" s="44"/>
      <c r="Y166" s="24"/>
      <c r="Z166" s="31"/>
    </row>
    <row r="167" spans="1:26" s="36" customFormat="1" x14ac:dyDescent="0.3">
      <c r="A167" s="29"/>
      <c r="B167" s="32"/>
      <c r="C167" s="24"/>
      <c r="D167" s="31"/>
      <c r="E167" s="31"/>
      <c r="F167" s="33"/>
      <c r="G167" s="33"/>
      <c r="H167" s="31"/>
      <c r="I167" s="33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44"/>
      <c r="W167" s="44"/>
      <c r="X167" s="44"/>
      <c r="Y167" s="31"/>
      <c r="Z167" s="35"/>
    </row>
    <row r="168" spans="1:26" x14ac:dyDescent="0.3">
      <c r="A168" s="29"/>
      <c r="B168" s="48"/>
      <c r="C168" s="24"/>
      <c r="D168" s="31"/>
      <c r="E168" s="31"/>
      <c r="F168" s="31"/>
      <c r="G168" s="31"/>
      <c r="H168" s="31"/>
      <c r="I168" s="31"/>
      <c r="J168" s="31"/>
      <c r="K168" s="31"/>
      <c r="L168" s="31"/>
      <c r="M168" s="24"/>
      <c r="N168" s="31"/>
      <c r="O168" s="31"/>
      <c r="P168" s="31"/>
      <c r="Q168" s="24"/>
      <c r="R168" s="31"/>
      <c r="S168" s="31"/>
      <c r="T168" s="31"/>
      <c r="U168" s="31"/>
      <c r="V168" s="31"/>
      <c r="W168" s="31"/>
      <c r="X168" s="44"/>
      <c r="Y168" s="24"/>
      <c r="Z168" s="31"/>
    </row>
    <row r="169" spans="1:26" x14ac:dyDescent="0.3">
      <c r="A169" s="29"/>
      <c r="B169" s="48"/>
      <c r="C169" s="24"/>
      <c r="D169" s="31"/>
      <c r="E169" s="31"/>
      <c r="F169" s="31"/>
      <c r="G169" s="31"/>
      <c r="H169" s="31"/>
      <c r="I169" s="31"/>
      <c r="J169" s="31"/>
      <c r="K169" s="31"/>
      <c r="L169" s="31"/>
      <c r="M169" s="24"/>
      <c r="N169" s="31"/>
      <c r="O169" s="31"/>
      <c r="P169" s="31"/>
      <c r="Q169" s="24"/>
      <c r="R169" s="31"/>
      <c r="S169" s="31"/>
      <c r="T169" s="31"/>
      <c r="U169" s="31"/>
      <c r="V169" s="31"/>
      <c r="W169" s="31"/>
      <c r="X169" s="44"/>
      <c r="Y169" s="24"/>
      <c r="Z169" s="31"/>
    </row>
    <row r="170" spans="1:26" s="36" customFormat="1" x14ac:dyDescent="0.3">
      <c r="A170" s="29"/>
      <c r="B170" s="32"/>
      <c r="C170" s="24"/>
      <c r="D170" s="31"/>
      <c r="E170" s="33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44"/>
      <c r="Y170" s="31"/>
      <c r="Z170" s="35"/>
    </row>
    <row r="171" spans="1:26" s="36" customFormat="1" x14ac:dyDescent="0.3">
      <c r="A171" s="29"/>
      <c r="B171" s="32"/>
      <c r="C171" s="24"/>
      <c r="D171" s="31"/>
      <c r="E171" s="33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44"/>
      <c r="Y171" s="31"/>
      <c r="Z171" s="35"/>
    </row>
    <row r="172" spans="1:26" s="36" customFormat="1" x14ac:dyDescent="0.3">
      <c r="A172" s="29"/>
      <c r="B172" s="32"/>
      <c r="C172" s="24"/>
      <c r="D172" s="31"/>
      <c r="E172" s="33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44"/>
      <c r="Y172" s="31"/>
      <c r="Z172" s="35"/>
    </row>
    <row r="173" spans="1:26" x14ac:dyDescent="0.3">
      <c r="A173" s="29"/>
      <c r="B173" s="32"/>
      <c r="C173" s="24"/>
      <c r="D173" s="31"/>
      <c r="E173" s="44"/>
      <c r="F173" s="44"/>
      <c r="G173" s="44"/>
      <c r="H173" s="44"/>
      <c r="I173" s="44"/>
      <c r="J173" s="44"/>
      <c r="K173" s="44"/>
      <c r="L173" s="31"/>
      <c r="M173" s="31"/>
      <c r="N173" s="44"/>
      <c r="O173" s="44"/>
      <c r="P173" s="31"/>
      <c r="Q173" s="31"/>
      <c r="R173" s="44"/>
      <c r="S173" s="44"/>
      <c r="T173" s="44"/>
      <c r="U173" s="44"/>
      <c r="V173" s="44"/>
      <c r="W173" s="44"/>
      <c r="X173" s="44"/>
      <c r="Y173" s="31"/>
      <c r="Z173" s="44"/>
    </row>
    <row r="174" spans="1:26" x14ac:dyDescent="0.3">
      <c r="A174" s="29"/>
      <c r="B174" s="48"/>
      <c r="C174" s="24"/>
      <c r="D174" s="31"/>
      <c r="E174" s="31"/>
      <c r="F174" s="31"/>
      <c r="G174" s="31"/>
      <c r="H174" s="31"/>
      <c r="I174" s="31"/>
      <c r="J174" s="31"/>
      <c r="K174" s="31"/>
      <c r="L174" s="31"/>
      <c r="M174" s="24"/>
      <c r="N174" s="31"/>
      <c r="O174" s="31"/>
      <c r="P174" s="31"/>
      <c r="Q174" s="24"/>
      <c r="R174" s="31"/>
      <c r="S174" s="31"/>
      <c r="T174" s="31"/>
      <c r="U174" s="31"/>
      <c r="V174" s="31"/>
      <c r="W174" s="31"/>
      <c r="X174" s="44"/>
      <c r="Y174" s="24"/>
      <c r="Z174" s="31"/>
    </row>
    <row r="175" spans="1:26" x14ac:dyDescent="0.3">
      <c r="A175" s="29"/>
      <c r="B175" s="48"/>
      <c r="C175" s="24"/>
      <c r="D175" s="31"/>
      <c r="E175" s="31"/>
      <c r="F175" s="31"/>
      <c r="G175" s="31"/>
      <c r="H175" s="31"/>
      <c r="I175" s="31"/>
      <c r="J175" s="31"/>
      <c r="K175" s="31"/>
      <c r="L175" s="31"/>
      <c r="M175" s="24"/>
      <c r="N175" s="31"/>
      <c r="O175" s="31"/>
      <c r="P175" s="31"/>
      <c r="Q175" s="24"/>
      <c r="R175" s="31"/>
      <c r="S175" s="31"/>
      <c r="T175" s="31"/>
      <c r="U175" s="31"/>
      <c r="V175" s="31"/>
      <c r="W175" s="31"/>
      <c r="X175" s="44"/>
      <c r="Y175" s="24"/>
      <c r="Z175" s="31"/>
    </row>
    <row r="176" spans="1:26" x14ac:dyDescent="0.3">
      <c r="A176" s="29"/>
      <c r="B176" s="32"/>
      <c r="C176" s="24"/>
      <c r="D176" s="31"/>
      <c r="E176" s="44"/>
      <c r="F176" s="44"/>
      <c r="G176" s="44"/>
      <c r="H176" s="44"/>
      <c r="I176" s="44"/>
      <c r="J176" s="44"/>
      <c r="K176" s="44"/>
      <c r="L176" s="31"/>
      <c r="M176" s="31"/>
      <c r="N176" s="44"/>
      <c r="O176" s="44"/>
      <c r="P176" s="31"/>
      <c r="Q176" s="31"/>
      <c r="R176" s="44"/>
      <c r="S176" s="44"/>
      <c r="T176" s="44"/>
      <c r="U176" s="44"/>
      <c r="V176" s="44"/>
      <c r="W176" s="44"/>
      <c r="X176" s="44"/>
      <c r="Y176" s="31"/>
      <c r="Z176" s="44"/>
    </row>
    <row r="177" spans="1:26" s="36" customFormat="1" x14ac:dyDescent="0.3">
      <c r="A177" s="29"/>
      <c r="B177" s="32"/>
      <c r="C177" s="24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29"/>
      <c r="S177" s="49"/>
      <c r="T177" s="49"/>
      <c r="U177" s="49"/>
      <c r="V177" s="31"/>
      <c r="W177" s="31"/>
      <c r="X177" s="44"/>
      <c r="Y177" s="31"/>
      <c r="Z177" s="35"/>
    </row>
    <row r="178" spans="1:26" s="36" customFormat="1" x14ac:dyDescent="0.3">
      <c r="A178" s="29"/>
      <c r="B178" s="30"/>
      <c r="C178" s="24"/>
      <c r="D178" s="24"/>
      <c r="E178" s="31"/>
      <c r="F178" s="31"/>
      <c r="G178" s="31"/>
      <c r="H178" s="31"/>
      <c r="I178" s="31"/>
      <c r="J178" s="31"/>
      <c r="K178" s="31"/>
      <c r="L178" s="24"/>
      <c r="M178" s="24"/>
      <c r="N178" s="24"/>
      <c r="O178" s="31"/>
      <c r="P178" s="24"/>
      <c r="Q178" s="24"/>
      <c r="R178" s="31"/>
      <c r="S178" s="31"/>
      <c r="T178" s="31"/>
      <c r="U178" s="31"/>
      <c r="V178" s="44"/>
      <c r="W178" s="24"/>
      <c r="X178" s="24"/>
      <c r="Y178" s="31"/>
      <c r="Z178" s="35"/>
    </row>
    <row r="179" spans="1:26" s="36" customFormat="1" x14ac:dyDescent="0.3">
      <c r="A179" s="29"/>
      <c r="B179" s="30"/>
      <c r="C179" s="24"/>
      <c r="D179" s="24"/>
      <c r="E179" s="31"/>
      <c r="F179" s="31"/>
      <c r="G179" s="31"/>
      <c r="H179" s="31"/>
      <c r="I179" s="31"/>
      <c r="J179" s="31"/>
      <c r="K179" s="31"/>
      <c r="L179" s="31"/>
      <c r="M179" s="24"/>
      <c r="N179" s="31"/>
      <c r="O179" s="31"/>
      <c r="P179" s="31"/>
      <c r="Q179" s="31"/>
      <c r="R179" s="31"/>
      <c r="S179" s="31"/>
      <c r="T179" s="44"/>
      <c r="U179" s="44"/>
      <c r="V179" s="24"/>
      <c r="W179" s="24"/>
      <c r="X179" s="24"/>
      <c r="Y179" s="31"/>
      <c r="Z179" s="35"/>
    </row>
    <row r="180" spans="1:26" s="36" customFormat="1" x14ac:dyDescent="0.3">
      <c r="A180" s="29"/>
      <c r="B180" s="30"/>
      <c r="C180" s="24"/>
      <c r="D180" s="24"/>
      <c r="E180" s="31"/>
      <c r="F180" s="31"/>
      <c r="G180" s="31"/>
      <c r="H180" s="31"/>
      <c r="I180" s="31"/>
      <c r="J180" s="31"/>
      <c r="K180" s="31"/>
      <c r="L180" s="31"/>
      <c r="M180" s="24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5"/>
    </row>
    <row r="181" spans="1:26" s="36" customFormat="1" x14ac:dyDescent="0.3">
      <c r="A181" s="29"/>
      <c r="B181" s="32"/>
      <c r="C181" s="24"/>
      <c r="D181" s="31"/>
      <c r="E181" s="33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44"/>
      <c r="Y181" s="31"/>
      <c r="Z181" s="35"/>
    </row>
    <row r="182" spans="1:26" s="36" customFormat="1" x14ac:dyDescent="0.3">
      <c r="A182" s="29"/>
      <c r="B182" s="32"/>
      <c r="C182" s="24"/>
      <c r="D182" s="31"/>
      <c r="E182" s="33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44"/>
      <c r="Y182" s="31"/>
      <c r="Z182" s="35"/>
    </row>
    <row r="183" spans="1:26" x14ac:dyDescent="0.3">
      <c r="A183" s="29"/>
      <c r="B183" s="48"/>
      <c r="C183" s="24"/>
      <c r="D183" s="31"/>
      <c r="E183" s="31"/>
      <c r="F183" s="31"/>
      <c r="G183" s="31"/>
      <c r="H183" s="31"/>
      <c r="I183" s="31"/>
      <c r="J183" s="31"/>
      <c r="K183" s="31"/>
      <c r="L183" s="31"/>
      <c r="M183" s="24"/>
      <c r="N183" s="31"/>
      <c r="O183" s="31"/>
      <c r="P183" s="31"/>
      <c r="Q183" s="24"/>
      <c r="R183" s="31"/>
      <c r="S183" s="31"/>
      <c r="T183" s="31"/>
      <c r="U183" s="31"/>
      <c r="V183" s="31"/>
      <c r="W183" s="31"/>
      <c r="X183" s="44"/>
      <c r="Y183" s="24"/>
      <c r="Z183" s="31"/>
    </row>
    <row r="184" spans="1:26" x14ac:dyDescent="0.3">
      <c r="A184" s="29"/>
      <c r="B184" s="30"/>
      <c r="C184" s="24"/>
      <c r="D184" s="24"/>
      <c r="E184" s="31"/>
      <c r="F184" s="31"/>
      <c r="G184" s="31"/>
      <c r="H184" s="31"/>
      <c r="I184" s="31"/>
      <c r="J184" s="31"/>
      <c r="K184" s="31"/>
      <c r="L184" s="31"/>
      <c r="M184" s="24"/>
      <c r="N184" s="31"/>
      <c r="O184" s="31"/>
      <c r="P184" s="31"/>
      <c r="Q184" s="31"/>
      <c r="R184" s="31"/>
      <c r="S184" s="31"/>
      <c r="T184" s="31"/>
      <c r="U184" s="31"/>
      <c r="V184" s="44"/>
      <c r="W184" s="31"/>
      <c r="X184" s="31"/>
      <c r="Y184" s="24"/>
      <c r="Z184" s="31"/>
    </row>
    <row r="185" spans="1:26" x14ac:dyDescent="0.3">
      <c r="A185" s="29"/>
      <c r="B185" s="30"/>
      <c r="C185" s="24"/>
      <c r="D185" s="24"/>
      <c r="E185" s="31"/>
      <c r="F185" s="31"/>
      <c r="G185" s="31"/>
      <c r="H185" s="31"/>
      <c r="I185" s="31"/>
      <c r="J185" s="31"/>
      <c r="K185" s="31"/>
      <c r="L185" s="31"/>
      <c r="M185" s="24"/>
      <c r="N185" s="31"/>
      <c r="O185" s="31"/>
      <c r="P185" s="31"/>
      <c r="Q185" s="31"/>
      <c r="R185" s="31"/>
      <c r="S185" s="31"/>
      <c r="T185" s="31"/>
      <c r="U185" s="24"/>
      <c r="V185" s="44"/>
      <c r="W185" s="24"/>
      <c r="X185" s="24"/>
      <c r="Y185" s="24"/>
      <c r="Z185" s="31"/>
    </row>
    <row r="186" spans="1:26" s="36" customFormat="1" x14ac:dyDescent="0.3">
      <c r="A186" s="29"/>
      <c r="B186" s="32"/>
      <c r="C186" s="24"/>
      <c r="D186" s="31"/>
      <c r="E186" s="33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44"/>
      <c r="Y186" s="31"/>
      <c r="Z186" s="35"/>
    </row>
    <row r="187" spans="1:26" s="36" customFormat="1" x14ac:dyDescent="0.3">
      <c r="A187" s="29"/>
      <c r="B187" s="32"/>
      <c r="C187" s="24"/>
      <c r="D187" s="31"/>
      <c r="E187" s="31"/>
      <c r="F187" s="33"/>
      <c r="G187" s="33"/>
      <c r="H187" s="31"/>
      <c r="I187" s="33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44"/>
      <c r="Y187" s="31"/>
      <c r="Z187" s="35"/>
    </row>
    <row r="188" spans="1:26" s="36" customFormat="1" x14ac:dyDescent="0.3">
      <c r="A188" s="29"/>
      <c r="B188" s="32"/>
      <c r="C188" s="24"/>
      <c r="D188" s="31"/>
      <c r="E188" s="33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44"/>
      <c r="Y188" s="31"/>
      <c r="Z188" s="35"/>
    </row>
    <row r="189" spans="1:26" x14ac:dyDescent="0.3">
      <c r="A189" s="29"/>
      <c r="B189" s="32"/>
      <c r="C189" s="24"/>
      <c r="D189" s="31"/>
      <c r="E189" s="31"/>
      <c r="F189" s="44"/>
      <c r="G189" s="44"/>
      <c r="H189" s="44"/>
      <c r="I189" s="44"/>
      <c r="J189" s="44"/>
      <c r="K189" s="44"/>
      <c r="L189" s="31"/>
      <c r="M189" s="24"/>
      <c r="N189" s="44"/>
      <c r="O189" s="44"/>
      <c r="P189" s="31"/>
      <c r="Q189" s="31"/>
      <c r="R189" s="44"/>
      <c r="S189" s="44"/>
      <c r="T189" s="44"/>
      <c r="U189" s="44"/>
      <c r="V189" s="44"/>
      <c r="W189" s="44"/>
      <c r="X189" s="44"/>
      <c r="Y189" s="31"/>
      <c r="Z189" s="44"/>
    </row>
    <row r="190" spans="1:26" x14ac:dyDescent="0.3">
      <c r="A190" s="29"/>
      <c r="B190" s="30"/>
      <c r="C190" s="24"/>
      <c r="D190" s="31"/>
      <c r="E190" s="31"/>
      <c r="F190" s="31"/>
      <c r="G190" s="31"/>
      <c r="H190" s="31"/>
      <c r="I190" s="31"/>
      <c r="J190" s="31"/>
      <c r="K190" s="31"/>
      <c r="L190" s="24"/>
      <c r="M190" s="24"/>
      <c r="N190" s="24"/>
      <c r="O190" s="31"/>
      <c r="P190" s="24"/>
      <c r="Q190" s="24"/>
      <c r="R190" s="31"/>
      <c r="S190" s="31"/>
      <c r="T190" s="31"/>
      <c r="U190" s="31"/>
      <c r="V190" s="31"/>
      <c r="W190" s="31"/>
      <c r="X190" s="44"/>
      <c r="Y190" s="24"/>
      <c r="Z190" s="24"/>
    </row>
    <row r="191" spans="1:26" s="36" customFormat="1" x14ac:dyDescent="0.3">
      <c r="A191" s="29"/>
      <c r="B191" s="32"/>
      <c r="C191" s="24"/>
      <c r="D191" s="31"/>
      <c r="E191" s="33"/>
      <c r="F191" s="31"/>
      <c r="G191" s="31"/>
      <c r="H191" s="31"/>
      <c r="I191" s="31"/>
      <c r="J191" s="31"/>
      <c r="K191" s="31"/>
      <c r="L191" s="31"/>
      <c r="M191" s="24"/>
      <c r="N191" s="31"/>
      <c r="O191" s="31"/>
      <c r="P191" s="31"/>
      <c r="Q191" s="24"/>
      <c r="R191" s="31"/>
      <c r="S191" s="31"/>
      <c r="T191" s="31"/>
      <c r="U191" s="31"/>
      <c r="V191" s="31"/>
      <c r="W191" s="31"/>
      <c r="X191" s="44"/>
      <c r="Y191" s="31"/>
      <c r="Z191" s="35"/>
    </row>
    <row r="192" spans="1:26" x14ac:dyDescent="0.3">
      <c r="A192" s="29"/>
      <c r="B192" s="48"/>
      <c r="C192" s="24"/>
      <c r="D192" s="31"/>
      <c r="E192" s="31"/>
      <c r="F192" s="31"/>
      <c r="G192" s="31"/>
      <c r="H192" s="31"/>
      <c r="I192" s="31"/>
      <c r="J192" s="31"/>
      <c r="K192" s="31"/>
      <c r="L192" s="31"/>
      <c r="M192" s="24"/>
      <c r="N192" s="31"/>
      <c r="O192" s="31"/>
      <c r="P192" s="31"/>
      <c r="Q192" s="24"/>
      <c r="R192" s="31"/>
      <c r="S192" s="31"/>
      <c r="T192" s="31"/>
      <c r="U192" s="31"/>
      <c r="V192" s="31"/>
      <c r="W192" s="31"/>
      <c r="X192" s="44"/>
      <c r="Y192" s="24"/>
      <c r="Z192" s="31"/>
    </row>
    <row r="193" spans="1:26" x14ac:dyDescent="0.3">
      <c r="A193" s="29"/>
      <c r="B193" s="48"/>
      <c r="C193" s="24"/>
      <c r="D193" s="31"/>
      <c r="E193" s="31"/>
      <c r="F193" s="31"/>
      <c r="G193" s="31"/>
      <c r="H193" s="31"/>
      <c r="I193" s="31"/>
      <c r="J193" s="31"/>
      <c r="K193" s="31"/>
      <c r="L193" s="31"/>
      <c r="M193" s="24"/>
      <c r="N193" s="31"/>
      <c r="O193" s="31"/>
      <c r="P193" s="31"/>
      <c r="Q193" s="24"/>
      <c r="R193" s="31"/>
      <c r="S193" s="31"/>
      <c r="T193" s="31"/>
      <c r="U193" s="31"/>
      <c r="V193" s="31"/>
      <c r="W193" s="31"/>
      <c r="X193" s="44"/>
      <c r="Y193" s="24"/>
      <c r="Z193" s="31"/>
    </row>
    <row r="194" spans="1:26" x14ac:dyDescent="0.3">
      <c r="A194" s="29"/>
      <c r="B194" s="48"/>
      <c r="C194" s="24"/>
      <c r="D194" s="31"/>
      <c r="E194" s="31"/>
      <c r="F194" s="31"/>
      <c r="G194" s="31"/>
      <c r="H194" s="31"/>
      <c r="I194" s="31"/>
      <c r="J194" s="31"/>
      <c r="K194" s="31"/>
      <c r="L194" s="31"/>
      <c r="M194" s="24"/>
      <c r="N194" s="31"/>
      <c r="O194" s="31"/>
      <c r="P194" s="31"/>
      <c r="Q194" s="24"/>
      <c r="R194" s="31"/>
      <c r="S194" s="31"/>
      <c r="T194" s="31"/>
      <c r="U194" s="31"/>
      <c r="V194" s="31"/>
      <c r="W194" s="31"/>
      <c r="X194" s="44"/>
      <c r="Y194" s="24"/>
      <c r="Z194" s="31"/>
    </row>
    <row r="195" spans="1:26" s="36" customFormat="1" x14ac:dyDescent="0.3">
      <c r="A195" s="29"/>
      <c r="B195" s="37"/>
      <c r="C195" s="24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29"/>
      <c r="Q195" s="49"/>
      <c r="R195" s="31"/>
      <c r="S195" s="31"/>
      <c r="T195" s="31"/>
      <c r="U195" s="31"/>
      <c r="V195" s="44"/>
      <c r="W195" s="44"/>
      <c r="X195" s="44"/>
      <c r="Y195" s="31"/>
      <c r="Z195" s="35"/>
    </row>
    <row r="196" spans="1:26" s="36" customFormat="1" x14ac:dyDescent="0.3">
      <c r="A196" s="29"/>
      <c r="B196" s="32"/>
      <c r="C196" s="24"/>
      <c r="D196" s="31"/>
      <c r="E196" s="31"/>
      <c r="F196" s="33"/>
      <c r="G196" s="33"/>
      <c r="H196" s="31"/>
      <c r="I196" s="33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44"/>
      <c r="Y196" s="31"/>
      <c r="Z196" s="35"/>
    </row>
    <row r="197" spans="1:26" x14ac:dyDescent="0.3">
      <c r="A197" s="29"/>
      <c r="B197" s="30"/>
      <c r="C197" s="24"/>
      <c r="D197" s="31"/>
      <c r="E197" s="31"/>
      <c r="F197" s="31"/>
      <c r="G197" s="31"/>
      <c r="H197" s="31"/>
      <c r="I197" s="31"/>
      <c r="J197" s="31"/>
      <c r="K197" s="31"/>
      <c r="L197" s="24"/>
      <c r="M197" s="24"/>
      <c r="N197" s="24"/>
      <c r="O197" s="31"/>
      <c r="P197" s="24"/>
      <c r="Q197" s="24"/>
      <c r="R197" s="31"/>
      <c r="S197" s="31"/>
      <c r="T197" s="31"/>
      <c r="U197" s="31"/>
      <c r="V197" s="31"/>
      <c r="W197" s="31"/>
      <c r="X197" s="44"/>
      <c r="Y197" s="31"/>
      <c r="Z197" s="24"/>
    </row>
    <row r="198" spans="1:26" x14ac:dyDescent="0.3">
      <c r="A198" s="29"/>
      <c r="B198" s="30"/>
      <c r="C198" s="24"/>
      <c r="D198" s="31"/>
      <c r="E198" s="31"/>
      <c r="F198" s="31"/>
      <c r="G198" s="31"/>
      <c r="H198" s="31"/>
      <c r="I198" s="31"/>
      <c r="J198" s="31"/>
      <c r="K198" s="31"/>
      <c r="L198" s="24"/>
      <c r="M198" s="24"/>
      <c r="N198" s="24"/>
      <c r="O198" s="31"/>
      <c r="P198" s="24"/>
      <c r="Q198" s="24"/>
      <c r="R198" s="31"/>
      <c r="S198" s="31"/>
      <c r="T198" s="31"/>
      <c r="U198" s="31"/>
      <c r="V198" s="31"/>
      <c r="W198" s="31"/>
      <c r="X198" s="44"/>
      <c r="Y198" s="24"/>
      <c r="Z198" s="24"/>
    </row>
    <row r="199" spans="1:26" x14ac:dyDescent="0.3">
      <c r="A199" s="29"/>
      <c r="B199" s="30"/>
      <c r="C199" s="24"/>
      <c r="D199" s="31"/>
      <c r="E199" s="31"/>
      <c r="F199" s="31"/>
      <c r="G199" s="31"/>
      <c r="H199" s="31"/>
      <c r="I199" s="31"/>
      <c r="J199" s="31"/>
      <c r="K199" s="31"/>
      <c r="L199" s="24"/>
      <c r="M199" s="24"/>
      <c r="N199" s="24"/>
      <c r="O199" s="31"/>
      <c r="P199" s="24"/>
      <c r="Q199" s="24"/>
      <c r="R199" s="31"/>
      <c r="S199" s="31"/>
      <c r="T199" s="31"/>
      <c r="U199" s="31"/>
      <c r="V199" s="31"/>
      <c r="W199" s="31"/>
      <c r="X199" s="44"/>
      <c r="Y199" s="24"/>
      <c r="Z199" s="24"/>
    </row>
    <row r="200" spans="1:26" x14ac:dyDescent="0.3">
      <c r="A200" s="29"/>
      <c r="B200" s="30"/>
      <c r="C200" s="24"/>
      <c r="D200" s="31"/>
      <c r="E200" s="31"/>
      <c r="F200" s="31"/>
      <c r="G200" s="31"/>
      <c r="H200" s="31"/>
      <c r="I200" s="31"/>
      <c r="J200" s="31"/>
      <c r="K200" s="31"/>
      <c r="L200" s="31"/>
      <c r="M200" s="24"/>
      <c r="N200" s="31"/>
      <c r="O200" s="31"/>
      <c r="P200" s="31"/>
      <c r="Q200" s="31"/>
      <c r="R200" s="31"/>
      <c r="S200" s="31"/>
      <c r="T200" s="31"/>
      <c r="U200" s="31"/>
      <c r="V200" s="44"/>
      <c r="W200" s="44"/>
      <c r="X200" s="24"/>
      <c r="Y200" s="24"/>
      <c r="Z200" s="24"/>
    </row>
    <row r="201" spans="1:26" x14ac:dyDescent="0.3">
      <c r="A201" s="29"/>
      <c r="B201" s="30"/>
      <c r="C201" s="24"/>
      <c r="D201" s="31"/>
      <c r="E201" s="31"/>
      <c r="F201" s="31"/>
      <c r="G201" s="31"/>
      <c r="H201" s="31"/>
      <c r="I201" s="31"/>
      <c r="J201" s="31"/>
      <c r="K201" s="31"/>
      <c r="L201" s="31"/>
      <c r="M201" s="24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24"/>
      <c r="Z201" s="31"/>
    </row>
    <row r="202" spans="1:26" x14ac:dyDescent="0.3">
      <c r="A202" s="29"/>
      <c r="B202" s="30"/>
      <c r="C202" s="24"/>
      <c r="D202" s="31"/>
      <c r="E202" s="31"/>
      <c r="F202" s="31"/>
      <c r="G202" s="31"/>
      <c r="H202" s="31"/>
      <c r="I202" s="31"/>
      <c r="J202" s="31"/>
      <c r="K202" s="31"/>
      <c r="L202" s="31"/>
      <c r="M202" s="24"/>
      <c r="N202" s="31"/>
      <c r="O202" s="31"/>
      <c r="P202" s="31"/>
      <c r="Q202" s="24"/>
      <c r="R202" s="31"/>
      <c r="S202" s="31"/>
      <c r="T202" s="31"/>
      <c r="U202" s="31"/>
      <c r="V202" s="31"/>
      <c r="W202" s="31"/>
      <c r="X202" s="44"/>
      <c r="Y202" s="31"/>
      <c r="Z202" s="31"/>
    </row>
    <row r="203" spans="1:26" s="36" customFormat="1" x14ac:dyDescent="0.3">
      <c r="A203" s="29"/>
      <c r="B203" s="32"/>
      <c r="C203" s="24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29"/>
      <c r="S203" s="49"/>
      <c r="T203" s="49"/>
      <c r="U203" s="49"/>
      <c r="V203" s="31"/>
      <c r="W203" s="31"/>
      <c r="X203" s="44"/>
      <c r="Y203" s="31"/>
      <c r="Z203" s="35"/>
    </row>
    <row r="204" spans="1:26" x14ac:dyDescent="0.3">
      <c r="A204" s="29"/>
      <c r="B204" s="30"/>
      <c r="C204" s="24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44"/>
      <c r="Y204" s="31"/>
      <c r="Z204" s="31"/>
    </row>
    <row r="205" spans="1:26" x14ac:dyDescent="0.3">
      <c r="A205" s="29"/>
      <c r="B205" s="30"/>
      <c r="C205" s="24"/>
      <c r="D205" s="31"/>
      <c r="E205" s="31"/>
      <c r="F205" s="31"/>
      <c r="G205" s="31"/>
      <c r="H205" s="31"/>
      <c r="I205" s="31"/>
      <c r="J205" s="31"/>
      <c r="K205" s="31"/>
      <c r="L205" s="31"/>
      <c r="M205" s="24"/>
      <c r="N205" s="31"/>
      <c r="O205" s="31"/>
      <c r="P205" s="31"/>
      <c r="Q205" s="31"/>
      <c r="R205" s="31"/>
      <c r="S205" s="31"/>
      <c r="T205" s="31"/>
      <c r="U205" s="31"/>
      <c r="V205" s="31"/>
      <c r="W205" s="24"/>
      <c r="X205" s="44"/>
      <c r="Y205" s="24"/>
      <c r="Z205" s="24"/>
    </row>
    <row r="206" spans="1:26" x14ac:dyDescent="0.3">
      <c r="A206" s="29"/>
      <c r="B206" s="30"/>
      <c r="C206" s="24"/>
      <c r="D206" s="31"/>
      <c r="E206" s="31"/>
      <c r="F206" s="31"/>
      <c r="G206" s="31"/>
      <c r="H206" s="31"/>
      <c r="I206" s="31"/>
      <c r="J206" s="31"/>
      <c r="K206" s="31"/>
      <c r="L206" s="31"/>
      <c r="M206" s="24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44"/>
      <c r="Y206" s="24"/>
      <c r="Z206" s="31"/>
    </row>
    <row r="207" spans="1:26" x14ac:dyDescent="0.3">
      <c r="A207" s="29"/>
      <c r="B207" s="30"/>
      <c r="C207" s="24"/>
      <c r="D207" s="31"/>
      <c r="E207" s="31"/>
      <c r="F207" s="31"/>
      <c r="G207" s="31"/>
      <c r="H207" s="31"/>
      <c r="I207" s="31"/>
      <c r="J207" s="31"/>
      <c r="K207" s="31"/>
      <c r="L207" s="31"/>
      <c r="M207" s="24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44"/>
      <c r="Y207" s="31"/>
      <c r="Z207" s="31"/>
    </row>
    <row r="208" spans="1:26" x14ac:dyDescent="0.3">
      <c r="A208" s="29"/>
      <c r="B208" s="50"/>
      <c r="C208" s="24"/>
      <c r="D208" s="31"/>
      <c r="E208" s="44"/>
      <c r="F208" s="44"/>
      <c r="G208" s="44"/>
      <c r="H208" s="44"/>
      <c r="I208" s="44"/>
      <c r="J208" s="44"/>
      <c r="K208" s="44"/>
      <c r="L208" s="31"/>
      <c r="M208" s="44"/>
      <c r="N208" s="44"/>
      <c r="O208" s="44"/>
      <c r="P208" s="31"/>
      <c r="Q208" s="31"/>
      <c r="R208" s="31"/>
      <c r="S208" s="31"/>
      <c r="T208" s="31"/>
      <c r="U208" s="31"/>
      <c r="V208" s="31"/>
      <c r="W208" s="31"/>
      <c r="X208" s="44"/>
      <c r="Y208" s="24"/>
      <c r="Z208" s="44"/>
    </row>
    <row r="209" spans="1:26" x14ac:dyDescent="0.3">
      <c r="A209" s="29"/>
      <c r="B209" s="50"/>
      <c r="C209" s="24"/>
      <c r="D209" s="31"/>
      <c r="E209" s="44"/>
      <c r="F209" s="44"/>
      <c r="G209" s="44"/>
      <c r="H209" s="44"/>
      <c r="I209" s="44"/>
      <c r="J209" s="44"/>
      <c r="K209" s="44"/>
      <c r="L209" s="31"/>
      <c r="M209" s="44"/>
      <c r="N209" s="44"/>
      <c r="O209" s="44"/>
      <c r="P209" s="31"/>
      <c r="Q209" s="31"/>
      <c r="R209" s="31"/>
      <c r="S209" s="31"/>
      <c r="T209" s="31"/>
      <c r="U209" s="31"/>
      <c r="V209" s="31"/>
      <c r="W209" s="31"/>
      <c r="X209" s="44"/>
      <c r="Y209" s="31"/>
      <c r="Z209" s="44"/>
    </row>
    <row r="210" spans="1:26" x14ac:dyDescent="0.3">
      <c r="A210" s="29"/>
      <c r="B210" s="30"/>
      <c r="C210" s="24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24"/>
      <c r="R210" s="31"/>
      <c r="S210" s="31"/>
      <c r="T210" s="31"/>
      <c r="U210" s="31"/>
      <c r="V210" s="31"/>
      <c r="W210" s="31"/>
      <c r="X210" s="44"/>
      <c r="Y210" s="31"/>
      <c r="Z210" s="31"/>
    </row>
    <row r="211" spans="1:26" x14ac:dyDescent="0.3">
      <c r="A211" s="29"/>
      <c r="B211" s="30"/>
      <c r="C211" s="24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24"/>
      <c r="R211" s="31"/>
      <c r="S211" s="31"/>
      <c r="T211" s="31"/>
      <c r="U211" s="31"/>
      <c r="V211" s="31"/>
      <c r="W211" s="31"/>
      <c r="X211" s="44"/>
      <c r="Y211" s="24"/>
      <c r="Z211" s="31"/>
    </row>
    <row r="212" spans="1:26" s="36" customFormat="1" x14ac:dyDescent="0.3">
      <c r="A212" s="29"/>
      <c r="B212" s="37"/>
      <c r="C212" s="24"/>
      <c r="D212" s="31"/>
      <c r="E212" s="31"/>
      <c r="F212" s="33"/>
      <c r="G212" s="33"/>
      <c r="H212" s="31"/>
      <c r="I212" s="33"/>
      <c r="J212" s="39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44"/>
      <c r="Y212" s="31"/>
      <c r="Z212" s="35"/>
    </row>
    <row r="213" spans="1:26" s="36" customFormat="1" x14ac:dyDescent="0.3">
      <c r="A213" s="29"/>
      <c r="B213" s="32"/>
      <c r="C213" s="24"/>
      <c r="D213" s="31"/>
      <c r="E213" s="33"/>
      <c r="F213" s="31"/>
      <c r="G213" s="31"/>
      <c r="H213" s="31"/>
      <c r="I213" s="31"/>
      <c r="J213" s="39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44"/>
      <c r="Y213" s="31"/>
      <c r="Z213" s="35"/>
    </row>
    <row r="214" spans="1:26" s="36" customFormat="1" x14ac:dyDescent="0.3">
      <c r="A214" s="29"/>
      <c r="B214" s="32"/>
      <c r="C214" s="24"/>
      <c r="D214" s="31"/>
      <c r="E214" s="33"/>
      <c r="F214" s="31"/>
      <c r="G214" s="31"/>
      <c r="H214" s="31"/>
      <c r="I214" s="31"/>
      <c r="J214" s="39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44"/>
      <c r="Y214" s="31"/>
      <c r="Z214" s="35"/>
    </row>
    <row r="215" spans="1:26" s="36" customFormat="1" x14ac:dyDescent="0.3">
      <c r="A215" s="29"/>
      <c r="B215" s="30"/>
      <c r="C215" s="24"/>
      <c r="D215" s="24"/>
      <c r="E215" s="31"/>
      <c r="F215" s="31"/>
      <c r="G215" s="31"/>
      <c r="H215" s="31"/>
      <c r="I215" s="31"/>
      <c r="J215" s="31"/>
      <c r="K215" s="31"/>
      <c r="L215" s="31"/>
      <c r="M215" s="24"/>
      <c r="N215" s="31"/>
      <c r="O215" s="31"/>
      <c r="P215" s="31"/>
      <c r="Q215" s="31"/>
      <c r="R215" s="31"/>
      <c r="S215" s="31"/>
      <c r="T215" s="44"/>
      <c r="U215" s="31"/>
      <c r="V215" s="44"/>
      <c r="W215" s="31"/>
      <c r="X215" s="31"/>
      <c r="Y215" s="31"/>
      <c r="Z215" s="35"/>
    </row>
    <row r="216" spans="1:26" s="36" customFormat="1" x14ac:dyDescent="0.3">
      <c r="A216" s="29"/>
      <c r="B216" s="30"/>
      <c r="C216" s="24"/>
      <c r="D216" s="24"/>
      <c r="E216" s="31"/>
      <c r="F216" s="31"/>
      <c r="G216" s="31"/>
      <c r="H216" s="31"/>
      <c r="I216" s="31"/>
      <c r="J216" s="31"/>
      <c r="K216" s="31"/>
      <c r="L216" s="31"/>
      <c r="M216" s="24"/>
      <c r="N216" s="31"/>
      <c r="O216" s="24"/>
      <c r="P216" s="31"/>
      <c r="Q216" s="31"/>
      <c r="R216" s="31"/>
      <c r="S216" s="31"/>
      <c r="T216" s="44"/>
      <c r="U216" s="31"/>
      <c r="V216" s="44"/>
      <c r="W216" s="31"/>
      <c r="X216" s="31"/>
      <c r="Y216" s="31"/>
      <c r="Z216" s="35"/>
    </row>
    <row r="217" spans="1:26" s="36" customFormat="1" x14ac:dyDescent="0.3">
      <c r="A217" s="29"/>
      <c r="B217" s="30"/>
      <c r="C217" s="24"/>
      <c r="D217" s="24"/>
      <c r="E217" s="31"/>
      <c r="F217" s="31"/>
      <c r="G217" s="31"/>
      <c r="H217" s="31"/>
      <c r="I217" s="31"/>
      <c r="J217" s="31"/>
      <c r="K217" s="31"/>
      <c r="L217" s="31"/>
      <c r="M217" s="24"/>
      <c r="N217" s="31"/>
      <c r="O217" s="31"/>
      <c r="P217" s="31"/>
      <c r="Q217" s="31"/>
      <c r="R217" s="31"/>
      <c r="S217" s="31"/>
      <c r="T217" s="31"/>
      <c r="U217" s="31"/>
      <c r="V217" s="44"/>
      <c r="W217" s="31"/>
      <c r="X217" s="31"/>
      <c r="Y217" s="31"/>
      <c r="Z217" s="35"/>
    </row>
    <row r="218" spans="1:26" s="36" customFormat="1" x14ac:dyDescent="0.3">
      <c r="A218" s="29"/>
      <c r="B218" s="30"/>
      <c r="C218" s="24"/>
      <c r="D218" s="24"/>
      <c r="E218" s="31"/>
      <c r="F218" s="31"/>
      <c r="G218" s="31"/>
      <c r="H218" s="31"/>
      <c r="I218" s="31"/>
      <c r="J218" s="31"/>
      <c r="K218" s="31"/>
      <c r="L218" s="31"/>
      <c r="M218" s="24"/>
      <c r="N218" s="31"/>
      <c r="O218" s="31"/>
      <c r="P218" s="31"/>
      <c r="Q218" s="24"/>
      <c r="R218" s="31"/>
      <c r="S218" s="31"/>
      <c r="T218" s="31"/>
      <c r="U218" s="31"/>
      <c r="V218" s="44"/>
      <c r="W218" s="31"/>
      <c r="X218" s="31"/>
      <c r="Y218" s="31"/>
      <c r="Z218" s="35"/>
    </row>
    <row r="219" spans="1:26" x14ac:dyDescent="0.3">
      <c r="A219" s="29"/>
      <c r="B219" s="30"/>
      <c r="C219" s="24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44"/>
      <c r="Y219" s="31"/>
      <c r="Z219" s="31"/>
    </row>
    <row r="220" spans="1:26" x14ac:dyDescent="0.3">
      <c r="A220" s="40"/>
      <c r="B220" s="26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>
        <f>SUM(Z161:Z219)</f>
        <v>0</v>
      </c>
    </row>
    <row r="221" spans="1:26" ht="17.25" customHeight="1" x14ac:dyDescent="0.3">
      <c r="A221" s="40"/>
      <c r="B221" s="40"/>
      <c r="C221" s="40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26"/>
      <c r="Z221" s="26"/>
    </row>
    <row r="222" spans="1:26" ht="17.25" customHeight="1" x14ac:dyDescent="0.3">
      <c r="A222" s="29"/>
      <c r="B222" s="30"/>
      <c r="C222" s="24"/>
      <c r="D222" s="31"/>
      <c r="E222" s="31"/>
      <c r="F222" s="31"/>
      <c r="G222" s="31"/>
      <c r="H222" s="31"/>
      <c r="I222" s="31"/>
      <c r="J222" s="31"/>
      <c r="K222" s="31"/>
      <c r="L222" s="31"/>
      <c r="M222" s="24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26"/>
      <c r="Z222" s="26"/>
    </row>
    <row r="223" spans="1:26" ht="17.25" customHeight="1" x14ac:dyDescent="0.3">
      <c r="A223" s="39"/>
      <c r="B223" s="30"/>
      <c r="C223" s="24"/>
      <c r="D223" s="31"/>
      <c r="E223" s="31"/>
      <c r="F223" s="31"/>
      <c r="G223" s="31"/>
      <c r="H223" s="31"/>
      <c r="I223" s="31"/>
      <c r="J223" s="31"/>
      <c r="K223" s="31"/>
      <c r="L223" s="31"/>
      <c r="M223" s="24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26"/>
      <c r="Z223" s="26"/>
    </row>
    <row r="224" spans="1:26" ht="17.25" customHeight="1" x14ac:dyDescent="0.3">
      <c r="A224" s="26"/>
      <c r="B224" s="26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26"/>
    </row>
    <row r="225" spans="1:26" s="36" customFormat="1" x14ac:dyDescent="0.3">
      <c r="A225" s="40"/>
      <c r="B225" s="41"/>
      <c r="C225" s="41"/>
      <c r="D225" s="41"/>
      <c r="E225" s="41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35"/>
    </row>
    <row r="226" spans="1:26" s="36" customFormat="1" x14ac:dyDescent="0.3">
      <c r="A226" s="29"/>
      <c r="B226" s="32"/>
      <c r="C226" s="24"/>
      <c r="D226" s="31"/>
      <c r="E226" s="33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24"/>
      <c r="Z226" s="35"/>
    </row>
    <row r="227" spans="1:26" s="36" customFormat="1" x14ac:dyDescent="0.3">
      <c r="A227" s="40"/>
      <c r="B227" s="42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>
        <f>SUM(Z226)</f>
        <v>0</v>
      </c>
    </row>
    <row r="228" spans="1:26" x14ac:dyDescent="0.3">
      <c r="A228" s="40"/>
      <c r="B228" s="40"/>
      <c r="C228" s="40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31"/>
      <c r="Z228" s="31"/>
    </row>
    <row r="229" spans="1:26" x14ac:dyDescent="0.3">
      <c r="A229" s="29"/>
      <c r="B229" s="30"/>
      <c r="C229" s="24"/>
      <c r="D229" s="31"/>
      <c r="E229" s="31"/>
      <c r="F229" s="31"/>
      <c r="G229" s="31"/>
      <c r="H229" s="31"/>
      <c r="I229" s="31"/>
      <c r="J229" s="31"/>
      <c r="K229" s="31"/>
      <c r="L229" s="31"/>
      <c r="M229" s="24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x14ac:dyDescent="0.3">
      <c r="A230" s="26"/>
      <c r="B230" s="26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x14ac:dyDescent="0.3">
      <c r="A231" s="40"/>
      <c r="B231" s="40"/>
      <c r="C231" s="40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31"/>
      <c r="Z231" s="31"/>
    </row>
    <row r="232" spans="1:26" x14ac:dyDescent="0.3">
      <c r="A232" s="39"/>
      <c r="B232" s="30"/>
      <c r="C232" s="24"/>
      <c r="D232" s="31"/>
      <c r="E232" s="31"/>
      <c r="F232" s="31"/>
      <c r="G232" s="31"/>
      <c r="H232" s="31"/>
      <c r="I232" s="31"/>
      <c r="J232" s="31"/>
      <c r="K232" s="31"/>
      <c r="L232" s="31"/>
      <c r="M232" s="24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x14ac:dyDescent="0.3">
      <c r="A233" s="26"/>
      <c r="B233" s="26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x14ac:dyDescent="0.3">
      <c r="A234" s="40"/>
      <c r="B234" s="40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>
        <f>Z156+Z220+Z227</f>
        <v>0</v>
      </c>
    </row>
    <row r="235" spans="1:26" x14ac:dyDescent="0.3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x14ac:dyDescent="0.3">
      <c r="A236" s="40"/>
      <c r="B236" s="40"/>
      <c r="C236" s="40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x14ac:dyDescent="0.3">
      <c r="A237" s="29"/>
      <c r="B237" s="30"/>
      <c r="C237" s="24"/>
      <c r="D237" s="31"/>
      <c r="E237" s="24"/>
      <c r="F237" s="24"/>
      <c r="G237" s="24"/>
      <c r="H237" s="24"/>
      <c r="I237" s="24"/>
      <c r="J237" s="29"/>
      <c r="K237" s="31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31"/>
      <c r="Z237" s="24"/>
    </row>
    <row r="238" spans="1:26" x14ac:dyDescent="0.3">
      <c r="A238" s="29"/>
      <c r="B238" s="30"/>
      <c r="C238" s="24"/>
      <c r="D238" s="31"/>
      <c r="E238" s="24"/>
      <c r="F238" s="24"/>
      <c r="G238" s="24"/>
      <c r="H238" s="24"/>
      <c r="I238" s="24"/>
      <c r="J238" s="29"/>
      <c r="K238" s="31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31"/>
      <c r="Z238" s="24"/>
    </row>
    <row r="239" spans="1:26" x14ac:dyDescent="0.3">
      <c r="A239" s="29"/>
      <c r="B239" s="30"/>
      <c r="C239" s="24"/>
      <c r="D239" s="31"/>
      <c r="E239" s="24"/>
      <c r="F239" s="24"/>
      <c r="G239" s="24"/>
      <c r="H239" s="24"/>
      <c r="I239" s="24"/>
      <c r="J239" s="29"/>
      <c r="K239" s="31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31"/>
      <c r="Z239" s="24"/>
    </row>
    <row r="240" spans="1:26" x14ac:dyDescent="0.3">
      <c r="A240" s="29"/>
      <c r="B240" s="30"/>
      <c r="C240" s="24"/>
      <c r="D240" s="31"/>
      <c r="E240" s="24"/>
      <c r="F240" s="24"/>
      <c r="G240" s="24"/>
      <c r="H240" s="24"/>
      <c r="I240" s="24"/>
      <c r="J240" s="29"/>
      <c r="K240" s="31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31"/>
      <c r="Z240" s="24"/>
    </row>
    <row r="241" spans="1:26" x14ac:dyDescent="0.3">
      <c r="A241" s="29"/>
      <c r="B241" s="30"/>
      <c r="C241" s="24"/>
      <c r="D241" s="31"/>
      <c r="E241" s="24"/>
      <c r="F241" s="24"/>
      <c r="G241" s="24"/>
      <c r="H241" s="24"/>
      <c r="I241" s="24"/>
      <c r="J241" s="29"/>
      <c r="K241" s="31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31"/>
      <c r="Z241" s="24"/>
    </row>
    <row r="242" spans="1:26" x14ac:dyDescent="0.3">
      <c r="A242" s="29"/>
      <c r="B242" s="30"/>
      <c r="C242" s="24"/>
      <c r="D242" s="31"/>
      <c r="E242" s="24"/>
      <c r="F242" s="24"/>
      <c r="G242" s="24"/>
      <c r="H242" s="24"/>
      <c r="I242" s="24"/>
      <c r="J242" s="29"/>
      <c r="K242" s="31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31"/>
      <c r="Z242" s="24"/>
    </row>
    <row r="243" spans="1:26" x14ac:dyDescent="0.3">
      <c r="A243" s="29"/>
      <c r="B243" s="30"/>
      <c r="C243" s="24"/>
      <c r="D243" s="31"/>
      <c r="E243" s="24"/>
      <c r="F243" s="24"/>
      <c r="G243" s="24"/>
      <c r="H243" s="24"/>
      <c r="I243" s="24"/>
      <c r="J243" s="24"/>
      <c r="K243" s="31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31"/>
      <c r="Z243" s="24"/>
    </row>
    <row r="244" spans="1:26" x14ac:dyDescent="0.3">
      <c r="A244" s="29"/>
      <c r="B244" s="30"/>
      <c r="C244" s="24"/>
      <c r="D244" s="31"/>
      <c r="E244" s="24"/>
      <c r="F244" s="24"/>
      <c r="G244" s="24"/>
      <c r="H244" s="24"/>
      <c r="I244" s="24"/>
      <c r="J244" s="24"/>
      <c r="K244" s="31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31"/>
      <c r="Z244" s="24"/>
    </row>
    <row r="245" spans="1:26" x14ac:dyDescent="0.3">
      <c r="A245" s="29"/>
      <c r="B245" s="30"/>
      <c r="C245" s="24"/>
      <c r="D245" s="31"/>
      <c r="E245" s="24"/>
      <c r="F245" s="24"/>
      <c r="G245" s="24"/>
      <c r="H245" s="24"/>
      <c r="I245" s="24"/>
      <c r="J245" s="24"/>
      <c r="K245" s="31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31"/>
      <c r="Z245" s="24"/>
    </row>
    <row r="246" spans="1:26" x14ac:dyDescent="0.3">
      <c r="A246" s="29"/>
      <c r="B246" s="30"/>
      <c r="C246" s="24"/>
      <c r="D246" s="31"/>
      <c r="E246" s="24"/>
      <c r="F246" s="24"/>
      <c r="G246" s="24"/>
      <c r="H246" s="24"/>
      <c r="I246" s="24"/>
      <c r="J246" s="24"/>
      <c r="K246" s="31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31"/>
      <c r="Z246" s="24"/>
    </row>
    <row r="247" spans="1:26" x14ac:dyDescent="0.3">
      <c r="A247" s="29"/>
      <c r="B247" s="30"/>
      <c r="C247" s="24"/>
      <c r="D247" s="31"/>
      <c r="E247" s="24"/>
      <c r="F247" s="24"/>
      <c r="G247" s="24"/>
      <c r="H247" s="24"/>
      <c r="I247" s="24"/>
      <c r="J247" s="24"/>
      <c r="K247" s="31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31"/>
      <c r="Z247" s="24"/>
    </row>
    <row r="248" spans="1:26" x14ac:dyDescent="0.3">
      <c r="A248" s="29"/>
      <c r="B248" s="30"/>
      <c r="C248" s="24"/>
      <c r="D248" s="31"/>
      <c r="E248" s="24"/>
      <c r="F248" s="24"/>
      <c r="G248" s="24"/>
      <c r="H248" s="24"/>
      <c r="I248" s="24"/>
      <c r="J248" s="29"/>
      <c r="K248" s="31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31"/>
      <c r="Z248" s="24"/>
    </row>
    <row r="249" spans="1:26" x14ac:dyDescent="0.3">
      <c r="A249" s="40"/>
      <c r="B249" s="26"/>
      <c r="C249" s="24"/>
      <c r="D249" s="24"/>
      <c r="E249" s="24"/>
      <c r="F249" s="24"/>
      <c r="G249" s="24"/>
      <c r="H249" s="24"/>
      <c r="I249" s="24"/>
      <c r="J249" s="29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>
        <f>SUM(Z237:Z248)</f>
        <v>0</v>
      </c>
    </row>
    <row r="250" spans="1:26" x14ac:dyDescent="0.3">
      <c r="A250" s="40"/>
      <c r="B250" s="40"/>
      <c r="C250" s="40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x14ac:dyDescent="0.3">
      <c r="A251" s="29"/>
      <c r="B251" s="30"/>
      <c r="C251" s="24"/>
      <c r="D251" s="31"/>
      <c r="E251" s="24"/>
      <c r="F251" s="24"/>
      <c r="G251" s="24"/>
      <c r="H251" s="24"/>
      <c r="I251" s="24"/>
      <c r="J251" s="29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x14ac:dyDescent="0.3">
      <c r="A252" s="29"/>
      <c r="B252" s="30"/>
      <c r="C252" s="24"/>
      <c r="D252" s="31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x14ac:dyDescent="0.3">
      <c r="A253" s="29"/>
      <c r="B253" s="30"/>
      <c r="C253" s="24"/>
      <c r="D253" s="31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x14ac:dyDescent="0.3">
      <c r="A254" s="40"/>
      <c r="B254" s="26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>
        <f>SUM(Z251:Z253)</f>
        <v>0</v>
      </c>
    </row>
    <row r="255" spans="1:26" x14ac:dyDescent="0.3">
      <c r="A255" s="40"/>
      <c r="B255" s="40"/>
      <c r="C255" s="51"/>
      <c r="D255" s="51"/>
      <c r="E255" s="51"/>
      <c r="F255" s="51"/>
      <c r="G255" s="51"/>
      <c r="H255" s="51"/>
      <c r="I255" s="51"/>
      <c r="J255" s="52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>
        <f>Z249+Z254</f>
        <v>0</v>
      </c>
    </row>
    <row r="256" spans="1:26" x14ac:dyDescent="0.3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x14ac:dyDescent="0.3">
      <c r="A257" s="40"/>
      <c r="B257" s="40"/>
      <c r="C257" s="40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2.75" customHeight="1" x14ac:dyDescent="0.3">
      <c r="A258" s="29"/>
      <c r="B258" s="30"/>
      <c r="C258" s="24"/>
      <c r="D258" s="31"/>
      <c r="E258" s="24"/>
      <c r="F258" s="24"/>
      <c r="G258" s="24"/>
      <c r="H258" s="24"/>
      <c r="I258" s="24"/>
      <c r="J258" s="29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2.75" customHeight="1" x14ac:dyDescent="0.3">
      <c r="A259" s="29"/>
      <c r="B259" s="30"/>
      <c r="C259" s="24"/>
      <c r="D259" s="31"/>
      <c r="E259" s="24"/>
      <c r="F259" s="24"/>
      <c r="G259" s="24"/>
      <c r="H259" s="24"/>
      <c r="I259" s="24"/>
      <c r="J259" s="29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2.75" customHeight="1" x14ac:dyDescent="0.3">
      <c r="A260" s="29"/>
      <c r="B260" s="30"/>
      <c r="C260" s="24"/>
      <c r="D260" s="31"/>
      <c r="E260" s="24"/>
      <c r="F260" s="24"/>
      <c r="G260" s="24"/>
      <c r="H260" s="24"/>
      <c r="I260" s="24"/>
      <c r="J260" s="29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2.75" customHeight="1" x14ac:dyDescent="0.3">
      <c r="A261" s="29"/>
      <c r="B261" s="30"/>
      <c r="C261" s="24"/>
      <c r="D261" s="31"/>
      <c r="E261" s="24"/>
      <c r="F261" s="24"/>
      <c r="G261" s="24"/>
      <c r="H261" s="24"/>
      <c r="I261" s="24"/>
      <c r="J261" s="29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2.75" customHeight="1" x14ac:dyDescent="0.3">
      <c r="A262" s="29"/>
      <c r="B262" s="30"/>
      <c r="C262" s="24"/>
      <c r="D262" s="31"/>
      <c r="E262" s="24"/>
      <c r="F262" s="24"/>
      <c r="G262" s="24"/>
      <c r="H262" s="24"/>
      <c r="I262" s="24"/>
      <c r="J262" s="29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2.75" customHeight="1" x14ac:dyDescent="0.3">
      <c r="A263" s="29"/>
      <c r="B263" s="30"/>
      <c r="C263" s="24"/>
      <c r="D263" s="31"/>
      <c r="E263" s="24"/>
      <c r="F263" s="24"/>
      <c r="G263" s="24"/>
      <c r="H263" s="24"/>
      <c r="I263" s="24"/>
      <c r="J263" s="29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2.75" customHeight="1" x14ac:dyDescent="0.3">
      <c r="A264" s="29"/>
      <c r="B264" s="30"/>
      <c r="C264" s="24"/>
      <c r="D264" s="31"/>
      <c r="E264" s="24"/>
      <c r="F264" s="24"/>
      <c r="G264" s="24"/>
      <c r="H264" s="24"/>
      <c r="I264" s="24"/>
      <c r="J264" s="29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2.75" customHeight="1" x14ac:dyDescent="0.3">
      <c r="A265" s="29"/>
      <c r="B265" s="30"/>
      <c r="C265" s="24"/>
      <c r="D265" s="31"/>
      <c r="E265" s="24"/>
      <c r="F265" s="24"/>
      <c r="G265" s="24"/>
      <c r="H265" s="24"/>
      <c r="I265" s="24"/>
      <c r="J265" s="29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2.75" customHeight="1" x14ac:dyDescent="0.3">
      <c r="A266" s="29"/>
      <c r="B266" s="30"/>
      <c r="C266" s="24"/>
      <c r="D266" s="31"/>
      <c r="E266" s="24"/>
      <c r="F266" s="24"/>
      <c r="G266" s="24"/>
      <c r="H266" s="24"/>
      <c r="I266" s="24"/>
      <c r="J266" s="29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2.75" customHeight="1" x14ac:dyDescent="0.3">
      <c r="A267" s="29"/>
      <c r="B267" s="30"/>
      <c r="C267" s="24"/>
      <c r="D267" s="31"/>
      <c r="E267" s="24"/>
      <c r="F267" s="24"/>
      <c r="G267" s="24"/>
      <c r="H267" s="24"/>
      <c r="I267" s="24"/>
      <c r="J267" s="29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2.75" customHeight="1" x14ac:dyDescent="0.3">
      <c r="A268" s="29"/>
      <c r="B268" s="30"/>
      <c r="C268" s="24"/>
      <c r="D268" s="31"/>
      <c r="E268" s="24"/>
      <c r="F268" s="24"/>
      <c r="G268" s="24"/>
      <c r="H268" s="24"/>
      <c r="I268" s="24"/>
      <c r="J268" s="29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2.75" customHeight="1" x14ac:dyDescent="0.3">
      <c r="A269" s="29"/>
      <c r="B269" s="30"/>
      <c r="C269" s="24"/>
      <c r="D269" s="31"/>
      <c r="E269" s="24"/>
      <c r="F269" s="24"/>
      <c r="G269" s="24"/>
      <c r="H269" s="24"/>
      <c r="I269" s="24"/>
      <c r="J269" s="29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2.75" customHeight="1" x14ac:dyDescent="0.3">
      <c r="A270" s="29"/>
      <c r="B270" s="30"/>
      <c r="C270" s="24"/>
      <c r="D270" s="31"/>
      <c r="E270" s="24"/>
      <c r="F270" s="24"/>
      <c r="G270" s="24"/>
      <c r="H270" s="24"/>
      <c r="I270" s="24"/>
      <c r="J270" s="29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2.75" customHeight="1" x14ac:dyDescent="0.3">
      <c r="A271" s="29"/>
      <c r="B271" s="30"/>
      <c r="C271" s="24"/>
      <c r="D271" s="31"/>
      <c r="E271" s="24"/>
      <c r="F271" s="24"/>
      <c r="G271" s="24"/>
      <c r="H271" s="24"/>
      <c r="I271" s="24"/>
      <c r="J271" s="29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2.75" customHeight="1" x14ac:dyDescent="0.3">
      <c r="A272" s="29"/>
      <c r="B272" s="30"/>
      <c r="C272" s="24"/>
      <c r="D272" s="31"/>
      <c r="E272" s="24"/>
      <c r="F272" s="24"/>
      <c r="G272" s="24"/>
      <c r="H272" s="24"/>
      <c r="I272" s="24"/>
      <c r="J272" s="29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2.75" customHeight="1" x14ac:dyDescent="0.3">
      <c r="A273" s="29"/>
      <c r="B273" s="30"/>
      <c r="C273" s="24"/>
      <c r="D273" s="31"/>
      <c r="E273" s="24"/>
      <c r="F273" s="24"/>
      <c r="G273" s="24"/>
      <c r="H273" s="24"/>
      <c r="I273" s="24"/>
      <c r="J273" s="29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2.75" customHeight="1" x14ac:dyDescent="0.3">
      <c r="A274" s="29"/>
      <c r="B274" s="30"/>
      <c r="C274" s="24"/>
      <c r="D274" s="31"/>
      <c r="E274" s="24"/>
      <c r="F274" s="24"/>
      <c r="G274" s="24"/>
      <c r="H274" s="24"/>
      <c r="I274" s="24"/>
      <c r="J274" s="29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2.75" customHeight="1" x14ac:dyDescent="0.3">
      <c r="A275" s="29"/>
      <c r="B275" s="30"/>
      <c r="C275" s="24"/>
      <c r="D275" s="31"/>
      <c r="E275" s="24"/>
      <c r="F275" s="24"/>
      <c r="G275" s="24"/>
      <c r="H275" s="24"/>
      <c r="I275" s="24"/>
      <c r="J275" s="29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2.75" customHeight="1" x14ac:dyDescent="0.3">
      <c r="A276" s="29"/>
      <c r="B276" s="30"/>
      <c r="C276" s="24"/>
      <c r="D276" s="31"/>
      <c r="E276" s="24"/>
      <c r="F276" s="24"/>
      <c r="G276" s="24"/>
      <c r="H276" s="24"/>
      <c r="I276" s="24"/>
      <c r="J276" s="29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2.75" customHeight="1" x14ac:dyDescent="0.3">
      <c r="A277" s="29"/>
      <c r="B277" s="30"/>
      <c r="C277" s="24"/>
      <c r="D277" s="31"/>
      <c r="E277" s="24"/>
      <c r="F277" s="24"/>
      <c r="G277" s="24"/>
      <c r="H277" s="24"/>
      <c r="I277" s="24"/>
      <c r="J277" s="29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2.75" customHeight="1" x14ac:dyDescent="0.3">
      <c r="A278" s="29"/>
      <c r="B278" s="30"/>
      <c r="C278" s="24"/>
      <c r="D278" s="31"/>
      <c r="E278" s="24"/>
      <c r="F278" s="24"/>
      <c r="G278" s="24"/>
      <c r="H278" s="24"/>
      <c r="I278" s="24"/>
      <c r="J278" s="29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2.75" customHeight="1" x14ac:dyDescent="0.3">
      <c r="A279" s="29"/>
      <c r="B279" s="30"/>
      <c r="C279" s="24"/>
      <c r="D279" s="31"/>
      <c r="E279" s="24"/>
      <c r="F279" s="24"/>
      <c r="G279" s="24"/>
      <c r="H279" s="24"/>
      <c r="I279" s="24"/>
      <c r="J279" s="29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2.75" customHeight="1" x14ac:dyDescent="0.3">
      <c r="A280" s="29"/>
      <c r="B280" s="30"/>
      <c r="C280" s="24"/>
      <c r="D280" s="31"/>
      <c r="E280" s="24"/>
      <c r="F280" s="24"/>
      <c r="G280" s="24"/>
      <c r="H280" s="24"/>
      <c r="I280" s="24"/>
      <c r="J280" s="29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2.75" customHeight="1" x14ac:dyDescent="0.3">
      <c r="A281" s="29"/>
      <c r="B281" s="30"/>
      <c r="C281" s="24"/>
      <c r="D281" s="31"/>
      <c r="E281" s="24"/>
      <c r="F281" s="24"/>
      <c r="G281" s="24"/>
      <c r="H281" s="24"/>
      <c r="I281" s="24"/>
      <c r="J281" s="29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x14ac:dyDescent="0.3">
      <c r="A282" s="29"/>
      <c r="B282" s="30"/>
      <c r="C282" s="24"/>
      <c r="D282" s="31"/>
      <c r="E282" s="24"/>
      <c r="F282" s="24"/>
      <c r="G282" s="24"/>
      <c r="H282" s="24"/>
      <c r="I282" s="24"/>
      <c r="J282" s="29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x14ac:dyDescent="0.3">
      <c r="A283" s="29"/>
      <c r="B283" s="30"/>
      <c r="C283" s="24"/>
      <c r="D283" s="31"/>
      <c r="E283" s="24"/>
      <c r="F283" s="24"/>
      <c r="G283" s="24"/>
      <c r="H283" s="24"/>
      <c r="I283" s="24"/>
      <c r="J283" s="29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x14ac:dyDescent="0.3">
      <c r="A284" s="29"/>
      <c r="B284" s="30"/>
      <c r="C284" s="24"/>
      <c r="D284" s="31"/>
      <c r="E284" s="24"/>
      <c r="F284" s="24"/>
      <c r="G284" s="24"/>
      <c r="H284" s="24"/>
      <c r="I284" s="24"/>
      <c r="J284" s="29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x14ac:dyDescent="0.3">
      <c r="A285" s="40"/>
      <c r="B285" s="26"/>
      <c r="C285" s="31"/>
      <c r="D285" s="31"/>
      <c r="E285" s="31"/>
      <c r="F285" s="31"/>
      <c r="G285" s="31"/>
      <c r="H285" s="31"/>
      <c r="I285" s="31"/>
      <c r="J285" s="39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>
        <f>SUM(Z258:Z284)</f>
        <v>0</v>
      </c>
    </row>
    <row r="286" spans="1:26" s="36" customFormat="1" x14ac:dyDescent="0.3">
      <c r="A286" s="40"/>
      <c r="B286" s="41"/>
      <c r="C286" s="41"/>
      <c r="D286" s="41"/>
      <c r="E286" s="41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35"/>
    </row>
    <row r="287" spans="1:26" s="36" customFormat="1" x14ac:dyDescent="0.3">
      <c r="A287" s="29"/>
      <c r="B287" s="37"/>
      <c r="C287" s="24"/>
      <c r="D287" s="31"/>
      <c r="E287" s="33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35"/>
    </row>
    <row r="288" spans="1:26" s="36" customFormat="1" x14ac:dyDescent="0.3">
      <c r="A288" s="29"/>
      <c r="B288" s="37"/>
      <c r="C288" s="24"/>
      <c r="D288" s="31"/>
      <c r="E288" s="33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31"/>
      <c r="Z288" s="35"/>
    </row>
    <row r="289" spans="1:26" s="36" customFormat="1" x14ac:dyDescent="0.3">
      <c r="A289" s="29"/>
      <c r="B289" s="37"/>
      <c r="C289" s="24"/>
      <c r="D289" s="31"/>
      <c r="E289" s="33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31"/>
      <c r="Z289" s="35"/>
    </row>
    <row r="290" spans="1:26" s="36" customFormat="1" x14ac:dyDescent="0.3">
      <c r="A290" s="40"/>
      <c r="B290" s="42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>
        <f>SUM(Z287:Z289)</f>
        <v>0</v>
      </c>
    </row>
    <row r="291" spans="1:26" x14ac:dyDescent="0.3">
      <c r="A291" s="40"/>
      <c r="B291" s="40"/>
      <c r="C291" s="40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x14ac:dyDescent="0.3">
      <c r="A292" s="29"/>
      <c r="B292" s="53"/>
      <c r="C292" s="24"/>
      <c r="D292" s="31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31"/>
      <c r="Z292" s="31"/>
    </row>
    <row r="293" spans="1:26" s="36" customFormat="1" x14ac:dyDescent="0.3">
      <c r="A293" s="29"/>
      <c r="B293" s="37"/>
      <c r="C293" s="24"/>
      <c r="D293" s="31"/>
      <c r="E293" s="33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31"/>
      <c r="Z293" s="35"/>
    </row>
    <row r="294" spans="1:26" x14ac:dyDescent="0.3">
      <c r="A294" s="40"/>
      <c r="B294" s="26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>
        <f>SUM(Z292:Z293)</f>
        <v>0</v>
      </c>
    </row>
    <row r="295" spans="1:26" x14ac:dyDescent="0.3">
      <c r="A295" s="40"/>
      <c r="B295" s="40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>
        <f>Z285+Z294+Z290</f>
        <v>0</v>
      </c>
    </row>
    <row r="296" spans="1:26" x14ac:dyDescent="0.3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x14ac:dyDescent="0.3">
      <c r="A297" s="40"/>
      <c r="B297" s="40"/>
      <c r="C297" s="40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x14ac:dyDescent="0.3">
      <c r="A298" s="29"/>
      <c r="B298" s="30"/>
      <c r="C298" s="24"/>
      <c r="D298" s="31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31"/>
      <c r="Y298" s="31"/>
      <c r="Z298" s="31"/>
    </row>
    <row r="299" spans="1:26" s="36" customFormat="1" x14ac:dyDescent="0.3">
      <c r="A299" s="29"/>
      <c r="B299" s="32"/>
      <c r="C299" s="24"/>
      <c r="D299" s="31"/>
      <c r="E299" s="33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31"/>
      <c r="Y299" s="24"/>
      <c r="Z299" s="35"/>
    </row>
    <row r="300" spans="1:26" s="36" customFormat="1" x14ac:dyDescent="0.3">
      <c r="A300" s="29"/>
      <c r="B300" s="37"/>
      <c r="C300" s="24"/>
      <c r="D300" s="31"/>
      <c r="E300" s="33"/>
      <c r="F300" s="24"/>
      <c r="G300" s="24"/>
      <c r="H300" s="24"/>
      <c r="I300" s="31"/>
      <c r="J300" s="31"/>
      <c r="K300" s="24"/>
      <c r="L300" s="24"/>
      <c r="M300" s="24"/>
      <c r="N300" s="31"/>
      <c r="O300" s="24"/>
      <c r="P300" s="24"/>
      <c r="Q300" s="24"/>
      <c r="R300" s="24"/>
      <c r="S300" s="24"/>
      <c r="T300" s="24"/>
      <c r="U300" s="24"/>
      <c r="V300" s="24"/>
      <c r="W300" s="24"/>
      <c r="X300" s="31"/>
      <c r="Y300" s="24"/>
      <c r="Z300" s="35"/>
    </row>
    <row r="301" spans="1:26" x14ac:dyDescent="0.3">
      <c r="A301" s="29"/>
      <c r="B301" s="30"/>
      <c r="C301" s="24"/>
      <c r="D301" s="31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31"/>
      <c r="Y301" s="31"/>
      <c r="Z301" s="31"/>
    </row>
    <row r="302" spans="1:26" x14ac:dyDescent="0.3">
      <c r="A302" s="29"/>
      <c r="B302" s="30"/>
      <c r="C302" s="24"/>
      <c r="D302" s="31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31"/>
      <c r="Y302" s="31"/>
      <c r="Z302" s="31"/>
    </row>
    <row r="303" spans="1:26" x14ac:dyDescent="0.3">
      <c r="A303" s="29"/>
      <c r="B303" s="30"/>
      <c r="C303" s="24"/>
      <c r="D303" s="31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31"/>
      <c r="Y303" s="24"/>
      <c r="Z303" s="24"/>
    </row>
    <row r="304" spans="1:26" x14ac:dyDescent="0.3">
      <c r="A304" s="29"/>
      <c r="B304" s="30"/>
      <c r="C304" s="24"/>
      <c r="D304" s="31"/>
      <c r="E304" s="24"/>
      <c r="F304" s="24"/>
      <c r="G304" s="24"/>
      <c r="H304" s="24"/>
      <c r="I304" s="24"/>
      <c r="J304" s="31"/>
      <c r="K304" s="24"/>
      <c r="L304" s="24"/>
      <c r="M304" s="24"/>
      <c r="N304" s="31"/>
      <c r="O304" s="24"/>
      <c r="P304" s="24"/>
      <c r="Q304" s="24"/>
      <c r="R304" s="24"/>
      <c r="S304" s="24"/>
      <c r="T304" s="24"/>
      <c r="U304" s="24"/>
      <c r="V304" s="24"/>
      <c r="W304" s="24"/>
      <c r="X304" s="31"/>
      <c r="Y304" s="31"/>
      <c r="Z304" s="31"/>
    </row>
    <row r="305" spans="1:26" x14ac:dyDescent="0.3">
      <c r="A305" s="29"/>
      <c r="B305" s="30"/>
      <c r="C305" s="24"/>
      <c r="D305" s="31"/>
      <c r="E305" s="24"/>
      <c r="F305" s="24"/>
      <c r="G305" s="24"/>
      <c r="H305" s="24"/>
      <c r="I305" s="24"/>
      <c r="J305" s="31"/>
      <c r="K305" s="24"/>
      <c r="L305" s="24"/>
      <c r="M305" s="24"/>
      <c r="N305" s="31"/>
      <c r="O305" s="24"/>
      <c r="P305" s="24"/>
      <c r="Q305" s="24"/>
      <c r="R305" s="24"/>
      <c r="S305" s="24"/>
      <c r="T305" s="24"/>
      <c r="U305" s="24"/>
      <c r="V305" s="24"/>
      <c r="W305" s="24"/>
      <c r="X305" s="31"/>
      <c r="Y305" s="24"/>
      <c r="Z305" s="31"/>
    </row>
    <row r="306" spans="1:26" x14ac:dyDescent="0.3">
      <c r="A306" s="29"/>
      <c r="B306" s="30"/>
      <c r="C306" s="24"/>
      <c r="D306" s="31"/>
      <c r="E306" s="24"/>
      <c r="F306" s="24"/>
      <c r="G306" s="24"/>
      <c r="H306" s="24"/>
      <c r="I306" s="24"/>
      <c r="J306" s="31"/>
      <c r="K306" s="24"/>
      <c r="L306" s="24"/>
      <c r="M306" s="24"/>
      <c r="N306" s="31"/>
      <c r="O306" s="24"/>
      <c r="P306" s="24"/>
      <c r="Q306" s="24"/>
      <c r="R306" s="24"/>
      <c r="S306" s="24"/>
      <c r="T306" s="24"/>
      <c r="U306" s="24"/>
      <c r="V306" s="24"/>
      <c r="W306" s="24"/>
      <c r="X306" s="31"/>
      <c r="Y306" s="31"/>
      <c r="Z306" s="31"/>
    </row>
    <row r="307" spans="1:26" x14ac:dyDescent="0.3">
      <c r="A307" s="29"/>
      <c r="B307" s="30"/>
      <c r="C307" s="24"/>
      <c r="D307" s="31"/>
      <c r="E307" s="24"/>
      <c r="F307" s="24"/>
      <c r="G307" s="24"/>
      <c r="H307" s="24"/>
      <c r="I307" s="24"/>
      <c r="J307" s="31"/>
      <c r="K307" s="24"/>
      <c r="L307" s="24"/>
      <c r="M307" s="24"/>
      <c r="N307" s="31"/>
      <c r="O307" s="24"/>
      <c r="P307" s="24"/>
      <c r="Q307" s="24"/>
      <c r="R307" s="24"/>
      <c r="S307" s="24"/>
      <c r="T307" s="24"/>
      <c r="U307" s="24"/>
      <c r="V307" s="24"/>
      <c r="W307" s="24"/>
      <c r="X307" s="31"/>
      <c r="Y307" s="24"/>
      <c r="Z307" s="31"/>
    </row>
    <row r="308" spans="1:26" s="36" customFormat="1" x14ac:dyDescent="0.3">
      <c r="A308" s="29"/>
      <c r="B308" s="32"/>
      <c r="C308" s="24"/>
      <c r="D308" s="31"/>
      <c r="E308" s="33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31"/>
      <c r="Y308" s="24"/>
      <c r="Z308" s="35"/>
    </row>
    <row r="309" spans="1:26" s="36" customFormat="1" x14ac:dyDescent="0.3">
      <c r="A309" s="29"/>
      <c r="B309" s="32"/>
      <c r="C309" s="24"/>
      <c r="D309" s="31"/>
      <c r="E309" s="33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31"/>
      <c r="Y309" s="24"/>
      <c r="Z309" s="35"/>
    </row>
    <row r="310" spans="1:26" s="36" customFormat="1" x14ac:dyDescent="0.3">
      <c r="A310" s="29"/>
      <c r="B310" s="37"/>
      <c r="C310" s="24"/>
      <c r="D310" s="31"/>
      <c r="E310" s="33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31"/>
      <c r="Y310" s="24"/>
      <c r="Z310" s="35"/>
    </row>
    <row r="311" spans="1:26" x14ac:dyDescent="0.3">
      <c r="A311" s="29"/>
      <c r="B311" s="30"/>
      <c r="C311" s="24"/>
      <c r="D311" s="31"/>
      <c r="E311" s="24"/>
      <c r="F311" s="24"/>
      <c r="G311" s="24"/>
      <c r="H311" s="24"/>
      <c r="I311" s="24"/>
      <c r="J311" s="39"/>
      <c r="K311" s="24"/>
      <c r="L311" s="24"/>
      <c r="M311" s="24"/>
      <c r="N311" s="31"/>
      <c r="O311" s="24"/>
      <c r="P311" s="24"/>
      <c r="Q311" s="24"/>
      <c r="R311" s="24"/>
      <c r="S311" s="24"/>
      <c r="T311" s="24"/>
      <c r="U311" s="24"/>
      <c r="V311" s="24"/>
      <c r="W311" s="24"/>
      <c r="X311" s="31"/>
      <c r="Y311" s="31"/>
      <c r="Z311" s="31"/>
    </row>
    <row r="312" spans="1:26" x14ac:dyDescent="0.3">
      <c r="A312" s="29"/>
      <c r="B312" s="30"/>
      <c r="C312" s="24"/>
      <c r="D312" s="31"/>
      <c r="E312" s="24"/>
      <c r="F312" s="24"/>
      <c r="G312" s="24"/>
      <c r="H312" s="24"/>
      <c r="I312" s="24"/>
      <c r="J312" s="31"/>
      <c r="K312" s="24"/>
      <c r="L312" s="24"/>
      <c r="M312" s="24"/>
      <c r="N312" s="31"/>
      <c r="O312" s="24"/>
      <c r="P312" s="24"/>
      <c r="Q312" s="24"/>
      <c r="R312" s="24"/>
      <c r="S312" s="24"/>
      <c r="T312" s="24"/>
      <c r="U312" s="24"/>
      <c r="V312" s="24"/>
      <c r="W312" s="24"/>
      <c r="X312" s="31"/>
      <c r="Y312" s="31"/>
      <c r="Z312" s="31"/>
    </row>
    <row r="313" spans="1:26" s="36" customFormat="1" x14ac:dyDescent="0.3">
      <c r="A313" s="29"/>
      <c r="B313" s="32"/>
      <c r="C313" s="24"/>
      <c r="D313" s="31"/>
      <c r="E313" s="24"/>
      <c r="F313" s="24"/>
      <c r="G313" s="24"/>
      <c r="H313" s="24"/>
      <c r="I313" s="24"/>
      <c r="J313" s="24"/>
      <c r="K313" s="24"/>
      <c r="L313" s="24"/>
      <c r="M313" s="49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31"/>
      <c r="Y313" s="24"/>
      <c r="Z313" s="35"/>
    </row>
    <row r="314" spans="1:26" x14ac:dyDescent="0.3">
      <c r="A314" s="29"/>
      <c r="B314" s="30"/>
      <c r="C314" s="24"/>
      <c r="D314" s="31"/>
      <c r="E314" s="24"/>
      <c r="F314" s="24"/>
      <c r="G314" s="24"/>
      <c r="H314" s="24"/>
      <c r="I314" s="24"/>
      <c r="J314" s="31"/>
      <c r="K314" s="24"/>
      <c r="L314" s="24"/>
      <c r="M314" s="24"/>
      <c r="N314" s="31"/>
      <c r="O314" s="24"/>
      <c r="P314" s="24"/>
      <c r="Q314" s="24"/>
      <c r="R314" s="24"/>
      <c r="S314" s="24"/>
      <c r="T314" s="24"/>
      <c r="U314" s="24"/>
      <c r="V314" s="24"/>
      <c r="W314" s="24"/>
      <c r="X314" s="31"/>
      <c r="Y314" s="31"/>
      <c r="Z314" s="31"/>
    </row>
    <row r="315" spans="1:26" s="36" customFormat="1" x14ac:dyDescent="0.3">
      <c r="A315" s="29"/>
      <c r="B315" s="32"/>
      <c r="C315" s="24"/>
      <c r="D315" s="31"/>
      <c r="E315" s="24"/>
      <c r="F315" s="33"/>
      <c r="G315" s="33"/>
      <c r="H315" s="33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33"/>
      <c r="Y315" s="24"/>
      <c r="Z315" s="35"/>
    </row>
    <row r="316" spans="1:26" x14ac:dyDescent="0.3">
      <c r="A316" s="29"/>
      <c r="B316" s="30"/>
      <c r="C316" s="24"/>
      <c r="D316" s="31"/>
      <c r="E316" s="24"/>
      <c r="F316" s="24"/>
      <c r="G316" s="24"/>
      <c r="H316" s="24"/>
      <c r="I316" s="24"/>
      <c r="J316" s="31"/>
      <c r="K316" s="24"/>
      <c r="L316" s="24"/>
      <c r="M316" s="24"/>
      <c r="N316" s="31"/>
      <c r="O316" s="24"/>
      <c r="P316" s="24"/>
      <c r="Q316" s="24"/>
      <c r="R316" s="24"/>
      <c r="S316" s="24"/>
      <c r="T316" s="24"/>
      <c r="U316" s="24"/>
      <c r="V316" s="24"/>
      <c r="W316" s="24"/>
      <c r="X316" s="31"/>
      <c r="Y316" s="31"/>
      <c r="Z316" s="31"/>
    </row>
    <row r="317" spans="1:26" s="36" customFormat="1" x14ac:dyDescent="0.3">
      <c r="A317" s="29"/>
      <c r="B317" s="37"/>
      <c r="C317" s="24"/>
      <c r="D317" s="31"/>
      <c r="E317" s="33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31"/>
      <c r="Y317" s="24"/>
      <c r="Z317" s="35"/>
    </row>
    <row r="318" spans="1:26" s="36" customFormat="1" x14ac:dyDescent="0.3">
      <c r="A318" s="29"/>
      <c r="B318" s="32"/>
      <c r="C318" s="24"/>
      <c r="D318" s="31"/>
      <c r="E318" s="33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31"/>
      <c r="Y318" s="24"/>
      <c r="Z318" s="35"/>
    </row>
    <row r="319" spans="1:26" x14ac:dyDescent="0.3">
      <c r="A319" s="29"/>
      <c r="B319" s="30"/>
      <c r="C319" s="24"/>
      <c r="D319" s="31"/>
      <c r="E319" s="24"/>
      <c r="F319" s="24"/>
      <c r="G319" s="24"/>
      <c r="H319" s="24"/>
      <c r="I319" s="24"/>
      <c r="J319" s="31"/>
      <c r="K319" s="24"/>
      <c r="L319" s="24"/>
      <c r="M319" s="24"/>
      <c r="N319" s="31"/>
      <c r="O319" s="24"/>
      <c r="P319" s="24"/>
      <c r="Q319" s="24"/>
      <c r="R319" s="24"/>
      <c r="S319" s="24"/>
      <c r="T319" s="24"/>
      <c r="U319" s="24"/>
      <c r="V319" s="24"/>
      <c r="W319" s="24"/>
      <c r="X319" s="31"/>
      <c r="Y319" s="31"/>
      <c r="Z319" s="31"/>
    </row>
    <row r="320" spans="1:26" s="36" customFormat="1" x14ac:dyDescent="0.3">
      <c r="A320" s="29"/>
      <c r="B320" s="32"/>
      <c r="C320" s="24"/>
      <c r="D320" s="31"/>
      <c r="E320" s="33"/>
      <c r="F320" s="33"/>
      <c r="G320" s="33"/>
      <c r="H320" s="33"/>
      <c r="I320" s="24"/>
      <c r="J320" s="24"/>
      <c r="K320" s="24"/>
      <c r="L320" s="24"/>
      <c r="M320" s="49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33"/>
      <c r="Y320" s="24"/>
      <c r="Z320" s="35"/>
    </row>
    <row r="321" spans="1:26" s="36" customFormat="1" x14ac:dyDescent="0.3">
      <c r="A321" s="29"/>
      <c r="B321" s="37"/>
      <c r="C321" s="24"/>
      <c r="D321" s="31"/>
      <c r="E321" s="33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31"/>
      <c r="Y321" s="24"/>
      <c r="Z321" s="35"/>
    </row>
    <row r="322" spans="1:26" x14ac:dyDescent="0.3">
      <c r="A322" s="40"/>
      <c r="B322" s="26"/>
      <c r="C322" s="24"/>
      <c r="D322" s="24"/>
      <c r="E322" s="24"/>
      <c r="F322" s="24"/>
      <c r="G322" s="24"/>
      <c r="H322" s="24"/>
      <c r="I322" s="24"/>
      <c r="J322" s="29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>
        <f>SUM(Z298:Z321)</f>
        <v>0</v>
      </c>
    </row>
    <row r="323" spans="1:26" x14ac:dyDescent="0.3">
      <c r="A323" s="40"/>
      <c r="B323" s="40"/>
      <c r="C323" s="40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x14ac:dyDescent="0.3">
      <c r="A324" s="29"/>
      <c r="B324" s="30"/>
      <c r="C324" s="24"/>
      <c r="D324" s="31"/>
      <c r="E324" s="24"/>
      <c r="F324" s="24"/>
      <c r="G324" s="24"/>
      <c r="H324" s="24"/>
      <c r="I324" s="24"/>
      <c r="J324" s="31"/>
      <c r="K324" s="24"/>
      <c r="L324" s="24"/>
      <c r="M324" s="24"/>
      <c r="N324" s="31"/>
      <c r="O324" s="24"/>
      <c r="P324" s="24"/>
      <c r="Q324" s="24"/>
      <c r="R324" s="24"/>
      <c r="S324" s="24"/>
      <c r="T324" s="24"/>
      <c r="U324" s="24"/>
      <c r="V324" s="24"/>
      <c r="W324" s="24"/>
      <c r="X324" s="31"/>
      <c r="Y324" s="24"/>
      <c r="Z324" s="24"/>
    </row>
    <row r="325" spans="1:26" x14ac:dyDescent="0.3">
      <c r="A325" s="29"/>
      <c r="B325" s="30"/>
      <c r="C325" s="24"/>
      <c r="D325" s="31"/>
      <c r="E325" s="24"/>
      <c r="F325" s="24"/>
      <c r="G325" s="24"/>
      <c r="H325" s="24"/>
      <c r="I325" s="24"/>
      <c r="J325" s="31"/>
      <c r="K325" s="24"/>
      <c r="L325" s="24"/>
      <c r="M325" s="24"/>
      <c r="N325" s="31"/>
      <c r="O325" s="24"/>
      <c r="P325" s="24"/>
      <c r="Q325" s="24"/>
      <c r="R325" s="24"/>
      <c r="S325" s="24"/>
      <c r="T325" s="24"/>
      <c r="U325" s="24"/>
      <c r="V325" s="24"/>
      <c r="W325" s="24"/>
      <c r="X325" s="31"/>
      <c r="Y325" s="24"/>
      <c r="Z325" s="24"/>
    </row>
    <row r="326" spans="1:26" x14ac:dyDescent="0.3">
      <c r="A326" s="29"/>
      <c r="B326" s="30"/>
      <c r="C326" s="24"/>
      <c r="D326" s="31"/>
      <c r="E326" s="24"/>
      <c r="F326" s="24"/>
      <c r="G326" s="24"/>
      <c r="H326" s="24"/>
      <c r="I326" s="24"/>
      <c r="J326" s="31"/>
      <c r="K326" s="24"/>
      <c r="L326" s="24"/>
      <c r="M326" s="24"/>
      <c r="N326" s="31"/>
      <c r="O326" s="24"/>
      <c r="P326" s="24"/>
      <c r="Q326" s="24"/>
      <c r="R326" s="24"/>
      <c r="S326" s="24"/>
      <c r="T326" s="24"/>
      <c r="U326" s="24"/>
      <c r="V326" s="24"/>
      <c r="W326" s="24"/>
      <c r="X326" s="31"/>
      <c r="Y326" s="24"/>
      <c r="Z326" s="24"/>
    </row>
    <row r="327" spans="1:26" x14ac:dyDescent="0.3">
      <c r="A327" s="29"/>
      <c r="B327" s="30"/>
      <c r="C327" s="24"/>
      <c r="D327" s="31"/>
      <c r="E327" s="24"/>
      <c r="F327" s="24"/>
      <c r="G327" s="24"/>
      <c r="H327" s="24"/>
      <c r="I327" s="24"/>
      <c r="J327" s="31"/>
      <c r="K327" s="24"/>
      <c r="L327" s="24"/>
      <c r="M327" s="24"/>
      <c r="N327" s="31"/>
      <c r="O327" s="24"/>
      <c r="P327" s="24"/>
      <c r="Q327" s="24"/>
      <c r="R327" s="24"/>
      <c r="S327" s="24"/>
      <c r="T327" s="24"/>
      <c r="U327" s="24"/>
      <c r="V327" s="24"/>
      <c r="W327" s="24"/>
      <c r="X327" s="31"/>
      <c r="Y327" s="24"/>
      <c r="Z327" s="24"/>
    </row>
    <row r="328" spans="1:26" x14ac:dyDescent="0.3">
      <c r="A328" s="29"/>
      <c r="B328" s="30"/>
      <c r="C328" s="24"/>
      <c r="D328" s="31"/>
      <c r="E328" s="24"/>
      <c r="F328" s="24"/>
      <c r="G328" s="24"/>
      <c r="H328" s="24"/>
      <c r="I328" s="24"/>
      <c r="J328" s="31"/>
      <c r="K328" s="24"/>
      <c r="L328" s="24"/>
      <c r="M328" s="24"/>
      <c r="N328" s="31"/>
      <c r="O328" s="24"/>
      <c r="P328" s="24"/>
      <c r="Q328" s="24"/>
      <c r="R328" s="24"/>
      <c r="S328" s="24"/>
      <c r="T328" s="24"/>
      <c r="U328" s="24"/>
      <c r="V328" s="24"/>
      <c r="W328" s="24"/>
      <c r="X328" s="31"/>
      <c r="Y328" s="31"/>
      <c r="Z328" s="24"/>
    </row>
    <row r="329" spans="1:26" x14ac:dyDescent="0.3">
      <c r="A329" s="29"/>
      <c r="B329" s="30"/>
      <c r="C329" s="24"/>
      <c r="D329" s="31"/>
      <c r="E329" s="24"/>
      <c r="F329" s="24"/>
      <c r="G329" s="24"/>
      <c r="H329" s="24"/>
      <c r="I329" s="24"/>
      <c r="J329" s="31"/>
      <c r="K329" s="24"/>
      <c r="L329" s="24"/>
      <c r="M329" s="24"/>
      <c r="N329" s="31"/>
      <c r="O329" s="24"/>
      <c r="P329" s="24"/>
      <c r="Q329" s="24"/>
      <c r="R329" s="24"/>
      <c r="S329" s="24"/>
      <c r="T329" s="24"/>
      <c r="U329" s="24"/>
      <c r="V329" s="24"/>
      <c r="W329" s="24"/>
      <c r="X329" s="31"/>
      <c r="Y329" s="24"/>
      <c r="Z329" s="24"/>
    </row>
    <row r="330" spans="1:26" x14ac:dyDescent="0.3">
      <c r="A330" s="29"/>
      <c r="B330" s="30"/>
      <c r="C330" s="24"/>
      <c r="D330" s="31"/>
      <c r="E330" s="24"/>
      <c r="F330" s="24"/>
      <c r="G330" s="24"/>
      <c r="H330" s="24"/>
      <c r="I330" s="24"/>
      <c r="J330" s="31"/>
      <c r="K330" s="24"/>
      <c r="L330" s="24"/>
      <c r="M330" s="24"/>
      <c r="N330" s="31"/>
      <c r="O330" s="24"/>
      <c r="P330" s="24"/>
      <c r="Q330" s="24"/>
      <c r="R330" s="24"/>
      <c r="S330" s="24"/>
      <c r="T330" s="24"/>
      <c r="U330" s="24"/>
      <c r="V330" s="24"/>
      <c r="W330" s="24"/>
      <c r="X330" s="31"/>
      <c r="Y330" s="24"/>
      <c r="Z330" s="24"/>
    </row>
    <row r="331" spans="1:26" x14ac:dyDescent="0.3">
      <c r="A331" s="29"/>
      <c r="B331" s="30"/>
      <c r="C331" s="24"/>
      <c r="D331" s="31"/>
      <c r="E331" s="24"/>
      <c r="F331" s="24"/>
      <c r="G331" s="24"/>
      <c r="H331" s="24"/>
      <c r="I331" s="24"/>
      <c r="J331" s="31"/>
      <c r="K331" s="24"/>
      <c r="L331" s="24"/>
      <c r="M331" s="24"/>
      <c r="N331" s="31"/>
      <c r="O331" s="24"/>
      <c r="P331" s="24"/>
      <c r="Q331" s="24"/>
      <c r="R331" s="24"/>
      <c r="S331" s="24"/>
      <c r="T331" s="24"/>
      <c r="U331" s="24"/>
      <c r="V331" s="24"/>
      <c r="W331" s="24"/>
      <c r="X331" s="31"/>
      <c r="Y331" s="24"/>
      <c r="Z331" s="24"/>
    </row>
    <row r="332" spans="1:26" x14ac:dyDescent="0.3">
      <c r="A332" s="29"/>
      <c r="B332" s="30"/>
      <c r="C332" s="24"/>
      <c r="D332" s="31"/>
      <c r="E332" s="24"/>
      <c r="F332" s="24"/>
      <c r="G332" s="24"/>
      <c r="H332" s="24"/>
      <c r="I332" s="24"/>
      <c r="J332" s="31"/>
      <c r="K332" s="24"/>
      <c r="L332" s="24"/>
      <c r="M332" s="24"/>
      <c r="N332" s="31"/>
      <c r="O332" s="24"/>
      <c r="P332" s="24"/>
      <c r="Q332" s="24"/>
      <c r="R332" s="24"/>
      <c r="S332" s="24"/>
      <c r="T332" s="24"/>
      <c r="U332" s="24"/>
      <c r="V332" s="24"/>
      <c r="W332" s="24"/>
      <c r="X332" s="31"/>
      <c r="Y332" s="24"/>
      <c r="Z332" s="24"/>
    </row>
    <row r="333" spans="1:26" s="36" customFormat="1" x14ac:dyDescent="0.3">
      <c r="A333" s="29"/>
      <c r="B333" s="32"/>
      <c r="C333" s="24"/>
      <c r="D333" s="31"/>
      <c r="E333" s="33"/>
      <c r="F333" s="33"/>
      <c r="G333" s="33"/>
      <c r="H333" s="33"/>
      <c r="I333" s="24"/>
      <c r="J333" s="24"/>
      <c r="K333" s="24"/>
      <c r="L333" s="24"/>
      <c r="M333" s="24"/>
      <c r="N333" s="24"/>
      <c r="O333" s="24"/>
      <c r="P333" s="24"/>
      <c r="Q333" s="38"/>
      <c r="R333" s="24"/>
      <c r="S333" s="24"/>
      <c r="T333" s="24"/>
      <c r="U333" s="24"/>
      <c r="V333" s="24"/>
      <c r="W333" s="24"/>
      <c r="X333" s="33"/>
      <c r="Y333" s="24"/>
      <c r="Z333" s="35"/>
    </row>
    <row r="334" spans="1:26" x14ac:dyDescent="0.3">
      <c r="A334" s="29"/>
      <c r="B334" s="30"/>
      <c r="C334" s="24"/>
      <c r="D334" s="31"/>
      <c r="E334" s="24"/>
      <c r="F334" s="24"/>
      <c r="G334" s="24"/>
      <c r="H334" s="24"/>
      <c r="I334" s="24"/>
      <c r="J334" s="31"/>
      <c r="K334" s="24"/>
      <c r="L334" s="24"/>
      <c r="M334" s="24"/>
      <c r="N334" s="31"/>
      <c r="O334" s="24"/>
      <c r="P334" s="24"/>
      <c r="Q334" s="24"/>
      <c r="R334" s="24"/>
      <c r="S334" s="24"/>
      <c r="T334" s="24"/>
      <c r="U334" s="24"/>
      <c r="V334" s="24"/>
      <c r="W334" s="24"/>
      <c r="X334" s="31"/>
      <c r="Y334" s="24"/>
      <c r="Z334" s="24"/>
    </row>
    <row r="335" spans="1:26" x14ac:dyDescent="0.3">
      <c r="A335" s="29"/>
      <c r="B335" s="30"/>
      <c r="C335" s="24"/>
      <c r="D335" s="31"/>
      <c r="E335" s="24"/>
      <c r="F335" s="24"/>
      <c r="G335" s="24"/>
      <c r="H335" s="24"/>
      <c r="I335" s="24"/>
      <c r="J335" s="31"/>
      <c r="K335" s="24"/>
      <c r="L335" s="24"/>
      <c r="M335" s="31"/>
      <c r="N335" s="31"/>
      <c r="O335" s="24"/>
      <c r="P335" s="24"/>
      <c r="Q335" s="24"/>
      <c r="R335" s="24"/>
      <c r="S335" s="24"/>
      <c r="T335" s="24"/>
      <c r="U335" s="24"/>
      <c r="V335" s="24"/>
      <c r="W335" s="24"/>
      <c r="X335" s="31"/>
      <c r="Y335" s="24"/>
      <c r="Z335" s="24"/>
    </row>
    <row r="336" spans="1:26" x14ac:dyDescent="0.3">
      <c r="A336" s="29"/>
      <c r="B336" s="30"/>
      <c r="C336" s="24"/>
      <c r="D336" s="31"/>
      <c r="E336" s="24"/>
      <c r="F336" s="24"/>
      <c r="G336" s="24"/>
      <c r="H336" s="24"/>
      <c r="I336" s="24"/>
      <c r="J336" s="31"/>
      <c r="K336" s="24"/>
      <c r="L336" s="24"/>
      <c r="M336" s="31"/>
      <c r="N336" s="31"/>
      <c r="O336" s="24"/>
      <c r="P336" s="24"/>
      <c r="Q336" s="24"/>
      <c r="R336" s="24"/>
      <c r="S336" s="24"/>
      <c r="T336" s="24"/>
      <c r="U336" s="24"/>
      <c r="V336" s="24"/>
      <c r="W336" s="24"/>
      <c r="X336" s="31"/>
      <c r="Y336" s="24"/>
      <c r="Z336" s="24"/>
    </row>
    <row r="337" spans="1:26" x14ac:dyDescent="0.3">
      <c r="A337" s="29"/>
      <c r="B337" s="30"/>
      <c r="C337" s="24"/>
      <c r="D337" s="31"/>
      <c r="E337" s="24"/>
      <c r="F337" s="24"/>
      <c r="G337" s="24"/>
      <c r="H337" s="24"/>
      <c r="I337" s="24"/>
      <c r="J337" s="31"/>
      <c r="K337" s="24"/>
      <c r="L337" s="24"/>
      <c r="M337" s="24"/>
      <c r="N337" s="31"/>
      <c r="O337" s="24"/>
      <c r="P337" s="24"/>
      <c r="Q337" s="24"/>
      <c r="R337" s="24"/>
      <c r="S337" s="24"/>
      <c r="T337" s="24"/>
      <c r="U337" s="24"/>
      <c r="V337" s="24"/>
      <c r="W337" s="24"/>
      <c r="X337" s="31"/>
      <c r="Y337" s="24"/>
      <c r="Z337" s="24"/>
    </row>
    <row r="338" spans="1:26" x14ac:dyDescent="0.3">
      <c r="A338" s="29"/>
      <c r="B338" s="30"/>
      <c r="C338" s="24"/>
      <c r="D338" s="31"/>
      <c r="E338" s="24"/>
      <c r="F338" s="24"/>
      <c r="G338" s="24"/>
      <c r="H338" s="24"/>
      <c r="I338" s="24"/>
      <c r="J338" s="31"/>
      <c r="K338" s="24"/>
      <c r="L338" s="24"/>
      <c r="M338" s="54"/>
      <c r="N338" s="31"/>
      <c r="O338" s="24"/>
      <c r="P338" s="24"/>
      <c r="Q338" s="24"/>
      <c r="R338" s="24"/>
      <c r="S338" s="24"/>
      <c r="T338" s="24"/>
      <c r="U338" s="24"/>
      <c r="V338" s="24"/>
      <c r="W338" s="24"/>
      <c r="X338" s="31"/>
      <c r="Y338" s="24"/>
      <c r="Z338" s="24"/>
    </row>
    <row r="339" spans="1:26" x14ac:dyDescent="0.3">
      <c r="A339" s="40"/>
      <c r="B339" s="26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>
        <f>SUM(Z324:Z338)</f>
        <v>0</v>
      </c>
    </row>
    <row r="340" spans="1:26" x14ac:dyDescent="0.3">
      <c r="A340" s="40"/>
      <c r="B340" s="40"/>
      <c r="C340" s="40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x14ac:dyDescent="0.3">
      <c r="A341" s="29"/>
      <c r="B341" s="32"/>
      <c r="C341" s="2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31"/>
      <c r="Z341" s="44"/>
    </row>
    <row r="342" spans="1:26" x14ac:dyDescent="0.3">
      <c r="A342" s="29"/>
      <c r="B342" s="32"/>
      <c r="C342" s="2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31"/>
      <c r="Z342" s="44"/>
    </row>
    <row r="343" spans="1:26" x14ac:dyDescent="0.3">
      <c r="A343" s="29"/>
      <c r="B343" s="32"/>
      <c r="C343" s="24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24"/>
      <c r="Z343" s="31"/>
    </row>
    <row r="344" spans="1:26" x14ac:dyDescent="0.3">
      <c r="A344" s="29"/>
      <c r="B344" s="32"/>
      <c r="C344" s="24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24"/>
      <c r="Z344" s="31"/>
    </row>
    <row r="345" spans="1:26" x14ac:dyDescent="0.3">
      <c r="A345" s="29"/>
      <c r="B345" s="30"/>
      <c r="C345" s="24"/>
      <c r="D345" s="31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31"/>
      <c r="Z345" s="24"/>
    </row>
    <row r="346" spans="1:26" x14ac:dyDescent="0.3">
      <c r="A346" s="40"/>
      <c r="B346" s="26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>
        <f>SUM(Z341:Z345)</f>
        <v>0</v>
      </c>
    </row>
    <row r="347" spans="1:26" x14ac:dyDescent="0.3">
      <c r="A347" s="40"/>
      <c r="B347" s="40"/>
      <c r="C347" s="40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x14ac:dyDescent="0.3">
      <c r="A348" s="29"/>
      <c r="B348" s="30"/>
      <c r="C348" s="24"/>
      <c r="D348" s="31"/>
      <c r="E348" s="24"/>
      <c r="F348" s="24"/>
      <c r="G348" s="55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x14ac:dyDescent="0.3">
      <c r="A349" s="40"/>
      <c r="B349" s="26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>
        <f>SUM(Z348:Z348)</f>
        <v>0</v>
      </c>
    </row>
    <row r="350" spans="1:26" x14ac:dyDescent="0.3">
      <c r="A350" s="40"/>
      <c r="B350" s="56"/>
      <c r="C350" s="56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x14ac:dyDescent="0.3">
      <c r="A351" s="29"/>
      <c r="B351" s="30"/>
      <c r="C351" s="24"/>
      <c r="D351" s="31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x14ac:dyDescent="0.3">
      <c r="A352" s="29"/>
      <c r="B352" s="30"/>
      <c r="C352" s="24"/>
      <c r="D352" s="31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x14ac:dyDescent="0.3">
      <c r="A353" s="29"/>
      <c r="B353" s="30"/>
      <c r="C353" s="24"/>
      <c r="D353" s="31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x14ac:dyDescent="0.3">
      <c r="A354" s="29"/>
      <c r="B354" s="30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8"/>
      <c r="X354" s="24"/>
      <c r="Y354" s="24"/>
      <c r="Z354" s="24"/>
    </row>
    <row r="355" spans="1:26" s="36" customFormat="1" x14ac:dyDescent="0.3">
      <c r="A355" s="29"/>
      <c r="B355" s="37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33"/>
      <c r="Y355" s="24"/>
      <c r="Z355" s="35"/>
    </row>
    <row r="356" spans="1:26" s="36" customFormat="1" x14ac:dyDescent="0.3">
      <c r="A356" s="29"/>
      <c r="B356" s="37"/>
      <c r="C356" s="24"/>
      <c r="D356" s="31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33"/>
      <c r="Y356" s="24"/>
      <c r="Z356" s="35"/>
    </row>
    <row r="357" spans="1:26" x14ac:dyDescent="0.3">
      <c r="A357" s="40"/>
      <c r="B357" s="26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>
        <f>SUM(Z351:Z356)</f>
        <v>0</v>
      </c>
    </row>
    <row r="358" spans="1:26" x14ac:dyDescent="0.3">
      <c r="A358" s="40"/>
      <c r="B358" s="56"/>
      <c r="C358" s="56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x14ac:dyDescent="0.3">
      <c r="A359" s="29"/>
      <c r="B359" s="30"/>
      <c r="C359" s="24"/>
      <c r="D359" s="31"/>
      <c r="E359" s="24"/>
      <c r="F359" s="24"/>
      <c r="G359" s="24"/>
      <c r="H359" s="24"/>
      <c r="I359" s="24"/>
      <c r="J359" s="29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x14ac:dyDescent="0.3">
      <c r="A360" s="29"/>
      <c r="B360" s="30"/>
      <c r="C360" s="24"/>
      <c r="D360" s="31"/>
      <c r="E360" s="24"/>
      <c r="F360" s="24"/>
      <c r="G360" s="24"/>
      <c r="H360" s="24"/>
      <c r="I360" s="24"/>
      <c r="J360" s="29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x14ac:dyDescent="0.3">
      <c r="A361" s="29"/>
      <c r="B361" s="30"/>
      <c r="C361" s="24"/>
      <c r="D361" s="31"/>
      <c r="E361" s="24"/>
      <c r="F361" s="24"/>
      <c r="G361" s="24"/>
      <c r="H361" s="24"/>
      <c r="I361" s="24"/>
      <c r="J361" s="29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x14ac:dyDescent="0.3">
      <c r="A362" s="29"/>
      <c r="B362" s="30"/>
      <c r="C362" s="24"/>
      <c r="D362" s="31"/>
      <c r="E362" s="24"/>
      <c r="F362" s="24"/>
      <c r="G362" s="24"/>
      <c r="H362" s="24"/>
      <c r="I362" s="24"/>
      <c r="J362" s="29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x14ac:dyDescent="0.3">
      <c r="A363" s="29"/>
      <c r="B363" s="30"/>
      <c r="C363" s="24"/>
      <c r="D363" s="31"/>
      <c r="E363" s="24"/>
      <c r="F363" s="24"/>
      <c r="G363" s="24"/>
      <c r="H363" s="24"/>
      <c r="I363" s="24"/>
      <c r="J363" s="29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x14ac:dyDescent="0.3">
      <c r="A364" s="29"/>
      <c r="B364" s="30"/>
      <c r="C364" s="24"/>
      <c r="D364" s="31"/>
      <c r="E364" s="24"/>
      <c r="F364" s="24"/>
      <c r="G364" s="24"/>
      <c r="H364" s="24"/>
      <c r="I364" s="24"/>
      <c r="J364" s="29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x14ac:dyDescent="0.3">
      <c r="A365" s="40"/>
      <c r="B365" s="26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>
        <f>SUM(Z359:Z364)</f>
        <v>0</v>
      </c>
    </row>
    <row r="366" spans="1:26" ht="21" customHeight="1" x14ac:dyDescent="0.3">
      <c r="A366" s="40"/>
      <c r="B366" s="40"/>
      <c r="C366" s="40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26"/>
      <c r="Z366" s="26">
        <f>E366+F366+G366+H366+I366+K366+M366+O366+Q366+S366+U366+V366+W366+X366</f>
        <v>0</v>
      </c>
    </row>
    <row r="367" spans="1:26" ht="21" customHeight="1" x14ac:dyDescent="0.3">
      <c r="A367" s="29"/>
      <c r="B367" s="30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6"/>
      <c r="Z367" s="26">
        <f>E367+F367+G367+H367+I367+K367+M367+O367+Q367+S367+U367+V367+W367+X367</f>
        <v>0</v>
      </c>
    </row>
    <row r="368" spans="1:26" ht="21" customHeight="1" x14ac:dyDescent="0.3">
      <c r="A368" s="29"/>
      <c r="B368" s="30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6"/>
      <c r="Z368" s="26">
        <f>E368+F368+G368+H368+I368+K368+M368+O368+Q368+S368+U368+V368+W368+X368</f>
        <v>0</v>
      </c>
    </row>
    <row r="369" spans="1:26" ht="21" customHeight="1" x14ac:dyDescent="0.3">
      <c r="A369" s="29"/>
      <c r="B369" s="30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6"/>
      <c r="Z369" s="26">
        <f>E369+F369+G369+H369+I369+K369+M369+O369+Q369+S369+U369+V369+W369+X369</f>
        <v>0</v>
      </c>
    </row>
    <row r="370" spans="1:26" ht="21" customHeight="1" x14ac:dyDescent="0.3">
      <c r="A370" s="26"/>
      <c r="B370" s="26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6">
        <f>E370+F370+G370+H370+I370+K370+M370+O370+Q370+S370+U370+V370+W370+X370</f>
        <v>0</v>
      </c>
    </row>
    <row r="371" spans="1:26" x14ac:dyDescent="0.3">
      <c r="A371" s="40"/>
      <c r="B371" s="40"/>
      <c r="C371" s="40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s="36" customFormat="1" x14ac:dyDescent="0.3">
      <c r="A372" s="29"/>
      <c r="B372" s="37"/>
      <c r="C372" s="24"/>
      <c r="D372" s="31"/>
      <c r="E372" s="33"/>
      <c r="F372" s="33"/>
      <c r="G372" s="33"/>
      <c r="H372" s="24"/>
      <c r="I372" s="33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33"/>
      <c r="Y372" s="7"/>
      <c r="Z372" s="24"/>
    </row>
    <row r="373" spans="1:26" s="36" customFormat="1" x14ac:dyDescent="0.3">
      <c r="A373" s="29"/>
      <c r="B373" s="37"/>
      <c r="C373" s="24"/>
      <c r="D373" s="31"/>
      <c r="E373" s="33"/>
      <c r="F373" s="33"/>
      <c r="G373" s="33"/>
      <c r="H373" s="24"/>
      <c r="I373" s="33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33"/>
      <c r="Y373" s="24"/>
      <c r="Z373" s="35"/>
    </row>
    <row r="374" spans="1:26" s="36" customFormat="1" x14ac:dyDescent="0.3">
      <c r="A374" s="29"/>
      <c r="B374" s="37"/>
      <c r="C374" s="24"/>
      <c r="D374" s="31"/>
      <c r="E374" s="33"/>
      <c r="F374" s="33"/>
      <c r="G374" s="33"/>
      <c r="H374" s="24"/>
      <c r="I374" s="33"/>
      <c r="J374" s="29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33"/>
      <c r="Y374" s="24"/>
      <c r="Z374" s="35"/>
    </row>
    <row r="375" spans="1:26" s="36" customFormat="1" x14ac:dyDescent="0.3">
      <c r="A375" s="29"/>
      <c r="B375" s="37"/>
      <c r="C375" s="24"/>
      <c r="D375" s="31"/>
      <c r="E375" s="33"/>
      <c r="F375" s="33"/>
      <c r="G375" s="33"/>
      <c r="H375" s="24"/>
      <c r="I375" s="33"/>
      <c r="J375" s="29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33"/>
      <c r="Y375" s="24"/>
      <c r="Z375" s="35"/>
    </row>
    <row r="376" spans="1:26" ht="16.5" customHeight="1" x14ac:dyDescent="0.3">
      <c r="A376" s="29"/>
      <c r="B376" s="37"/>
      <c r="C376" s="24"/>
      <c r="D376" s="31"/>
      <c r="E376" s="44"/>
      <c r="F376" s="44"/>
      <c r="G376" s="44"/>
      <c r="H376" s="44"/>
      <c r="I376" s="44"/>
      <c r="J376" s="44"/>
      <c r="K376" s="44"/>
      <c r="L376" s="44"/>
      <c r="M376" s="31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24"/>
      <c r="Z376" s="44"/>
    </row>
    <row r="377" spans="1:26" x14ac:dyDescent="0.3">
      <c r="A377" s="29"/>
      <c r="B377" s="37"/>
      <c r="C377" s="24"/>
      <c r="D377" s="31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31"/>
      <c r="Z377" s="44"/>
    </row>
    <row r="378" spans="1:26" x14ac:dyDescent="0.3">
      <c r="A378" s="29"/>
      <c r="B378" s="37"/>
      <c r="C378" s="24"/>
      <c r="D378" s="31"/>
      <c r="E378" s="44"/>
      <c r="F378" s="31"/>
      <c r="G378" s="31"/>
      <c r="H378" s="31"/>
      <c r="I378" s="31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31"/>
      <c r="Z378" s="44"/>
    </row>
    <row r="379" spans="1:26" x14ac:dyDescent="0.3">
      <c r="A379" s="29"/>
      <c r="B379" s="37"/>
      <c r="C379" s="24"/>
      <c r="D379" s="31"/>
      <c r="E379" s="44"/>
      <c r="F379" s="31"/>
      <c r="G379" s="31"/>
      <c r="H379" s="31"/>
      <c r="I379" s="31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31"/>
      <c r="Z379" s="44"/>
    </row>
    <row r="380" spans="1:26" x14ac:dyDescent="0.3">
      <c r="A380" s="29"/>
      <c r="B380" s="37"/>
      <c r="C380" s="24"/>
      <c r="D380" s="31"/>
      <c r="E380" s="44"/>
      <c r="F380" s="31"/>
      <c r="G380" s="31"/>
      <c r="H380" s="31"/>
      <c r="I380" s="31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31"/>
      <c r="Z380" s="44"/>
    </row>
    <row r="381" spans="1:26" x14ac:dyDescent="0.3">
      <c r="A381" s="29"/>
      <c r="B381" s="37"/>
      <c r="C381" s="24"/>
      <c r="D381" s="31"/>
      <c r="E381" s="44"/>
      <c r="F381" s="31"/>
      <c r="G381" s="31"/>
      <c r="H381" s="31"/>
      <c r="I381" s="31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31"/>
      <c r="Z381" s="44"/>
    </row>
    <row r="382" spans="1:26" x14ac:dyDescent="0.3">
      <c r="A382" s="29"/>
      <c r="B382" s="37"/>
      <c r="C382" s="24"/>
      <c r="D382" s="31"/>
      <c r="E382" s="44"/>
      <c r="F382" s="31"/>
      <c r="G382" s="31"/>
      <c r="H382" s="31"/>
      <c r="I382" s="31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31"/>
      <c r="Z382" s="44"/>
    </row>
    <row r="383" spans="1:26" x14ac:dyDescent="0.3">
      <c r="A383" s="29"/>
      <c r="B383" s="37"/>
      <c r="C383" s="24"/>
      <c r="D383" s="31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31"/>
      <c r="Z383" s="44"/>
    </row>
    <row r="384" spans="1:26" x14ac:dyDescent="0.3">
      <c r="A384" s="29"/>
      <c r="B384" s="37"/>
      <c r="C384" s="24"/>
      <c r="D384" s="31"/>
      <c r="E384" s="44"/>
      <c r="F384" s="31"/>
      <c r="G384" s="31"/>
      <c r="H384" s="31"/>
      <c r="I384" s="31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31"/>
      <c r="Z384" s="44"/>
    </row>
    <row r="385" spans="1:26" x14ac:dyDescent="0.3">
      <c r="A385" s="29"/>
      <c r="B385" s="37"/>
      <c r="C385" s="24"/>
      <c r="D385" s="31"/>
      <c r="E385" s="44"/>
      <c r="F385" s="31"/>
      <c r="G385" s="31"/>
      <c r="H385" s="31"/>
      <c r="I385" s="31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24"/>
      <c r="Z385" s="44"/>
    </row>
    <row r="386" spans="1:26" x14ac:dyDescent="0.3">
      <c r="A386" s="29"/>
      <c r="B386" s="37"/>
      <c r="C386" s="24"/>
      <c r="D386" s="31"/>
      <c r="E386" s="44"/>
      <c r="F386" s="31"/>
      <c r="G386" s="31"/>
      <c r="H386" s="31"/>
      <c r="I386" s="31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24"/>
      <c r="Z386" s="44"/>
    </row>
    <row r="387" spans="1:26" x14ac:dyDescent="0.3">
      <c r="A387" s="29"/>
      <c r="B387" s="37"/>
      <c r="C387" s="24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x14ac:dyDescent="0.3">
      <c r="A388" s="29"/>
      <c r="B388" s="37"/>
      <c r="C388" s="24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x14ac:dyDescent="0.3">
      <c r="A389" s="29"/>
      <c r="B389" s="37"/>
      <c r="C389" s="24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x14ac:dyDescent="0.3">
      <c r="A390" s="29"/>
      <c r="B390" s="37"/>
      <c r="C390" s="24"/>
      <c r="D390" s="31"/>
      <c r="E390" s="44"/>
      <c r="F390" s="44"/>
      <c r="G390" s="44"/>
      <c r="H390" s="44"/>
      <c r="I390" s="44"/>
      <c r="J390" s="39"/>
      <c r="K390" s="31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31"/>
      <c r="Z390" s="44"/>
    </row>
    <row r="391" spans="1:26" x14ac:dyDescent="0.3">
      <c r="A391" s="29"/>
      <c r="B391" s="37"/>
      <c r="C391" s="24"/>
      <c r="D391" s="31"/>
      <c r="E391" s="44"/>
      <c r="F391" s="44"/>
      <c r="G391" s="44"/>
      <c r="H391" s="44"/>
      <c r="I391" s="44"/>
      <c r="J391" s="39"/>
      <c r="K391" s="31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31"/>
      <c r="Z391" s="44"/>
    </row>
    <row r="392" spans="1:26" x14ac:dyDescent="0.3">
      <c r="A392" s="29"/>
      <c r="B392" s="37"/>
      <c r="C392" s="24"/>
      <c r="D392" s="31"/>
      <c r="E392" s="44"/>
      <c r="F392" s="44"/>
      <c r="G392" s="44"/>
      <c r="H392" s="44"/>
      <c r="I392" s="44"/>
      <c r="J392" s="39"/>
      <c r="K392" s="31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31"/>
      <c r="Z392" s="44"/>
    </row>
    <row r="393" spans="1:26" x14ac:dyDescent="0.3">
      <c r="A393" s="29"/>
      <c r="B393" s="37"/>
      <c r="C393" s="24"/>
      <c r="D393" s="31"/>
      <c r="E393" s="44"/>
      <c r="F393" s="44"/>
      <c r="G393" s="44"/>
      <c r="H393" s="44"/>
      <c r="I393" s="44"/>
      <c r="J393" s="39"/>
      <c r="K393" s="31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31"/>
      <c r="Z393" s="44"/>
    </row>
    <row r="394" spans="1:26" x14ac:dyDescent="0.3">
      <c r="A394" s="29"/>
      <c r="B394" s="37"/>
      <c r="C394" s="24"/>
      <c r="D394" s="31"/>
      <c r="E394" s="44"/>
      <c r="F394" s="44"/>
      <c r="G394" s="44"/>
      <c r="H394" s="44"/>
      <c r="I394" s="44"/>
      <c r="J394" s="39"/>
      <c r="K394" s="31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31"/>
      <c r="Z394" s="44"/>
    </row>
    <row r="395" spans="1:26" x14ac:dyDescent="0.3">
      <c r="A395" s="29"/>
      <c r="B395" s="30"/>
      <c r="C395" s="24"/>
      <c r="D395" s="31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x14ac:dyDescent="0.3">
      <c r="A396" s="40"/>
      <c r="B396" s="26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>
        <f>SUM(Z372:Z395)</f>
        <v>0</v>
      </c>
    </row>
    <row r="397" spans="1:26" x14ac:dyDescent="0.3">
      <c r="A397" s="40"/>
      <c r="B397" s="40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>
        <f>SUM(Z396+Z365+Z357+Z349+Z346+Z339+Z322)</f>
        <v>0</v>
      </c>
    </row>
    <row r="398" spans="1:26" x14ac:dyDescent="0.3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x14ac:dyDescent="0.3">
      <c r="A399" s="40"/>
      <c r="B399" s="40"/>
      <c r="C399" s="40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x14ac:dyDescent="0.3">
      <c r="A400" s="29"/>
      <c r="B400" s="30"/>
      <c r="C400" s="24"/>
      <c r="D400" s="31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x14ac:dyDescent="0.3">
      <c r="A401" s="29"/>
      <c r="B401" s="30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8"/>
      <c r="U401" s="28"/>
      <c r="V401" s="24"/>
      <c r="W401" s="24"/>
      <c r="X401" s="24"/>
      <c r="Y401" s="26"/>
      <c r="Z401" s="24"/>
    </row>
    <row r="402" spans="1:26" x14ac:dyDescent="0.3">
      <c r="A402" s="29"/>
      <c r="B402" s="30"/>
      <c r="C402" s="24"/>
      <c r="D402" s="31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x14ac:dyDescent="0.3">
      <c r="A403" s="29"/>
      <c r="B403" s="30"/>
      <c r="C403" s="24"/>
      <c r="D403" s="31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x14ac:dyDescent="0.3">
      <c r="A404" s="29"/>
      <c r="B404" s="30"/>
      <c r="C404" s="24"/>
      <c r="D404" s="31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x14ac:dyDescent="0.3">
      <c r="A405" s="29"/>
      <c r="B405" s="30"/>
      <c r="C405" s="24"/>
      <c r="D405" s="31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x14ac:dyDescent="0.3">
      <c r="A406" s="29"/>
      <c r="B406" s="30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8"/>
      <c r="U406" s="28"/>
      <c r="V406" s="24"/>
      <c r="W406" s="24"/>
      <c r="X406" s="24"/>
      <c r="Y406" s="24"/>
      <c r="Z406" s="24"/>
    </row>
    <row r="407" spans="1:26" x14ac:dyDescent="0.3">
      <c r="A407" s="29"/>
      <c r="B407" s="30"/>
      <c r="C407" s="24"/>
      <c r="D407" s="31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x14ac:dyDescent="0.3">
      <c r="A408" s="29"/>
      <c r="B408" s="30"/>
      <c r="C408" s="24"/>
      <c r="D408" s="31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x14ac:dyDescent="0.3">
      <c r="A409" s="29"/>
      <c r="B409" s="30"/>
      <c r="C409" s="24"/>
      <c r="D409" s="31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x14ac:dyDescent="0.3">
      <c r="A410" s="29"/>
      <c r="B410" s="30"/>
      <c r="C410" s="24"/>
      <c r="D410" s="31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x14ac:dyDescent="0.3">
      <c r="A411" s="29"/>
      <c r="B411" s="30"/>
      <c r="C411" s="24"/>
      <c r="D411" s="31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x14ac:dyDescent="0.3">
      <c r="A412" s="29"/>
      <c r="B412" s="30"/>
      <c r="C412" s="24"/>
      <c r="D412" s="31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x14ac:dyDescent="0.3">
      <c r="A413" s="29"/>
      <c r="B413" s="30"/>
      <c r="C413" s="24"/>
      <c r="D413" s="31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x14ac:dyDescent="0.3">
      <c r="A414" s="29"/>
      <c r="B414" s="30"/>
      <c r="C414" s="24"/>
      <c r="D414" s="31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31"/>
      <c r="Z414" s="24"/>
    </row>
    <row r="415" spans="1:26" x14ac:dyDescent="0.3">
      <c r="A415" s="29"/>
      <c r="B415" s="30"/>
      <c r="C415" s="24"/>
      <c r="D415" s="31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31"/>
      <c r="Z415" s="24"/>
    </row>
    <row r="416" spans="1:26" s="36" customFormat="1" x14ac:dyDescent="0.3">
      <c r="A416" s="29"/>
      <c r="B416" s="37"/>
      <c r="C416" s="24"/>
      <c r="D416" s="31"/>
      <c r="E416" s="24"/>
      <c r="F416" s="24"/>
      <c r="G416" s="24"/>
      <c r="H416" s="24"/>
      <c r="I416" s="24"/>
      <c r="J416" s="24"/>
      <c r="K416" s="31"/>
      <c r="L416" s="24"/>
      <c r="M416" s="24"/>
      <c r="N416" s="24"/>
      <c r="O416" s="38"/>
      <c r="P416" s="24"/>
      <c r="Q416" s="38"/>
      <c r="R416" s="24"/>
      <c r="S416" s="38"/>
      <c r="T416" s="38"/>
      <c r="U416" s="38"/>
      <c r="V416" s="24"/>
      <c r="W416" s="24"/>
      <c r="X416" s="24"/>
      <c r="Y416" s="24"/>
      <c r="Z416" s="35"/>
    </row>
    <row r="417" spans="1:26" s="36" customFormat="1" x14ac:dyDescent="0.3">
      <c r="A417" s="29"/>
      <c r="B417" s="32"/>
      <c r="C417" s="24"/>
      <c r="D417" s="24"/>
      <c r="E417" s="33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35"/>
    </row>
    <row r="418" spans="1:26" x14ac:dyDescent="0.3">
      <c r="A418" s="29"/>
      <c r="B418" s="30"/>
      <c r="C418" s="24"/>
      <c r="D418" s="31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x14ac:dyDescent="0.3">
      <c r="A419" s="29"/>
      <c r="B419" s="30"/>
      <c r="C419" s="24"/>
      <c r="D419" s="31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s="36" customFormat="1" x14ac:dyDescent="0.3">
      <c r="A420" s="29"/>
      <c r="B420" s="32"/>
      <c r="C420" s="24"/>
      <c r="D420" s="24"/>
      <c r="E420" s="33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35"/>
    </row>
    <row r="421" spans="1:26" x14ac:dyDescent="0.3">
      <c r="A421" s="29"/>
      <c r="B421" s="30"/>
      <c r="C421" s="24"/>
      <c r="D421" s="31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x14ac:dyDescent="0.3">
      <c r="A422" s="29"/>
      <c r="B422" s="30"/>
      <c r="C422" s="24"/>
      <c r="D422" s="31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x14ac:dyDescent="0.3">
      <c r="A423" s="29"/>
      <c r="B423" s="30"/>
      <c r="C423" s="24"/>
      <c r="D423" s="31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31"/>
      <c r="Z423" s="24"/>
    </row>
    <row r="424" spans="1:26" x14ac:dyDescent="0.3">
      <c r="A424" s="29"/>
      <c r="B424" s="30"/>
      <c r="C424" s="24"/>
      <c r="D424" s="31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x14ac:dyDescent="0.3">
      <c r="A425" s="29"/>
      <c r="B425" s="30"/>
      <c r="C425" s="24"/>
      <c r="D425" s="31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x14ac:dyDescent="0.3">
      <c r="A426" s="29"/>
      <c r="B426" s="30"/>
      <c r="C426" s="24"/>
      <c r="D426" s="31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57"/>
      <c r="Z426" s="24"/>
    </row>
    <row r="427" spans="1:26" x14ac:dyDescent="0.3">
      <c r="A427" s="29"/>
      <c r="B427" s="30"/>
      <c r="C427" s="24"/>
      <c r="D427" s="31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x14ac:dyDescent="0.3">
      <c r="A428" s="29"/>
      <c r="B428" s="30"/>
      <c r="C428" s="24"/>
      <c r="D428" s="31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x14ac:dyDescent="0.3">
      <c r="A429" s="29"/>
      <c r="B429" s="30"/>
      <c r="C429" s="24"/>
      <c r="D429" s="31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x14ac:dyDescent="0.3">
      <c r="A430" s="29"/>
      <c r="B430" s="30"/>
      <c r="C430" s="24"/>
      <c r="D430" s="31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x14ac:dyDescent="0.3">
      <c r="A431" s="29"/>
      <c r="B431" s="30"/>
      <c r="C431" s="24"/>
      <c r="D431" s="31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x14ac:dyDescent="0.3">
      <c r="A432" s="29"/>
      <c r="B432" s="30"/>
      <c r="C432" s="24"/>
      <c r="D432" s="31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x14ac:dyDescent="0.3">
      <c r="A433" s="40"/>
      <c r="B433" s="26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>
        <f>SUM(Z400:Z432)</f>
        <v>0</v>
      </c>
    </row>
    <row r="434" spans="1:26" s="58" customFormat="1" x14ac:dyDescent="0.3">
      <c r="A434" s="40"/>
      <c r="B434" s="40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>
        <f>Z433</f>
        <v>0</v>
      </c>
    </row>
    <row r="435" spans="1:26" x14ac:dyDescent="0.3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x14ac:dyDescent="0.3">
      <c r="A436" s="40"/>
      <c r="B436" s="56"/>
      <c r="C436" s="56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x14ac:dyDescent="0.3">
      <c r="A437" s="29"/>
      <c r="B437" s="59"/>
      <c r="C437" s="24"/>
      <c r="D437" s="31"/>
      <c r="E437" s="44"/>
      <c r="F437" s="44"/>
      <c r="G437" s="44"/>
      <c r="H437" s="44"/>
      <c r="I437" s="44"/>
      <c r="J437" s="44"/>
      <c r="K437" s="44"/>
      <c r="L437" s="31"/>
      <c r="M437" s="31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31"/>
      <c r="Z437" s="44"/>
    </row>
    <row r="438" spans="1:26" x14ac:dyDescent="0.3">
      <c r="A438" s="29"/>
      <c r="B438" s="59"/>
      <c r="C438" s="24"/>
      <c r="D438" s="31"/>
      <c r="E438" s="44"/>
      <c r="F438" s="44"/>
      <c r="G438" s="44"/>
      <c r="H438" s="44"/>
      <c r="I438" s="44"/>
      <c r="J438" s="44"/>
      <c r="K438" s="44"/>
      <c r="L438" s="31"/>
      <c r="M438" s="31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31"/>
      <c r="Z438" s="44"/>
    </row>
    <row r="439" spans="1:26" s="36" customFormat="1" x14ac:dyDescent="0.3">
      <c r="A439" s="29"/>
      <c r="B439" s="46"/>
      <c r="C439" s="24"/>
      <c r="D439" s="31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33"/>
      <c r="Y439" s="24"/>
      <c r="Z439" s="35"/>
    </row>
    <row r="440" spans="1:26" x14ac:dyDescent="0.3">
      <c r="A440" s="29"/>
      <c r="B440" s="59"/>
      <c r="C440" s="24"/>
      <c r="D440" s="31"/>
      <c r="E440" s="44"/>
      <c r="F440" s="44"/>
      <c r="G440" s="44"/>
      <c r="H440" s="44"/>
      <c r="I440" s="44"/>
      <c r="J440" s="44"/>
      <c r="K440" s="44"/>
      <c r="L440" s="31"/>
      <c r="M440" s="31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31"/>
      <c r="Z440" s="44"/>
    </row>
    <row r="441" spans="1:26" ht="15.75" customHeight="1" x14ac:dyDescent="0.3">
      <c r="A441" s="29"/>
      <c r="B441" s="60"/>
      <c r="C441" s="24"/>
      <c r="D441" s="31"/>
      <c r="E441" s="24"/>
      <c r="F441" s="24"/>
      <c r="G441" s="24"/>
      <c r="H441" s="24"/>
      <c r="I441" s="24"/>
      <c r="J441" s="61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8"/>
      <c r="X441" s="24"/>
      <c r="Y441" s="24"/>
      <c r="Z441" s="26"/>
    </row>
    <row r="442" spans="1:26" x14ac:dyDescent="0.3">
      <c r="A442" s="29"/>
      <c r="B442" s="60"/>
      <c r="C442" s="24"/>
      <c r="D442" s="40"/>
      <c r="E442" s="40"/>
      <c r="F442" s="40"/>
      <c r="G442" s="40"/>
      <c r="H442" s="40"/>
      <c r="I442" s="40"/>
      <c r="J442" s="26"/>
      <c r="K442" s="26"/>
      <c r="L442" s="40"/>
      <c r="M442" s="40"/>
      <c r="N442" s="40"/>
      <c r="O442" s="40"/>
      <c r="P442" s="44"/>
      <c r="Q442" s="44"/>
      <c r="R442" s="44"/>
      <c r="S442" s="44"/>
      <c r="T442" s="44"/>
      <c r="U442" s="44"/>
      <c r="V442" s="44"/>
      <c r="W442" s="44"/>
      <c r="X442" s="44"/>
      <c r="Y442" s="31"/>
      <c r="Z442" s="44"/>
    </row>
    <row r="443" spans="1:26" x14ac:dyDescent="0.3">
      <c r="A443" s="40"/>
      <c r="B443" s="26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>
        <f>SUM(Z437:Z440)</f>
        <v>0</v>
      </c>
    </row>
    <row r="444" spans="1:26" s="62" customFormat="1" x14ac:dyDescent="0.3">
      <c r="A444" s="40"/>
      <c r="B444" s="40"/>
      <c r="C444" s="40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s="62" customFormat="1" x14ac:dyDescent="0.3">
      <c r="A445" s="29"/>
      <c r="B445" s="37"/>
      <c r="C445" s="24"/>
      <c r="D445" s="31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31"/>
      <c r="W445" s="31"/>
      <c r="X445" s="44"/>
      <c r="Y445" s="24"/>
      <c r="Z445" s="44"/>
    </row>
    <row r="446" spans="1:26" s="36" customFormat="1" x14ac:dyDescent="0.3">
      <c r="A446" s="40"/>
      <c r="B446" s="26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>
        <f>SUM(Z445:Z445)</f>
        <v>0</v>
      </c>
    </row>
    <row r="447" spans="1:26" x14ac:dyDescent="0.3">
      <c r="A447" s="40"/>
      <c r="B447" s="40"/>
      <c r="C447" s="40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x14ac:dyDescent="0.3">
      <c r="A448" s="29"/>
      <c r="B448" s="60"/>
      <c r="C448" s="24"/>
      <c r="D448" s="31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x14ac:dyDescent="0.3">
      <c r="A449" s="29"/>
      <c r="B449" s="60"/>
      <c r="C449" s="24"/>
      <c r="D449" s="31"/>
      <c r="E449" s="24"/>
      <c r="F449" s="24"/>
      <c r="G449" s="24"/>
      <c r="H449" s="24"/>
      <c r="I449" s="24"/>
      <c r="J449" s="29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s="62" customFormat="1" ht="15.75" customHeight="1" x14ac:dyDescent="0.3">
      <c r="A450" s="29"/>
      <c r="B450" s="30"/>
      <c r="C450" s="24"/>
      <c r="D450" s="31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7"/>
      <c r="U450" s="7"/>
      <c r="V450" s="24"/>
      <c r="W450" s="24"/>
      <c r="X450" s="24"/>
      <c r="Y450" s="24"/>
      <c r="Z450" s="26"/>
    </row>
    <row r="451" spans="1:26" x14ac:dyDescent="0.3">
      <c r="A451" s="40"/>
      <c r="B451" s="26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>
        <f>SUM(Z448:Z450)</f>
        <v>0</v>
      </c>
    </row>
    <row r="452" spans="1:26" x14ac:dyDescent="0.3">
      <c r="A452" s="40"/>
      <c r="B452" s="40"/>
      <c r="C452" s="40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x14ac:dyDescent="0.3">
      <c r="A453" s="29"/>
      <c r="B453" s="30"/>
      <c r="C453" s="24"/>
      <c r="D453" s="31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x14ac:dyDescent="0.3">
      <c r="A454" s="29"/>
      <c r="B454" s="30"/>
      <c r="C454" s="24"/>
      <c r="D454" s="31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5.75" customHeight="1" x14ac:dyDescent="0.3">
      <c r="A455" s="29"/>
      <c r="B455" s="30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6"/>
      <c r="Z455" s="26"/>
    </row>
    <row r="456" spans="1:26" x14ac:dyDescent="0.3">
      <c r="A456" s="29"/>
      <c r="B456" s="30"/>
      <c r="C456" s="24"/>
      <c r="D456" s="31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x14ac:dyDescent="0.3">
      <c r="A457" s="40"/>
      <c r="B457" s="26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>
        <f>SUM(Z453:Z456)</f>
        <v>0</v>
      </c>
    </row>
    <row r="458" spans="1:26" x14ac:dyDescent="0.3">
      <c r="A458" s="40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x14ac:dyDescent="0.3">
      <c r="A459" s="29"/>
      <c r="B459" s="32"/>
      <c r="C459" s="24"/>
      <c r="D459" s="31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x14ac:dyDescent="0.3">
      <c r="A460" s="29"/>
      <c r="B460" s="32"/>
      <c r="C460" s="24"/>
      <c r="D460" s="31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x14ac:dyDescent="0.3">
      <c r="A461" s="29"/>
      <c r="B461" s="32"/>
      <c r="C461" s="24"/>
      <c r="D461" s="31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x14ac:dyDescent="0.3">
      <c r="A462" s="29"/>
      <c r="B462" s="32"/>
      <c r="C462" s="24"/>
      <c r="D462" s="31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x14ac:dyDescent="0.3">
      <c r="A463" s="40"/>
      <c r="B463" s="26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>
        <f>SUM(Z459:Z462)</f>
        <v>0</v>
      </c>
    </row>
    <row r="464" spans="1:26" x14ac:dyDescent="0.3">
      <c r="A464" s="40"/>
      <c r="B464" s="40"/>
      <c r="C464" s="40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x14ac:dyDescent="0.3">
      <c r="A465" s="29"/>
      <c r="B465" s="30"/>
      <c r="C465" s="24"/>
      <c r="D465" s="31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x14ac:dyDescent="0.3">
      <c r="A466" s="29"/>
      <c r="B466" s="30"/>
      <c r="C466" s="24"/>
      <c r="D466" s="31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x14ac:dyDescent="0.3">
      <c r="A467" s="40"/>
      <c r="B467" s="26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>
        <f>SUM(Z465:Z466)</f>
        <v>0</v>
      </c>
    </row>
    <row r="468" spans="1:26" x14ac:dyDescent="0.3">
      <c r="A468" s="40"/>
      <c r="B468" s="40"/>
      <c r="C468" s="40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x14ac:dyDescent="0.3">
      <c r="A469" s="29"/>
      <c r="B469" s="30"/>
      <c r="C469" s="24"/>
      <c r="D469" s="31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x14ac:dyDescent="0.3">
      <c r="A470" s="29"/>
      <c r="B470" s="30"/>
      <c r="C470" s="24"/>
      <c r="D470" s="31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s="36" customFormat="1" x14ac:dyDescent="0.3">
      <c r="A471" s="29"/>
      <c r="B471" s="37"/>
      <c r="C471" s="24"/>
      <c r="D471" s="31"/>
      <c r="E471" s="33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35"/>
    </row>
    <row r="472" spans="1:26" s="36" customFormat="1" x14ac:dyDescent="0.3">
      <c r="A472" s="29"/>
      <c r="B472" s="37"/>
      <c r="C472" s="24"/>
      <c r="D472" s="31"/>
      <c r="E472" s="33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35"/>
    </row>
    <row r="473" spans="1:26" x14ac:dyDescent="0.3">
      <c r="A473" s="40"/>
      <c r="B473" s="26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>
        <f>SUM(Z469:Z472)</f>
        <v>0</v>
      </c>
    </row>
    <row r="474" spans="1:26" s="58" customFormat="1" x14ac:dyDescent="0.3">
      <c r="A474" s="40"/>
      <c r="B474" s="40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>
        <f>Z451+Z443+Z446+Z473+Z467+Z457+Z463</f>
        <v>0</v>
      </c>
    </row>
    <row r="475" spans="1:26" s="58" customFormat="1" x14ac:dyDescent="0.3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x14ac:dyDescent="0.3">
      <c r="A476" s="40"/>
      <c r="B476" s="56"/>
      <c r="C476" s="56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x14ac:dyDescent="0.3">
      <c r="A477" s="29"/>
      <c r="B477" s="30"/>
      <c r="C477" s="24"/>
      <c r="D477" s="31"/>
      <c r="E477" s="31"/>
      <c r="F477" s="31"/>
      <c r="G477" s="31"/>
      <c r="H477" s="31"/>
      <c r="I477" s="31"/>
      <c r="J477" s="31"/>
      <c r="K477" s="31"/>
      <c r="L477" s="63"/>
      <c r="M477" s="64"/>
      <c r="N477" s="31"/>
      <c r="O477" s="31"/>
      <c r="P477" s="63"/>
      <c r="Q477" s="63"/>
      <c r="R477" s="63"/>
      <c r="S477" s="63"/>
      <c r="T477" s="63"/>
      <c r="U477" s="63"/>
      <c r="V477" s="63"/>
      <c r="W477" s="63"/>
      <c r="X477" s="24"/>
      <c r="Y477" s="24"/>
      <c r="Z477" s="24"/>
    </row>
    <row r="478" spans="1:26" x14ac:dyDescent="0.3">
      <c r="A478" s="29"/>
      <c r="B478" s="30"/>
      <c r="C478" s="24"/>
      <c r="D478" s="31"/>
      <c r="E478" s="31"/>
      <c r="F478" s="31"/>
      <c r="G478" s="31"/>
      <c r="H478" s="31"/>
      <c r="I478" s="31"/>
      <c r="J478" s="31"/>
      <c r="K478" s="31"/>
      <c r="L478" s="63"/>
      <c r="M478" s="64"/>
      <c r="N478" s="31"/>
      <c r="O478" s="31"/>
      <c r="P478" s="63"/>
      <c r="Q478" s="63"/>
      <c r="R478" s="63"/>
      <c r="S478" s="63"/>
      <c r="T478" s="63"/>
      <c r="U478" s="63"/>
      <c r="V478" s="63"/>
      <c r="W478" s="63"/>
      <c r="X478" s="24"/>
      <c r="Y478" s="24"/>
      <c r="Z478" s="24"/>
    </row>
    <row r="479" spans="1:26" x14ac:dyDescent="0.3">
      <c r="A479" s="40"/>
      <c r="B479" s="26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>
        <f>SUM(Z477:Z478)</f>
        <v>0</v>
      </c>
    </row>
    <row r="480" spans="1:26" x14ac:dyDescent="0.3">
      <c r="A480" s="40"/>
      <c r="B480" s="40"/>
      <c r="C480" s="40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x14ac:dyDescent="0.3">
      <c r="A481" s="29"/>
      <c r="B481" s="30"/>
      <c r="C481" s="24"/>
      <c r="D481" s="31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31"/>
      <c r="Z481" s="44"/>
    </row>
    <row r="482" spans="1:26" x14ac:dyDescent="0.3">
      <c r="A482" s="29"/>
      <c r="B482" s="30"/>
      <c r="C482" s="24"/>
      <c r="D482" s="31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31"/>
      <c r="Z482" s="44"/>
    </row>
    <row r="483" spans="1:26" x14ac:dyDescent="0.3">
      <c r="A483" s="29"/>
      <c r="B483" s="30"/>
      <c r="C483" s="24"/>
      <c r="D483" s="31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31"/>
      <c r="Z483" s="44"/>
    </row>
    <row r="484" spans="1:26" x14ac:dyDescent="0.3">
      <c r="A484" s="29"/>
      <c r="B484" s="30"/>
      <c r="C484" s="24"/>
      <c r="D484" s="31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31"/>
      <c r="Z484" s="44"/>
    </row>
    <row r="485" spans="1:26" x14ac:dyDescent="0.3">
      <c r="A485" s="29"/>
      <c r="B485" s="30"/>
      <c r="C485" s="24"/>
      <c r="D485" s="31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31"/>
      <c r="Z485" s="44"/>
    </row>
    <row r="486" spans="1:26" x14ac:dyDescent="0.3">
      <c r="A486" s="29"/>
      <c r="B486" s="30"/>
      <c r="C486" s="24"/>
      <c r="D486" s="31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31"/>
      <c r="Z486" s="44"/>
    </row>
    <row r="487" spans="1:26" ht="12.75" customHeight="1" x14ac:dyDescent="0.3">
      <c r="A487" s="29"/>
      <c r="B487" s="30"/>
      <c r="C487" s="24"/>
      <c r="D487" s="31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31"/>
      <c r="Z487" s="44"/>
    </row>
    <row r="488" spans="1:26" x14ac:dyDescent="0.3">
      <c r="A488" s="29"/>
      <c r="B488" s="30"/>
      <c r="C488" s="24"/>
      <c r="D488" s="31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31"/>
      <c r="Z488" s="44"/>
    </row>
    <row r="489" spans="1:26" x14ac:dyDescent="0.3">
      <c r="A489" s="29"/>
      <c r="B489" s="30"/>
      <c r="C489" s="24"/>
      <c r="D489" s="31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65"/>
      <c r="Z489" s="44"/>
    </row>
    <row r="490" spans="1:26" x14ac:dyDescent="0.3">
      <c r="A490" s="29"/>
      <c r="B490" s="30"/>
      <c r="C490" s="24"/>
      <c r="D490" s="31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31"/>
      <c r="Z490" s="44"/>
    </row>
    <row r="491" spans="1:26" x14ac:dyDescent="0.3">
      <c r="A491" s="29"/>
      <c r="B491" s="30"/>
      <c r="C491" s="24"/>
      <c r="D491" s="31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31"/>
      <c r="Z491" s="44"/>
    </row>
    <row r="492" spans="1:26" x14ac:dyDescent="0.3">
      <c r="A492" s="29"/>
      <c r="B492" s="30"/>
      <c r="C492" s="24"/>
      <c r="D492" s="31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31"/>
      <c r="Z492" s="44"/>
    </row>
    <row r="493" spans="1:26" x14ac:dyDescent="0.3">
      <c r="A493" s="29"/>
      <c r="B493" s="30"/>
      <c r="C493" s="24"/>
      <c r="D493" s="31"/>
      <c r="E493" s="44"/>
      <c r="F493" s="44"/>
      <c r="G493" s="44"/>
      <c r="H493" s="44"/>
      <c r="I493" s="44"/>
      <c r="J493" s="44"/>
      <c r="K493" s="44"/>
      <c r="L493" s="31"/>
      <c r="M493" s="31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x14ac:dyDescent="0.3">
      <c r="A494" s="29"/>
      <c r="B494" s="30"/>
      <c r="C494" s="24"/>
      <c r="D494" s="31"/>
      <c r="E494" s="44"/>
      <c r="F494" s="44"/>
      <c r="G494" s="44"/>
      <c r="H494" s="44"/>
      <c r="I494" s="44"/>
      <c r="J494" s="44"/>
      <c r="K494" s="44"/>
      <c r="L494" s="31"/>
      <c r="M494" s="31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x14ac:dyDescent="0.3">
      <c r="A495" s="29"/>
      <c r="B495" s="30"/>
      <c r="C495" s="24"/>
      <c r="D495" s="31"/>
      <c r="E495" s="44"/>
      <c r="F495" s="44"/>
      <c r="G495" s="44"/>
      <c r="H495" s="44"/>
      <c r="I495" s="44"/>
      <c r="J495" s="44"/>
      <c r="K495" s="44"/>
      <c r="L495" s="31"/>
      <c r="M495" s="31"/>
      <c r="N495" s="44"/>
      <c r="O495" s="44"/>
      <c r="P495" s="31"/>
      <c r="Q495" s="31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x14ac:dyDescent="0.3">
      <c r="A496" s="29"/>
      <c r="B496" s="30"/>
      <c r="C496" s="24"/>
      <c r="D496" s="31"/>
      <c r="E496" s="44"/>
      <c r="F496" s="44"/>
      <c r="G496" s="44"/>
      <c r="H496" s="44"/>
      <c r="I496" s="44"/>
      <c r="J496" s="44"/>
      <c r="K496" s="44"/>
      <c r="L496" s="31"/>
      <c r="M496" s="31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x14ac:dyDescent="0.3">
      <c r="A497" s="29"/>
      <c r="B497" s="30"/>
      <c r="C497" s="24"/>
      <c r="D497" s="31"/>
      <c r="E497" s="44"/>
      <c r="F497" s="44"/>
      <c r="G497" s="44"/>
      <c r="H497" s="44"/>
      <c r="I497" s="44"/>
      <c r="J497" s="44"/>
      <c r="K497" s="44"/>
      <c r="L497" s="31"/>
      <c r="M497" s="31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x14ac:dyDescent="0.3">
      <c r="A498" s="29"/>
      <c r="B498" s="30"/>
      <c r="C498" s="24"/>
      <c r="D498" s="31"/>
      <c r="E498" s="44"/>
      <c r="F498" s="44"/>
      <c r="G498" s="44"/>
      <c r="H498" s="44"/>
      <c r="I498" s="44"/>
      <c r="J498" s="44"/>
      <c r="K498" s="44"/>
      <c r="L498" s="31"/>
      <c r="M498" s="31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x14ac:dyDescent="0.3">
      <c r="A499" s="29"/>
      <c r="B499" s="30"/>
      <c r="C499" s="24"/>
      <c r="D499" s="31"/>
      <c r="E499" s="44"/>
      <c r="F499" s="44"/>
      <c r="G499" s="44"/>
      <c r="H499" s="44"/>
      <c r="I499" s="44"/>
      <c r="J499" s="44"/>
      <c r="K499" s="44"/>
      <c r="L499" s="31"/>
      <c r="M499" s="31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4.25" customHeight="1" x14ac:dyDescent="0.3">
      <c r="A500" s="29"/>
      <c r="B500" s="30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31"/>
      <c r="W500" s="24"/>
      <c r="X500" s="24"/>
      <c r="Y500" s="66"/>
      <c r="Z500" s="26"/>
    </row>
    <row r="501" spans="1:26" x14ac:dyDescent="0.3">
      <c r="A501" s="29"/>
      <c r="B501" s="30"/>
      <c r="C501" s="24"/>
      <c r="D501" s="31"/>
      <c r="E501" s="44"/>
      <c r="F501" s="44"/>
      <c r="G501" s="44"/>
      <c r="H501" s="44"/>
      <c r="I501" s="44"/>
      <c r="J501" s="44"/>
      <c r="K501" s="44"/>
      <c r="L501" s="31"/>
      <c r="M501" s="31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x14ac:dyDescent="0.3">
      <c r="A502" s="40"/>
      <c r="B502" s="26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>
        <f>SUM(Z493:Z501)</f>
        <v>0</v>
      </c>
    </row>
    <row r="503" spans="1:26" x14ac:dyDescent="0.3">
      <c r="A503" s="40"/>
      <c r="B503" s="40"/>
      <c r="C503" s="40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x14ac:dyDescent="0.3">
      <c r="A504" s="29"/>
      <c r="B504" s="30"/>
      <c r="C504" s="24"/>
      <c r="D504" s="31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31"/>
      <c r="Y504" s="24"/>
      <c r="Z504" s="24"/>
    </row>
    <row r="505" spans="1:26" x14ac:dyDescent="0.3">
      <c r="A505" s="29"/>
      <c r="B505" s="32"/>
      <c r="C505" s="24"/>
      <c r="D505" s="31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31"/>
      <c r="Z505" s="44"/>
    </row>
    <row r="506" spans="1:26" x14ac:dyDescent="0.3">
      <c r="A506" s="40"/>
      <c r="B506" s="26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>
        <f>SUM(Z504:Z505)</f>
        <v>0</v>
      </c>
    </row>
    <row r="507" spans="1:26" x14ac:dyDescent="0.3">
      <c r="A507" s="40"/>
      <c r="B507" s="56"/>
      <c r="C507" s="56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x14ac:dyDescent="0.3">
      <c r="A508" s="29"/>
      <c r="B508" s="30"/>
      <c r="C508" s="24"/>
      <c r="D508" s="31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x14ac:dyDescent="0.3">
      <c r="A509" s="40"/>
      <c r="B509" s="26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>
        <f>SUM(Z508:Z508)</f>
        <v>0</v>
      </c>
    </row>
    <row r="510" spans="1:26" x14ac:dyDescent="0.3">
      <c r="A510" s="40"/>
      <c r="B510" s="40"/>
      <c r="C510" s="40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x14ac:dyDescent="0.3">
      <c r="A511" s="29"/>
      <c r="B511" s="30"/>
      <c r="C511" s="24"/>
      <c r="D511" s="31"/>
      <c r="E511" s="31"/>
      <c r="F511" s="31"/>
      <c r="G511" s="31"/>
      <c r="H511" s="31"/>
      <c r="I511" s="31"/>
      <c r="J511" s="31"/>
      <c r="K511" s="31"/>
      <c r="L511" s="31"/>
      <c r="M511" s="24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x14ac:dyDescent="0.3">
      <c r="A512" s="29"/>
      <c r="B512" s="30"/>
      <c r="C512" s="24"/>
      <c r="D512" s="31"/>
      <c r="E512" s="31"/>
      <c r="F512" s="31"/>
      <c r="G512" s="31"/>
      <c r="H512" s="31"/>
      <c r="I512" s="31"/>
      <c r="J512" s="31"/>
      <c r="K512" s="31"/>
      <c r="L512" s="31"/>
      <c r="M512" s="24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x14ac:dyDescent="0.3">
      <c r="A513" s="29"/>
      <c r="B513" s="30"/>
      <c r="C513" s="24"/>
      <c r="D513" s="31"/>
      <c r="E513" s="31"/>
      <c r="F513" s="31"/>
      <c r="G513" s="31"/>
      <c r="H513" s="31"/>
      <c r="I513" s="31"/>
      <c r="J513" s="31"/>
      <c r="K513" s="31"/>
      <c r="L513" s="31"/>
      <c r="M513" s="24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x14ac:dyDescent="0.3">
      <c r="A514" s="29"/>
      <c r="B514" s="32"/>
      <c r="C514" s="24"/>
      <c r="D514" s="31"/>
      <c r="E514" s="31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31"/>
      <c r="Z514" s="44"/>
    </row>
    <row r="515" spans="1:26" x14ac:dyDescent="0.3">
      <c r="A515" s="29"/>
      <c r="B515" s="32"/>
      <c r="C515" s="24"/>
      <c r="D515" s="31"/>
      <c r="E515" s="31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31"/>
      <c r="Z515" s="44"/>
    </row>
    <row r="516" spans="1:26" x14ac:dyDescent="0.3">
      <c r="A516" s="29"/>
      <c r="B516" s="32"/>
      <c r="C516" s="24"/>
      <c r="D516" s="31"/>
      <c r="E516" s="31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31"/>
      <c r="Z516" s="44"/>
    </row>
    <row r="517" spans="1:26" x14ac:dyDescent="0.3">
      <c r="A517" s="29"/>
      <c r="B517" s="32"/>
      <c r="C517" s="24"/>
      <c r="D517" s="31"/>
      <c r="E517" s="31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31"/>
      <c r="Z517" s="44"/>
    </row>
    <row r="518" spans="1:26" x14ac:dyDescent="0.3">
      <c r="A518" s="40"/>
      <c r="B518" s="26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>
        <f>SUM(Z511:Z517)</f>
        <v>0</v>
      </c>
    </row>
    <row r="519" spans="1:26" x14ac:dyDescent="0.3">
      <c r="A519" s="40"/>
      <c r="B519" s="56"/>
      <c r="C519" s="56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x14ac:dyDescent="0.3">
      <c r="A520" s="29"/>
      <c r="B520" s="30"/>
      <c r="C520" s="24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x14ac:dyDescent="0.3">
      <c r="A521" s="29"/>
      <c r="B521" s="30"/>
      <c r="C521" s="24"/>
      <c r="D521" s="31"/>
      <c r="E521" s="31"/>
      <c r="F521" s="31"/>
      <c r="G521" s="31"/>
      <c r="H521" s="31"/>
      <c r="I521" s="31"/>
      <c r="J521" s="31"/>
      <c r="K521" s="31"/>
      <c r="L521" s="31"/>
      <c r="M521" s="24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x14ac:dyDescent="0.3">
      <c r="A522" s="29"/>
      <c r="B522" s="30"/>
      <c r="C522" s="24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x14ac:dyDescent="0.3">
      <c r="A523" s="29"/>
      <c r="B523" s="30"/>
      <c r="C523" s="24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x14ac:dyDescent="0.3">
      <c r="A524" s="29"/>
      <c r="B524" s="30"/>
      <c r="C524" s="24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x14ac:dyDescent="0.3">
      <c r="A525" s="29"/>
      <c r="B525" s="30"/>
      <c r="C525" s="24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x14ac:dyDescent="0.3">
      <c r="A526" s="40"/>
      <c r="B526" s="26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>
        <f>SUM(Z520:Z525)</f>
        <v>0</v>
      </c>
    </row>
    <row r="527" spans="1:26" x14ac:dyDescent="0.3">
      <c r="A527" s="40"/>
      <c r="B527" s="40"/>
      <c r="C527" s="40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x14ac:dyDescent="0.3">
      <c r="A528" s="29"/>
      <c r="B528" s="53"/>
      <c r="C528" s="24"/>
      <c r="D528" s="31"/>
      <c r="E528" s="31"/>
      <c r="F528" s="31"/>
      <c r="G528" s="31"/>
      <c r="H528" s="31"/>
      <c r="I528" s="31"/>
      <c r="J528" s="31"/>
      <c r="K528" s="31"/>
      <c r="L528" s="31"/>
      <c r="M528" s="24"/>
      <c r="N528" s="31"/>
      <c r="O528" s="24"/>
      <c r="P528" s="24"/>
      <c r="Q528" s="24"/>
      <c r="R528" s="24"/>
      <c r="S528" s="24"/>
      <c r="T528" s="24"/>
      <c r="U528" s="24"/>
      <c r="V528" s="31"/>
      <c r="W528" s="31"/>
      <c r="X528" s="31"/>
      <c r="Y528" s="24"/>
      <c r="Z528" s="24"/>
    </row>
    <row r="529" spans="1:26" x14ac:dyDescent="0.3">
      <c r="A529" s="40"/>
      <c r="B529" s="26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>
        <f>SUM(Z528:Z528)</f>
        <v>0</v>
      </c>
    </row>
    <row r="530" spans="1:26" x14ac:dyDescent="0.3">
      <c r="A530" s="40"/>
      <c r="B530" s="40"/>
      <c r="C530" s="40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x14ac:dyDescent="0.3">
      <c r="A531" s="29"/>
      <c r="B531" s="37"/>
      <c r="C531" s="24"/>
      <c r="D531" s="31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x14ac:dyDescent="0.3">
      <c r="A532" s="40"/>
      <c r="B532" s="26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>
        <f>SUM(Z531)</f>
        <v>0</v>
      </c>
    </row>
    <row r="533" spans="1:26" x14ac:dyDescent="0.3">
      <c r="A533" s="40"/>
      <c r="B533" s="26"/>
      <c r="C533" s="67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x14ac:dyDescent="0.3">
      <c r="A534" s="29"/>
      <c r="B534" s="37"/>
      <c r="C534" s="24"/>
      <c r="D534" s="24"/>
      <c r="E534" s="68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x14ac:dyDescent="0.3">
      <c r="A535" s="29"/>
      <c r="B535" s="37"/>
      <c r="C535" s="24"/>
      <c r="D535" s="24"/>
      <c r="E535" s="68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x14ac:dyDescent="0.3">
      <c r="A536" s="29"/>
      <c r="B536" s="37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x14ac:dyDescent="0.3">
      <c r="A537" s="29"/>
      <c r="B537" s="37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x14ac:dyDescent="0.3">
      <c r="A538" s="40"/>
      <c r="B538" s="40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s="58" customFormat="1" x14ac:dyDescent="0.3">
      <c r="A539" s="40"/>
      <c r="B539" s="40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>
        <f>Z479+Z502+Z506+Z509+Z518+Z526+Z529+Z532+Z538</f>
        <v>0</v>
      </c>
    </row>
    <row r="540" spans="1:26" x14ac:dyDescent="0.3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x14ac:dyDescent="0.3">
      <c r="A541" s="40"/>
      <c r="B541" s="40"/>
      <c r="C541" s="40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x14ac:dyDescent="0.3">
      <c r="A542" s="29"/>
      <c r="B542" s="37"/>
      <c r="C542" s="24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x14ac:dyDescent="0.3">
      <c r="A543" s="29"/>
      <c r="B543" s="30"/>
      <c r="C543" s="24"/>
      <c r="D543" s="31"/>
      <c r="E543" s="31"/>
      <c r="F543" s="31"/>
      <c r="G543" s="31"/>
      <c r="H543" s="44"/>
      <c r="I543" s="44"/>
      <c r="J543" s="44"/>
      <c r="K543" s="44"/>
      <c r="L543" s="69"/>
      <c r="M543" s="24"/>
      <c r="N543" s="44"/>
      <c r="O543" s="44"/>
      <c r="P543" s="31"/>
      <c r="Q543" s="31"/>
      <c r="R543" s="44"/>
      <c r="S543" s="44"/>
      <c r="T543" s="44"/>
      <c r="U543" s="44"/>
      <c r="V543" s="44"/>
      <c r="W543" s="44"/>
      <c r="X543" s="31"/>
      <c r="Y543" s="31"/>
      <c r="Z543" s="31"/>
    </row>
    <row r="544" spans="1:26" x14ac:dyDescent="0.3">
      <c r="A544" s="29"/>
      <c r="B544" s="30"/>
      <c r="C544" s="24"/>
      <c r="D544" s="31"/>
      <c r="E544" s="31"/>
      <c r="F544" s="31"/>
      <c r="G544" s="31"/>
      <c r="H544" s="44"/>
      <c r="I544" s="44"/>
      <c r="J544" s="44"/>
      <c r="K544" s="44"/>
      <c r="L544" s="70"/>
      <c r="M544" s="70"/>
      <c r="N544" s="44"/>
      <c r="O544" s="44"/>
      <c r="P544" s="70"/>
      <c r="Q544" s="70"/>
      <c r="R544" s="44"/>
      <c r="S544" s="31"/>
      <c r="T544" s="31"/>
      <c r="U544" s="31"/>
      <c r="V544" s="31"/>
      <c r="W544" s="44"/>
      <c r="X544" s="24"/>
      <c r="Y544" s="31"/>
      <c r="Z544" s="31"/>
    </row>
    <row r="545" spans="1:26" x14ac:dyDescent="0.3">
      <c r="A545" s="29"/>
      <c r="B545" s="30"/>
      <c r="C545" s="24"/>
      <c r="D545" s="31"/>
      <c r="E545" s="31"/>
      <c r="F545" s="31"/>
      <c r="G545" s="31"/>
      <c r="H545" s="44"/>
      <c r="I545" s="44"/>
      <c r="J545" s="44"/>
      <c r="K545" s="44"/>
      <c r="L545" s="70"/>
      <c r="M545" s="24"/>
      <c r="N545" s="44"/>
      <c r="O545" s="44"/>
      <c r="P545" s="70"/>
      <c r="Q545" s="24"/>
      <c r="R545" s="44"/>
      <c r="S545" s="44"/>
      <c r="T545" s="44"/>
      <c r="U545" s="44"/>
      <c r="V545" s="44"/>
      <c r="W545" s="31"/>
      <c r="X545" s="24"/>
      <c r="Y545" s="31"/>
      <c r="Z545" s="31"/>
    </row>
    <row r="546" spans="1:26" x14ac:dyDescent="0.3">
      <c r="A546" s="29"/>
      <c r="B546" s="30"/>
      <c r="C546" s="24"/>
      <c r="D546" s="31"/>
      <c r="E546" s="31"/>
      <c r="F546" s="31"/>
      <c r="G546" s="31"/>
      <c r="H546" s="44"/>
      <c r="I546" s="44"/>
      <c r="J546" s="44"/>
      <c r="K546" s="44"/>
      <c r="L546" s="70"/>
      <c r="M546" s="24"/>
      <c r="N546" s="44"/>
      <c r="O546" s="44"/>
      <c r="P546" s="70"/>
      <c r="Q546" s="24"/>
      <c r="R546" s="44"/>
      <c r="S546" s="44"/>
      <c r="T546" s="44"/>
      <c r="U546" s="44"/>
      <c r="V546" s="44"/>
      <c r="W546" s="31"/>
      <c r="X546" s="24"/>
      <c r="Y546" s="31"/>
      <c r="Z546" s="31"/>
    </row>
    <row r="547" spans="1:26" x14ac:dyDescent="0.3">
      <c r="A547" s="29"/>
      <c r="B547" s="30"/>
      <c r="C547" s="24"/>
      <c r="D547" s="31"/>
      <c r="E547" s="31"/>
      <c r="F547" s="31"/>
      <c r="G547" s="31"/>
      <c r="H547" s="44"/>
      <c r="I547" s="44"/>
      <c r="J547" s="44"/>
      <c r="K547" s="44"/>
      <c r="L547" s="70"/>
      <c r="M547" s="70"/>
      <c r="N547" s="44"/>
      <c r="O547" s="44"/>
      <c r="P547" s="24"/>
      <c r="Q547" s="24"/>
      <c r="R547" s="44"/>
      <c r="S547" s="44"/>
      <c r="T547" s="44"/>
      <c r="U547" s="44"/>
      <c r="V547" s="44"/>
      <c r="W547" s="44"/>
      <c r="X547" s="24"/>
      <c r="Y547" s="31"/>
      <c r="Z547" s="31"/>
    </row>
    <row r="548" spans="1:26" x14ac:dyDescent="0.3">
      <c r="A548" s="29"/>
      <c r="B548" s="30"/>
      <c r="C548" s="24"/>
      <c r="D548" s="31"/>
      <c r="E548" s="31"/>
      <c r="F548" s="31"/>
      <c r="G548" s="31"/>
      <c r="H548" s="44"/>
      <c r="I548" s="44"/>
      <c r="J548" s="44"/>
      <c r="K548" s="44"/>
      <c r="L548" s="70"/>
      <c r="M548" s="70"/>
      <c r="N548" s="44"/>
      <c r="O548" s="44"/>
      <c r="P548" s="24"/>
      <c r="Q548" s="24"/>
      <c r="R548" s="44"/>
      <c r="S548" s="44"/>
      <c r="T548" s="44"/>
      <c r="U548" s="44"/>
      <c r="V548" s="44"/>
      <c r="W548" s="44"/>
      <c r="X548" s="24"/>
      <c r="Y548" s="31"/>
      <c r="Z548" s="31"/>
    </row>
    <row r="549" spans="1:26" x14ac:dyDescent="0.3">
      <c r="A549" s="29"/>
      <c r="B549" s="30"/>
      <c r="C549" s="24"/>
      <c r="D549" s="31"/>
      <c r="E549" s="31"/>
      <c r="F549" s="31"/>
      <c r="G549" s="31"/>
      <c r="H549" s="44"/>
      <c r="I549" s="44"/>
      <c r="J549" s="31"/>
      <c r="K549" s="31"/>
      <c r="L549" s="70"/>
      <c r="M549" s="70"/>
      <c r="N549" s="44"/>
      <c r="O549" s="44"/>
      <c r="P549" s="24"/>
      <c r="Q549" s="24"/>
      <c r="R549" s="44"/>
      <c r="S549" s="44"/>
      <c r="T549" s="44"/>
      <c r="U549" s="44"/>
      <c r="V549" s="44"/>
      <c r="W549" s="44"/>
      <c r="X549" s="24"/>
      <c r="Y549" s="31"/>
      <c r="Z549" s="31"/>
    </row>
    <row r="550" spans="1:26" x14ac:dyDescent="0.3">
      <c r="A550" s="40"/>
      <c r="B550" s="26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>
        <f>SUM(Z542:Z549)</f>
        <v>0</v>
      </c>
    </row>
    <row r="551" spans="1:26" x14ac:dyDescent="0.3">
      <c r="A551" s="40"/>
      <c r="B551" s="40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>
        <f>Z550</f>
        <v>0</v>
      </c>
    </row>
    <row r="552" spans="1:26" x14ac:dyDescent="0.3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x14ac:dyDescent="0.3">
      <c r="A553" s="40"/>
      <c r="B553" s="56"/>
      <c r="C553" s="56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x14ac:dyDescent="0.3">
      <c r="A554" s="29"/>
      <c r="B554" s="59"/>
      <c r="C554" s="24"/>
      <c r="D554" s="31"/>
      <c r="E554" s="44"/>
      <c r="F554" s="44"/>
      <c r="G554" s="44"/>
      <c r="H554" s="44"/>
      <c r="I554" s="44"/>
      <c r="J554" s="44"/>
      <c r="K554" s="44"/>
      <c r="L554" s="31"/>
      <c r="M554" s="31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24"/>
      <c r="Z554" s="44"/>
    </row>
    <row r="555" spans="1:26" x14ac:dyDescent="0.3">
      <c r="A555" s="29"/>
      <c r="B555" s="59"/>
      <c r="C555" s="24"/>
      <c r="D555" s="31"/>
      <c r="E555" s="44"/>
      <c r="F555" s="44"/>
      <c r="G555" s="44"/>
      <c r="H555" s="44"/>
      <c r="I555" s="44"/>
      <c r="J555" s="44"/>
      <c r="K555" s="44"/>
      <c r="L555" s="31"/>
      <c r="M555" s="31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24"/>
      <c r="Z555" s="44"/>
    </row>
    <row r="556" spans="1:26" x14ac:dyDescent="0.3">
      <c r="A556" s="29"/>
      <c r="B556" s="59"/>
      <c r="C556" s="24"/>
      <c r="D556" s="31"/>
      <c r="E556" s="44"/>
      <c r="F556" s="44"/>
      <c r="G556" s="44"/>
      <c r="H556" s="44"/>
      <c r="I556" s="44"/>
      <c r="J556" s="44"/>
      <c r="K556" s="44"/>
      <c r="L556" s="31"/>
      <c r="M556" s="31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24"/>
      <c r="Z556" s="44"/>
    </row>
    <row r="557" spans="1:26" x14ac:dyDescent="0.3">
      <c r="A557" s="29"/>
      <c r="B557" s="59"/>
      <c r="C557" s="24"/>
      <c r="D557" s="31"/>
      <c r="E557" s="44"/>
      <c r="F557" s="44"/>
      <c r="G557" s="44"/>
      <c r="H557" s="44"/>
      <c r="I557" s="44"/>
      <c r="J557" s="44"/>
      <c r="K557" s="44"/>
      <c r="L557" s="31"/>
      <c r="M557" s="31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24"/>
      <c r="Z557" s="44"/>
    </row>
    <row r="558" spans="1:26" x14ac:dyDescent="0.3">
      <c r="A558" s="29"/>
      <c r="B558" s="59"/>
      <c r="C558" s="24"/>
      <c r="D558" s="31"/>
      <c r="E558" s="44"/>
      <c r="F558" s="44"/>
      <c r="G558" s="44"/>
      <c r="H558" s="44"/>
      <c r="I558" s="44"/>
      <c r="J558" s="44"/>
      <c r="K558" s="44"/>
      <c r="L558" s="31"/>
      <c r="M558" s="31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24"/>
      <c r="Z558" s="44"/>
    </row>
    <row r="559" spans="1:26" x14ac:dyDescent="0.3">
      <c r="A559" s="40"/>
      <c r="B559" s="26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>
        <f>SUM(Z554:Z558)</f>
        <v>0</v>
      </c>
    </row>
    <row r="560" spans="1:26" x14ac:dyDescent="0.3">
      <c r="A560" s="40"/>
      <c r="B560" s="40"/>
      <c r="C560" s="40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x14ac:dyDescent="0.3">
      <c r="A561" s="29"/>
      <c r="B561" s="30"/>
      <c r="C561" s="24"/>
      <c r="D561" s="31"/>
      <c r="E561" s="31"/>
      <c r="F561" s="31"/>
      <c r="G561" s="31"/>
      <c r="H561" s="31"/>
      <c r="I561" s="31"/>
      <c r="J561" s="31"/>
      <c r="K561" s="31"/>
      <c r="L561" s="70"/>
      <c r="M561" s="24"/>
      <c r="N561" s="31"/>
      <c r="O561" s="31"/>
      <c r="P561" s="31"/>
      <c r="Q561" s="24"/>
      <c r="R561" s="31"/>
      <c r="S561" s="31"/>
      <c r="T561" s="31"/>
      <c r="U561" s="31"/>
      <c r="V561" s="31"/>
      <c r="W561" s="31"/>
      <c r="X561" s="31"/>
      <c r="Y561" s="24"/>
      <c r="Z561" s="24"/>
    </row>
    <row r="562" spans="1:26" x14ac:dyDescent="0.3">
      <c r="A562" s="29"/>
      <c r="B562" s="30"/>
      <c r="C562" s="24"/>
      <c r="D562" s="31"/>
      <c r="E562" s="31"/>
      <c r="F562" s="31"/>
      <c r="G562" s="31"/>
      <c r="H562" s="31"/>
      <c r="I562" s="31"/>
      <c r="J562" s="31"/>
      <c r="K562" s="31"/>
      <c r="L562" s="70"/>
      <c r="M562" s="24"/>
      <c r="N562" s="31"/>
      <c r="O562" s="31"/>
      <c r="P562" s="31"/>
      <c r="Q562" s="24"/>
      <c r="R562" s="31"/>
      <c r="S562" s="31"/>
      <c r="T562" s="31"/>
      <c r="U562" s="31"/>
      <c r="V562" s="31"/>
      <c r="W562" s="31"/>
      <c r="X562" s="31"/>
      <c r="Y562" s="24"/>
      <c r="Z562" s="24"/>
    </row>
    <row r="563" spans="1:26" x14ac:dyDescent="0.3">
      <c r="A563" s="29"/>
      <c r="B563" s="30"/>
      <c r="C563" s="24"/>
      <c r="D563" s="31"/>
      <c r="E563" s="31"/>
      <c r="F563" s="31"/>
      <c r="G563" s="31"/>
      <c r="H563" s="31"/>
      <c r="I563" s="31"/>
      <c r="J563" s="31"/>
      <c r="K563" s="31"/>
      <c r="L563" s="70"/>
      <c r="M563" s="24"/>
      <c r="N563" s="31"/>
      <c r="O563" s="31"/>
      <c r="P563" s="31"/>
      <c r="Q563" s="24"/>
      <c r="R563" s="31"/>
      <c r="S563" s="31"/>
      <c r="T563" s="31"/>
      <c r="U563" s="31"/>
      <c r="V563" s="31"/>
      <c r="W563" s="31"/>
      <c r="X563" s="31"/>
      <c r="Y563" s="24"/>
      <c r="Z563" s="24"/>
    </row>
    <row r="564" spans="1:26" x14ac:dyDescent="0.3">
      <c r="A564" s="29"/>
      <c r="B564" s="30"/>
      <c r="C564" s="24"/>
      <c r="D564" s="31"/>
      <c r="E564" s="31"/>
      <c r="F564" s="31"/>
      <c r="G564" s="31"/>
      <c r="H564" s="31"/>
      <c r="I564" s="31"/>
      <c r="J564" s="31"/>
      <c r="K564" s="31"/>
      <c r="L564" s="70"/>
      <c r="M564" s="24"/>
      <c r="N564" s="31"/>
      <c r="O564" s="31"/>
      <c r="P564" s="31"/>
      <c r="Q564" s="24"/>
      <c r="R564" s="31"/>
      <c r="S564" s="31"/>
      <c r="T564" s="31"/>
      <c r="U564" s="31"/>
      <c r="V564" s="31"/>
      <c r="W564" s="31"/>
      <c r="X564" s="31"/>
      <c r="Y564" s="24"/>
      <c r="Z564" s="24"/>
    </row>
    <row r="565" spans="1:26" x14ac:dyDescent="0.3">
      <c r="A565" s="40"/>
      <c r="B565" s="26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>
        <f>SUM(Z561:Z564)</f>
        <v>0</v>
      </c>
    </row>
    <row r="566" spans="1:26" x14ac:dyDescent="0.3">
      <c r="A566" s="40"/>
      <c r="B566" s="40"/>
      <c r="C566" s="40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x14ac:dyDescent="0.3">
      <c r="A567" s="29"/>
      <c r="B567" s="37"/>
      <c r="C567" s="24"/>
      <c r="D567" s="31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31"/>
      <c r="Z567" s="44"/>
    </row>
    <row r="568" spans="1:26" x14ac:dyDescent="0.3">
      <c r="A568" s="29"/>
      <c r="B568" s="30"/>
      <c r="C568" s="24"/>
      <c r="D568" s="31"/>
      <c r="E568" s="31"/>
      <c r="F568" s="31"/>
      <c r="G568" s="31"/>
      <c r="H568" s="31"/>
      <c r="I568" s="31"/>
      <c r="J568" s="31"/>
      <c r="K568" s="31"/>
      <c r="L568" s="70"/>
      <c r="M568" s="24"/>
      <c r="N568" s="70"/>
      <c r="O568" s="70"/>
      <c r="P568" s="70"/>
      <c r="Q568" s="24"/>
      <c r="R568" s="44"/>
      <c r="S568" s="44"/>
      <c r="T568" s="44"/>
      <c r="U568" s="44"/>
      <c r="V568" s="44"/>
      <c r="W568" s="44"/>
      <c r="X568" s="44"/>
      <c r="Y568" s="24"/>
      <c r="Z568" s="24"/>
    </row>
    <row r="569" spans="1:26" x14ac:dyDescent="0.3">
      <c r="A569" s="29"/>
      <c r="B569" s="37"/>
      <c r="C569" s="24"/>
      <c r="D569" s="31"/>
      <c r="E569" s="33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x14ac:dyDescent="0.3">
      <c r="A570" s="40"/>
      <c r="B570" s="26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>
        <f>SUM(Z567:Z569)</f>
        <v>0</v>
      </c>
    </row>
    <row r="571" spans="1:26" x14ac:dyDescent="0.3">
      <c r="A571" s="40"/>
      <c r="B571" s="40"/>
      <c r="C571" s="40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x14ac:dyDescent="0.3">
      <c r="A572" s="29"/>
      <c r="B572" s="30"/>
      <c r="C572" s="24"/>
      <c r="D572" s="31"/>
      <c r="E572" s="31"/>
      <c r="F572" s="31"/>
      <c r="G572" s="31"/>
      <c r="H572" s="31"/>
      <c r="I572" s="31"/>
      <c r="J572" s="31"/>
      <c r="K572" s="31"/>
      <c r="L572" s="31"/>
      <c r="M572" s="24"/>
      <c r="N572" s="70"/>
      <c r="O572" s="70"/>
      <c r="P572" s="70"/>
      <c r="Q572" s="24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x14ac:dyDescent="0.3">
      <c r="A573" s="29"/>
      <c r="B573" s="30"/>
      <c r="C573" s="24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70"/>
      <c r="O573" s="70"/>
      <c r="P573" s="70"/>
      <c r="Q573" s="24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x14ac:dyDescent="0.3">
      <c r="A574" s="29"/>
      <c r="B574" s="30"/>
      <c r="C574" s="24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70"/>
      <c r="O574" s="70"/>
      <c r="P574" s="70"/>
      <c r="Q574" s="24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x14ac:dyDescent="0.3">
      <c r="A575" s="29"/>
      <c r="B575" s="30"/>
      <c r="C575" s="24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70"/>
      <c r="O575" s="70"/>
      <c r="P575" s="70"/>
      <c r="Q575" s="24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x14ac:dyDescent="0.3">
      <c r="A576" s="40"/>
      <c r="B576" s="26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>
        <f>SUM(Z572:Z575)</f>
        <v>0</v>
      </c>
    </row>
    <row r="577" spans="1:26" x14ac:dyDescent="0.3">
      <c r="A577" s="40"/>
      <c r="B577" s="40"/>
      <c r="C577" s="40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x14ac:dyDescent="0.3">
      <c r="A578" s="29"/>
      <c r="B578" s="71"/>
      <c r="C578" s="24"/>
      <c r="D578" s="31"/>
      <c r="E578" s="31"/>
      <c r="F578" s="31"/>
      <c r="G578" s="31"/>
      <c r="H578" s="31"/>
      <c r="I578" s="31"/>
      <c r="J578" s="31"/>
      <c r="K578" s="31"/>
      <c r="L578" s="70"/>
      <c r="M578" s="24"/>
      <c r="N578" s="70"/>
      <c r="O578" s="70"/>
      <c r="P578" s="70"/>
      <c r="Q578" s="70"/>
      <c r="R578" s="70"/>
      <c r="S578" s="70"/>
      <c r="T578" s="70"/>
      <c r="U578" s="70"/>
      <c r="V578" s="31"/>
      <c r="W578" s="31"/>
      <c r="X578" s="31"/>
      <c r="Y578" s="24"/>
      <c r="Z578" s="24"/>
    </row>
    <row r="579" spans="1:26" x14ac:dyDescent="0.3">
      <c r="A579" s="29"/>
      <c r="B579" s="72"/>
      <c r="C579" s="24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x14ac:dyDescent="0.3">
      <c r="A580" s="40"/>
      <c r="B580" s="26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>
        <f>SUM(Z578:Z579)</f>
        <v>0</v>
      </c>
    </row>
    <row r="581" spans="1:26" x14ac:dyDescent="0.3">
      <c r="A581" s="40"/>
      <c r="B581" s="47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x14ac:dyDescent="0.3">
      <c r="A582" s="29"/>
      <c r="B582" s="37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x14ac:dyDescent="0.3">
      <c r="A583" s="29"/>
      <c r="B583" s="37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x14ac:dyDescent="0.3">
      <c r="A584" s="40"/>
      <c r="B584" s="26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x14ac:dyDescent="0.3">
      <c r="A585" s="40"/>
      <c r="B585" s="47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x14ac:dyDescent="0.3">
      <c r="A586" s="29"/>
      <c r="B586" s="37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x14ac:dyDescent="0.3">
      <c r="A587" s="29"/>
      <c r="B587" s="37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x14ac:dyDescent="0.3">
      <c r="A588" s="40"/>
      <c r="B588" s="26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>
        <f>Z586+Z587</f>
        <v>0</v>
      </c>
    </row>
    <row r="589" spans="1:26" x14ac:dyDescent="0.3">
      <c r="A589" s="40"/>
      <c r="B589" s="40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>
        <f>Z559+Z565+Z570+Z576+Z580</f>
        <v>0</v>
      </c>
    </row>
    <row r="590" spans="1:26" x14ac:dyDescent="0.3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73"/>
    </row>
    <row r="591" spans="1:26" s="36" customFormat="1" x14ac:dyDescent="0.3">
      <c r="A591" s="40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</row>
    <row r="592" spans="1:26" s="36" customFormat="1" x14ac:dyDescent="0.3">
      <c r="A592" s="29"/>
      <c r="B592" s="37"/>
      <c r="C592" s="24"/>
      <c r="D592" s="31"/>
      <c r="E592" s="33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35"/>
    </row>
    <row r="593" spans="1:26" s="36" customFormat="1" x14ac:dyDescent="0.3">
      <c r="A593" s="40"/>
      <c r="B593" s="76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>
        <f>SUM(Z592:Z592)</f>
        <v>0</v>
      </c>
    </row>
    <row r="594" spans="1:26" x14ac:dyDescent="0.3">
      <c r="A594" s="40"/>
      <c r="B594" s="73"/>
      <c r="C594" s="73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x14ac:dyDescent="0.3">
      <c r="A595" s="29"/>
      <c r="B595" s="53"/>
      <c r="C595" s="24"/>
      <c r="D595" s="31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</row>
    <row r="596" spans="1:26" x14ac:dyDescent="0.3">
      <c r="A596" s="40"/>
      <c r="B596" s="26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>
        <f>SUM(Z595)</f>
        <v>0</v>
      </c>
    </row>
    <row r="597" spans="1:26" x14ac:dyDescent="0.3">
      <c r="A597" s="40"/>
      <c r="B597" s="73"/>
      <c r="C597" s="73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x14ac:dyDescent="0.3">
      <c r="A598" s="29"/>
      <c r="B598" s="77"/>
      <c r="C598" s="24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x14ac:dyDescent="0.3">
      <c r="A599" s="29"/>
      <c r="B599" s="77"/>
      <c r="C599" s="24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x14ac:dyDescent="0.3">
      <c r="A600" s="29"/>
      <c r="B600" s="77"/>
      <c r="C600" s="24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x14ac:dyDescent="0.3">
      <c r="A601" s="29"/>
      <c r="B601" s="77"/>
      <c r="C601" s="24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x14ac:dyDescent="0.3">
      <c r="A602" s="29"/>
      <c r="B602" s="77"/>
      <c r="C602" s="24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x14ac:dyDescent="0.3">
      <c r="A603" s="29"/>
      <c r="B603" s="77"/>
      <c r="C603" s="24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x14ac:dyDescent="0.3">
      <c r="A604" s="29"/>
      <c r="B604" s="77"/>
      <c r="C604" s="24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s="36" customFormat="1" x14ac:dyDescent="0.3">
      <c r="A605" s="29"/>
      <c r="B605" s="32"/>
      <c r="C605" s="24"/>
      <c r="D605" s="31"/>
      <c r="E605" s="33"/>
      <c r="F605" s="78"/>
      <c r="G605" s="78"/>
      <c r="H605" s="78"/>
      <c r="I605" s="78"/>
      <c r="J605" s="78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8"/>
      <c r="Y605" s="31"/>
      <c r="Z605" s="35"/>
    </row>
    <row r="606" spans="1:26" s="36" customFormat="1" x14ac:dyDescent="0.3">
      <c r="A606" s="29"/>
      <c r="B606" s="37"/>
      <c r="C606" s="24"/>
      <c r="D606" s="31"/>
      <c r="E606" s="33"/>
      <c r="F606" s="78"/>
      <c r="G606" s="78"/>
      <c r="H606" s="78"/>
      <c r="I606" s="78"/>
      <c r="J606" s="78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8"/>
      <c r="Y606" s="75"/>
      <c r="Z606" s="35"/>
    </row>
    <row r="607" spans="1:26" x14ac:dyDescent="0.3">
      <c r="A607" s="29"/>
      <c r="B607" s="77"/>
      <c r="C607" s="24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s="36" customFormat="1" x14ac:dyDescent="0.3">
      <c r="A608" s="29"/>
      <c r="B608" s="32"/>
      <c r="C608" s="24"/>
      <c r="D608" s="31"/>
      <c r="E608" s="33"/>
      <c r="F608" s="78"/>
      <c r="G608" s="78"/>
      <c r="H608" s="78"/>
      <c r="I608" s="78"/>
      <c r="J608" s="78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8"/>
      <c r="Y608" s="31"/>
      <c r="Z608" s="31"/>
    </row>
    <row r="609" spans="1:26" x14ac:dyDescent="0.3">
      <c r="A609" s="29"/>
      <c r="B609" s="77"/>
      <c r="C609" s="24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x14ac:dyDescent="0.3">
      <c r="A610" s="29"/>
      <c r="B610" s="77"/>
      <c r="C610" s="24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x14ac:dyDescent="0.3">
      <c r="A611" s="29"/>
      <c r="B611" s="77"/>
      <c r="C611" s="24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x14ac:dyDescent="0.3">
      <c r="A612" s="29"/>
      <c r="B612" s="77"/>
      <c r="C612" s="24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x14ac:dyDescent="0.3">
      <c r="A613" s="29"/>
      <c r="B613" s="77"/>
      <c r="C613" s="24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x14ac:dyDescent="0.3">
      <c r="A614" s="29"/>
      <c r="B614" s="77"/>
      <c r="C614" s="24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x14ac:dyDescent="0.3">
      <c r="A615" s="29"/>
      <c r="B615" s="77"/>
      <c r="C615" s="24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x14ac:dyDescent="0.3">
      <c r="A616" s="29"/>
      <c r="B616" s="30"/>
      <c r="C616" s="24"/>
      <c r="D616" s="24"/>
      <c r="E616" s="31"/>
      <c r="F616" s="31"/>
      <c r="G616" s="31"/>
      <c r="H616" s="31"/>
      <c r="I616" s="31"/>
      <c r="J616" s="39"/>
      <c r="K616" s="31"/>
      <c r="L616" s="79"/>
      <c r="M616" s="80"/>
      <c r="N616" s="24"/>
      <c r="O616" s="24"/>
      <c r="P616" s="80"/>
      <c r="Q616" s="80"/>
      <c r="R616" s="75"/>
      <c r="S616" s="31"/>
      <c r="T616" s="75"/>
      <c r="U616" s="75"/>
      <c r="V616" s="78"/>
      <c r="W616" s="31"/>
      <c r="X616" s="31"/>
      <c r="Y616" s="26"/>
      <c r="Z616" s="26"/>
    </row>
    <row r="617" spans="1:26" x14ac:dyDescent="0.3">
      <c r="A617" s="29"/>
      <c r="B617" s="77"/>
      <c r="C617" s="24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x14ac:dyDescent="0.3">
      <c r="A618" s="29"/>
      <c r="B618" s="77"/>
      <c r="C618" s="24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x14ac:dyDescent="0.3">
      <c r="A619" s="29"/>
      <c r="B619" s="77"/>
      <c r="C619" s="24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x14ac:dyDescent="0.3">
      <c r="A620" s="29"/>
      <c r="B620" s="77"/>
      <c r="C620" s="24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x14ac:dyDescent="0.3">
      <c r="A621" s="29"/>
      <c r="B621" s="77"/>
      <c r="C621" s="24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x14ac:dyDescent="0.3">
      <c r="A622" s="29"/>
      <c r="B622" s="77"/>
      <c r="C622" s="24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x14ac:dyDescent="0.3">
      <c r="A623" s="29"/>
      <c r="B623" s="77"/>
      <c r="C623" s="24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24"/>
      <c r="Z623" s="31"/>
    </row>
    <row r="624" spans="1:26" x14ac:dyDescent="0.3">
      <c r="A624" s="29"/>
      <c r="B624" s="77"/>
      <c r="C624" s="24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x14ac:dyDescent="0.3">
      <c r="A625" s="29"/>
      <c r="B625" s="77"/>
      <c r="C625" s="24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x14ac:dyDescent="0.3">
      <c r="A626" s="29"/>
      <c r="B626" s="77"/>
      <c r="C626" s="24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x14ac:dyDescent="0.3">
      <c r="A627" s="29"/>
      <c r="B627" s="77"/>
      <c r="C627" s="24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x14ac:dyDescent="0.3">
      <c r="A628" s="29"/>
      <c r="B628" s="77"/>
      <c r="C628" s="24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x14ac:dyDescent="0.3">
      <c r="A629" s="29"/>
      <c r="B629" s="77"/>
      <c r="C629" s="24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x14ac:dyDescent="0.3">
      <c r="A630" s="29"/>
      <c r="B630" s="77"/>
      <c r="C630" s="24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x14ac:dyDescent="0.3">
      <c r="A631" s="29"/>
      <c r="B631" s="77"/>
      <c r="C631" s="24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x14ac:dyDescent="0.3">
      <c r="A632" s="29"/>
      <c r="B632" s="77"/>
      <c r="C632" s="24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x14ac:dyDescent="0.3">
      <c r="A633" s="29"/>
      <c r="B633" s="77"/>
      <c r="C633" s="24"/>
      <c r="D633" s="31"/>
      <c r="E633" s="31"/>
      <c r="F633" s="31"/>
      <c r="G633" s="31"/>
      <c r="H633" s="31"/>
      <c r="I633" s="31"/>
      <c r="J633" s="39"/>
      <c r="K633" s="31"/>
      <c r="L633" s="8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x14ac:dyDescent="0.3">
      <c r="A634" s="40"/>
      <c r="B634" s="26"/>
      <c r="C634" s="75"/>
      <c r="D634" s="75"/>
      <c r="E634" s="75"/>
      <c r="F634" s="75"/>
      <c r="G634" s="75"/>
      <c r="H634" s="75"/>
      <c r="I634" s="75"/>
      <c r="J634" s="82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>
        <f>SUM(Z598:Z633)</f>
        <v>0</v>
      </c>
    </row>
    <row r="635" spans="1:26" s="58" customFormat="1" x14ac:dyDescent="0.3">
      <c r="A635" s="40"/>
      <c r="B635" s="40"/>
      <c r="C635" s="51"/>
      <c r="D635" s="51"/>
      <c r="E635" s="51"/>
      <c r="F635" s="51"/>
      <c r="G635" s="51"/>
      <c r="H635" s="51"/>
      <c r="I635" s="51"/>
      <c r="J635" s="52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>
        <f>Z634+Z596+Z593</f>
        <v>0</v>
      </c>
    </row>
    <row r="636" spans="1:26" x14ac:dyDescent="0.3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73"/>
    </row>
    <row r="637" spans="1:26" x14ac:dyDescent="0.3">
      <c r="A637" s="29"/>
      <c r="B637" s="30"/>
      <c r="C637" s="24"/>
      <c r="D637" s="31"/>
      <c r="E637" s="24"/>
      <c r="F637" s="55"/>
      <c r="G637" s="75"/>
      <c r="H637" s="55"/>
      <c r="I637" s="55"/>
      <c r="J637" s="83"/>
      <c r="K637" s="55"/>
      <c r="L637" s="84"/>
      <c r="M637" s="24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31"/>
      <c r="Z637" s="31"/>
    </row>
    <row r="638" spans="1:26" x14ac:dyDescent="0.3">
      <c r="A638" s="29"/>
      <c r="B638" s="77"/>
      <c r="C638" s="24"/>
      <c r="D638" s="31"/>
      <c r="E638" s="24"/>
      <c r="F638" s="55"/>
      <c r="G638" s="75"/>
      <c r="H638" s="55"/>
      <c r="I638" s="55"/>
      <c r="J638" s="83"/>
      <c r="K638" s="55"/>
      <c r="L638" s="84"/>
      <c r="M638" s="24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31"/>
    </row>
    <row r="639" spans="1:26" x14ac:dyDescent="0.3">
      <c r="A639" s="29"/>
      <c r="B639" s="77"/>
      <c r="C639" s="24"/>
      <c r="D639" s="31"/>
      <c r="E639" s="24"/>
      <c r="F639" s="55"/>
      <c r="G639" s="75"/>
      <c r="H639" s="55"/>
      <c r="I639" s="55"/>
      <c r="J639" s="83"/>
      <c r="K639" s="55"/>
      <c r="L639" s="84"/>
      <c r="M639" s="24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31"/>
    </row>
    <row r="640" spans="1:26" x14ac:dyDescent="0.3">
      <c r="A640" s="29"/>
      <c r="B640" s="30"/>
      <c r="C640" s="24"/>
      <c r="D640" s="31"/>
      <c r="E640" s="55"/>
      <c r="F640" s="55"/>
      <c r="G640" s="75"/>
      <c r="H640" s="55"/>
      <c r="I640" s="55"/>
      <c r="J640" s="83"/>
      <c r="K640" s="55"/>
      <c r="L640" s="55"/>
      <c r="M640" s="5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31"/>
      <c r="Z640" s="31"/>
    </row>
    <row r="641" spans="1:26" x14ac:dyDescent="0.3">
      <c r="A641" s="29"/>
      <c r="B641" s="77"/>
      <c r="C641" s="24"/>
      <c r="D641" s="31"/>
      <c r="E641" s="55"/>
      <c r="F641" s="55"/>
      <c r="G641" s="75"/>
      <c r="H641" s="55"/>
      <c r="I641" s="55"/>
      <c r="J641" s="83"/>
      <c r="K641" s="55"/>
      <c r="L641" s="55"/>
      <c r="M641" s="5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31"/>
    </row>
    <row r="642" spans="1:26" x14ac:dyDescent="0.3">
      <c r="A642" s="29"/>
      <c r="B642" s="77"/>
      <c r="C642" s="24"/>
      <c r="D642" s="31"/>
      <c r="E642" s="55"/>
      <c r="F642" s="55"/>
      <c r="G642" s="75"/>
      <c r="H642" s="55"/>
      <c r="I642" s="55"/>
      <c r="J642" s="83"/>
      <c r="K642" s="55"/>
      <c r="L642" s="55"/>
      <c r="M642" s="5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31"/>
    </row>
    <row r="643" spans="1:26" x14ac:dyDescent="0.3">
      <c r="A643" s="29"/>
      <c r="B643" s="77"/>
      <c r="C643" s="24"/>
      <c r="D643" s="31"/>
      <c r="E643" s="55"/>
      <c r="F643" s="55"/>
      <c r="G643" s="75"/>
      <c r="H643" s="55"/>
      <c r="I643" s="55"/>
      <c r="J643" s="83"/>
      <c r="K643" s="55"/>
      <c r="L643" s="55"/>
      <c r="M643" s="5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31"/>
    </row>
    <row r="644" spans="1:26" x14ac:dyDescent="0.3">
      <c r="A644" s="29"/>
      <c r="B644" s="77"/>
      <c r="C644" s="24"/>
      <c r="D644" s="31"/>
      <c r="E644" s="55"/>
      <c r="F644" s="55"/>
      <c r="G644" s="75"/>
      <c r="H644" s="55"/>
      <c r="I644" s="55"/>
      <c r="J644" s="83"/>
      <c r="K644" s="55"/>
      <c r="L644" s="55"/>
      <c r="M644" s="5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31"/>
    </row>
    <row r="645" spans="1:26" x14ac:dyDescent="0.3">
      <c r="A645" s="29"/>
      <c r="B645" s="77"/>
      <c r="C645" s="24"/>
      <c r="D645" s="31"/>
      <c r="E645" s="55"/>
      <c r="F645" s="55"/>
      <c r="G645" s="75"/>
      <c r="H645" s="55"/>
      <c r="I645" s="55"/>
      <c r="J645" s="83"/>
      <c r="K645" s="55"/>
      <c r="L645" s="55"/>
      <c r="M645" s="5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31"/>
    </row>
    <row r="646" spans="1:26" x14ac:dyDescent="0.3">
      <c r="A646" s="29"/>
      <c r="B646" s="77"/>
      <c r="C646" s="24"/>
      <c r="D646" s="31"/>
      <c r="E646" s="55"/>
      <c r="F646" s="55"/>
      <c r="G646" s="75"/>
      <c r="H646" s="55"/>
      <c r="I646" s="55"/>
      <c r="J646" s="83"/>
      <c r="K646" s="55"/>
      <c r="L646" s="55"/>
      <c r="M646" s="5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31"/>
    </row>
    <row r="647" spans="1:26" x14ac:dyDescent="0.3">
      <c r="A647" s="29"/>
      <c r="B647" s="77"/>
      <c r="C647" s="24"/>
      <c r="D647" s="31"/>
      <c r="E647" s="55"/>
      <c r="F647" s="55"/>
      <c r="G647" s="75"/>
      <c r="H647" s="55"/>
      <c r="I647" s="55"/>
      <c r="J647" s="83"/>
      <c r="K647" s="55"/>
      <c r="L647" s="55"/>
      <c r="M647" s="5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31"/>
    </row>
    <row r="648" spans="1:26" x14ac:dyDescent="0.3">
      <c r="A648" s="29"/>
      <c r="B648" s="77"/>
      <c r="C648" s="24"/>
      <c r="D648" s="31"/>
      <c r="E648" s="55"/>
      <c r="F648" s="55"/>
      <c r="G648" s="75"/>
      <c r="H648" s="55"/>
      <c r="I648" s="55"/>
      <c r="J648" s="83"/>
      <c r="K648" s="55"/>
      <c r="L648" s="55"/>
      <c r="M648" s="5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31"/>
    </row>
    <row r="649" spans="1:26" x14ac:dyDescent="0.3">
      <c r="A649" s="29"/>
      <c r="B649" s="77"/>
      <c r="C649" s="24"/>
      <c r="D649" s="31"/>
      <c r="E649" s="55"/>
      <c r="F649" s="55"/>
      <c r="G649" s="75"/>
      <c r="H649" s="55"/>
      <c r="I649" s="55"/>
      <c r="J649" s="83"/>
      <c r="K649" s="55"/>
      <c r="L649" s="55"/>
      <c r="M649" s="5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31"/>
    </row>
    <row r="650" spans="1:26" x14ac:dyDescent="0.3">
      <c r="A650" s="29"/>
      <c r="B650" s="77"/>
      <c r="C650" s="24"/>
      <c r="D650" s="31"/>
      <c r="E650" s="55"/>
      <c r="F650" s="55"/>
      <c r="G650" s="75"/>
      <c r="H650" s="55"/>
      <c r="I650" s="55"/>
      <c r="J650" s="83"/>
      <c r="K650" s="55"/>
      <c r="L650" s="55"/>
      <c r="M650" s="5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31"/>
    </row>
    <row r="651" spans="1:26" x14ac:dyDescent="0.3">
      <c r="A651" s="29"/>
      <c r="B651" s="77"/>
      <c r="C651" s="24"/>
      <c r="D651" s="31"/>
      <c r="E651" s="55"/>
      <c r="F651" s="55"/>
      <c r="G651" s="75"/>
      <c r="H651" s="55"/>
      <c r="I651" s="55"/>
      <c r="J651" s="83"/>
      <c r="K651" s="55"/>
      <c r="L651" s="55"/>
      <c r="M651" s="5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31"/>
    </row>
    <row r="652" spans="1:26" x14ac:dyDescent="0.3">
      <c r="A652" s="29"/>
      <c r="B652" s="77"/>
      <c r="C652" s="24"/>
      <c r="D652" s="31"/>
      <c r="E652" s="55"/>
      <c r="F652" s="55"/>
      <c r="G652" s="75"/>
      <c r="H652" s="55"/>
      <c r="I652" s="55"/>
      <c r="J652" s="83"/>
      <c r="K652" s="55"/>
      <c r="L652" s="55"/>
      <c r="M652" s="5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31"/>
    </row>
    <row r="653" spans="1:26" x14ac:dyDescent="0.3">
      <c r="A653" s="29"/>
      <c r="B653" s="77"/>
      <c r="C653" s="24"/>
      <c r="D653" s="31"/>
      <c r="E653" s="55"/>
      <c r="F653" s="55"/>
      <c r="G653" s="75"/>
      <c r="H653" s="55"/>
      <c r="I653" s="55"/>
      <c r="J653" s="83"/>
      <c r="K653" s="55"/>
      <c r="L653" s="55"/>
      <c r="M653" s="5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31"/>
    </row>
    <row r="654" spans="1:26" x14ac:dyDescent="0.3">
      <c r="A654" s="29"/>
      <c r="B654" s="77"/>
      <c r="C654" s="24"/>
      <c r="D654" s="31"/>
      <c r="E654" s="55"/>
      <c r="F654" s="55"/>
      <c r="G654" s="75"/>
      <c r="H654" s="55"/>
      <c r="I654" s="55"/>
      <c r="J654" s="83"/>
      <c r="K654" s="55"/>
      <c r="L654" s="55"/>
      <c r="M654" s="5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31"/>
    </row>
    <row r="655" spans="1:26" x14ac:dyDescent="0.3">
      <c r="A655" s="29"/>
      <c r="B655" s="30"/>
      <c r="C655" s="24"/>
      <c r="D655" s="31"/>
      <c r="E655" s="55"/>
      <c r="F655" s="55"/>
      <c r="G655" s="75"/>
      <c r="H655" s="55"/>
      <c r="I655" s="55"/>
      <c r="J655" s="83"/>
      <c r="K655" s="55"/>
      <c r="L655" s="55"/>
      <c r="M655" s="5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31"/>
      <c r="Z655" s="31"/>
    </row>
    <row r="656" spans="1:26" x14ac:dyDescent="0.3">
      <c r="A656" s="29"/>
      <c r="B656" s="77"/>
      <c r="C656" s="24"/>
      <c r="D656" s="31"/>
      <c r="E656" s="55"/>
      <c r="F656" s="55"/>
      <c r="G656" s="75"/>
      <c r="H656" s="55"/>
      <c r="I656" s="55"/>
      <c r="J656" s="83"/>
      <c r="K656" s="55"/>
      <c r="L656" s="55"/>
      <c r="M656" s="5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31"/>
    </row>
    <row r="657" spans="1:26" x14ac:dyDescent="0.3">
      <c r="A657" s="29"/>
      <c r="B657" s="30"/>
      <c r="C657" s="24"/>
      <c r="D657" s="31"/>
      <c r="E657" s="55"/>
      <c r="F657" s="55"/>
      <c r="G657" s="75"/>
      <c r="H657" s="55"/>
      <c r="I657" s="55"/>
      <c r="J657" s="83"/>
      <c r="K657" s="55"/>
      <c r="L657" s="55"/>
      <c r="M657" s="5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31"/>
      <c r="Z657" s="55"/>
    </row>
    <row r="658" spans="1:26" x14ac:dyDescent="0.3">
      <c r="A658" s="29"/>
      <c r="B658" s="30"/>
      <c r="C658" s="24"/>
      <c r="D658" s="31"/>
      <c r="E658" s="55"/>
      <c r="F658" s="55"/>
      <c r="G658" s="75"/>
      <c r="H658" s="55"/>
      <c r="I658" s="55"/>
      <c r="J658" s="83"/>
      <c r="K658" s="55"/>
      <c r="L658" s="55"/>
      <c r="M658" s="8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31"/>
      <c r="Z658" s="55"/>
    </row>
    <row r="659" spans="1:26" x14ac:dyDescent="0.3">
      <c r="A659" s="29"/>
      <c r="B659" s="30"/>
      <c r="C659" s="24"/>
      <c r="D659" s="31"/>
      <c r="E659" s="55"/>
      <c r="F659" s="55"/>
      <c r="G659" s="75"/>
      <c r="H659" s="55"/>
      <c r="I659" s="55"/>
      <c r="J659" s="83"/>
      <c r="K659" s="55"/>
      <c r="L659" s="55"/>
      <c r="M659" s="8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31"/>
      <c r="Z659" s="31"/>
    </row>
    <row r="660" spans="1:26" x14ac:dyDescent="0.3">
      <c r="A660" s="29"/>
      <c r="B660" s="30"/>
      <c r="C660" s="24"/>
      <c r="D660" s="31"/>
      <c r="E660" s="24"/>
      <c r="F660" s="24"/>
      <c r="G660" s="75"/>
      <c r="H660" s="24"/>
      <c r="I660" s="24"/>
      <c r="J660" s="29"/>
      <c r="K660" s="85"/>
      <c r="L660" s="24"/>
      <c r="M660" s="24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24"/>
      <c r="Z660" s="24"/>
    </row>
    <row r="661" spans="1:26" x14ac:dyDescent="0.3">
      <c r="A661" s="29"/>
      <c r="B661" s="30"/>
      <c r="C661" s="24"/>
      <c r="D661" s="31"/>
      <c r="E661" s="55"/>
      <c r="F661" s="55"/>
      <c r="G661" s="75"/>
      <c r="H661" s="55"/>
      <c r="I661" s="55"/>
      <c r="J661" s="83"/>
      <c r="K661" s="85"/>
      <c r="L661" s="55"/>
      <c r="M661" s="5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55"/>
      <c r="Z661" s="55"/>
    </row>
    <row r="662" spans="1:26" x14ac:dyDescent="0.3">
      <c r="A662" s="29"/>
      <c r="B662" s="30"/>
      <c r="C662" s="24"/>
      <c r="D662" s="31"/>
      <c r="E662" s="55"/>
      <c r="F662" s="55"/>
      <c r="G662" s="75"/>
      <c r="H662" s="55"/>
      <c r="I662" s="55"/>
      <c r="J662" s="83"/>
      <c r="K662" s="55"/>
      <c r="L662" s="55"/>
      <c r="M662" s="5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55"/>
      <c r="Z662" s="55"/>
    </row>
    <row r="663" spans="1:26" x14ac:dyDescent="0.3">
      <c r="A663" s="29"/>
      <c r="B663" s="77"/>
      <c r="C663" s="24"/>
      <c r="D663" s="31"/>
      <c r="E663" s="55"/>
      <c r="F663" s="55"/>
      <c r="G663" s="75"/>
      <c r="H663" s="55"/>
      <c r="I663" s="55"/>
      <c r="J663" s="83"/>
      <c r="K663" s="55"/>
      <c r="L663" s="55"/>
      <c r="M663" s="5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55"/>
    </row>
    <row r="664" spans="1:26" s="36" customFormat="1" x14ac:dyDescent="0.3">
      <c r="A664" s="29"/>
      <c r="B664" s="37"/>
      <c r="C664" s="24"/>
      <c r="D664" s="31"/>
      <c r="E664" s="33"/>
      <c r="F664" s="75"/>
      <c r="G664" s="75"/>
      <c r="H664" s="75"/>
      <c r="I664" s="75"/>
      <c r="J664" s="82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35"/>
    </row>
    <row r="665" spans="1:26" x14ac:dyDescent="0.3">
      <c r="A665" s="29"/>
      <c r="B665" s="30"/>
      <c r="C665" s="24"/>
      <c r="D665" s="31"/>
      <c r="E665" s="24"/>
      <c r="F665" s="55"/>
      <c r="G665" s="75"/>
      <c r="H665" s="55"/>
      <c r="I665" s="55"/>
      <c r="J665" s="83"/>
      <c r="K665" s="55"/>
      <c r="L665" s="24"/>
      <c r="M665" s="24"/>
      <c r="N665" s="75"/>
      <c r="O665" s="75"/>
      <c r="P665" s="75"/>
      <c r="Q665" s="24"/>
      <c r="R665" s="75"/>
      <c r="S665" s="75"/>
      <c r="T665" s="75"/>
      <c r="U665" s="75"/>
      <c r="V665" s="75"/>
      <c r="W665" s="75"/>
      <c r="X665" s="75"/>
      <c r="Y665" s="55"/>
      <c r="Z665" s="55"/>
    </row>
    <row r="666" spans="1:26" x14ac:dyDescent="0.3">
      <c r="A666" s="29"/>
      <c r="B666" s="30"/>
      <c r="C666" s="24"/>
      <c r="D666" s="31"/>
      <c r="E666" s="55"/>
      <c r="F666" s="55"/>
      <c r="G666" s="75"/>
      <c r="H666" s="55"/>
      <c r="I666" s="55"/>
      <c r="J666" s="83"/>
      <c r="K666" s="55"/>
      <c r="L666" s="55"/>
      <c r="M666" s="5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55"/>
      <c r="Z666" s="55"/>
    </row>
    <row r="667" spans="1:26" x14ac:dyDescent="0.3">
      <c r="A667" s="29"/>
      <c r="B667" s="30"/>
      <c r="C667" s="24"/>
      <c r="D667" s="31"/>
      <c r="E667" s="55"/>
      <c r="F667" s="55"/>
      <c r="G667" s="75"/>
      <c r="H667" s="55"/>
      <c r="I667" s="55"/>
      <c r="J667" s="83"/>
      <c r="K667" s="55"/>
      <c r="L667" s="55"/>
      <c r="M667" s="5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55"/>
      <c r="Z667" s="55"/>
    </row>
    <row r="668" spans="1:26" x14ac:dyDescent="0.3">
      <c r="A668" s="29"/>
      <c r="B668" s="30"/>
      <c r="C668" s="24"/>
      <c r="D668" s="31"/>
      <c r="E668" s="55"/>
      <c r="F668" s="55"/>
      <c r="G668" s="75"/>
      <c r="H668" s="55"/>
      <c r="I668" s="55"/>
      <c r="J668" s="83"/>
      <c r="K668" s="55"/>
      <c r="L668" s="55"/>
      <c r="M668" s="5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55"/>
      <c r="Z668" s="55"/>
    </row>
    <row r="669" spans="1:26" x14ac:dyDescent="0.3">
      <c r="A669" s="29"/>
      <c r="B669" s="77"/>
      <c r="C669" s="24"/>
      <c r="D669" s="31"/>
      <c r="E669" s="55"/>
      <c r="F669" s="55"/>
      <c r="G669" s="75"/>
      <c r="H669" s="55"/>
      <c r="I669" s="55"/>
      <c r="J669" s="83"/>
      <c r="K669" s="55"/>
      <c r="L669" s="55"/>
      <c r="M669" s="5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55"/>
    </row>
    <row r="670" spans="1:26" x14ac:dyDescent="0.3">
      <c r="A670" s="29"/>
      <c r="B670" s="77"/>
      <c r="C670" s="24"/>
      <c r="D670" s="31"/>
      <c r="E670" s="55"/>
      <c r="F670" s="55"/>
      <c r="G670" s="75"/>
      <c r="H670" s="55"/>
      <c r="I670" s="55"/>
      <c r="J670" s="83"/>
      <c r="K670" s="55"/>
      <c r="L670" s="55"/>
      <c r="M670" s="5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55"/>
    </row>
    <row r="671" spans="1:26" x14ac:dyDescent="0.3">
      <c r="A671" s="29"/>
      <c r="B671" s="77"/>
      <c r="C671" s="24"/>
      <c r="D671" s="31"/>
      <c r="E671" s="55"/>
      <c r="F671" s="55"/>
      <c r="G671" s="75"/>
      <c r="H671" s="55"/>
      <c r="I671" s="55"/>
      <c r="J671" s="83"/>
      <c r="K671" s="55"/>
      <c r="L671" s="55"/>
      <c r="M671" s="5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55"/>
    </row>
    <row r="672" spans="1:26" x14ac:dyDescent="0.3">
      <c r="A672" s="29"/>
      <c r="B672" s="77"/>
      <c r="C672" s="24"/>
      <c r="D672" s="31"/>
      <c r="E672" s="55"/>
      <c r="F672" s="55"/>
      <c r="G672" s="75"/>
      <c r="H672" s="55"/>
      <c r="I672" s="55"/>
      <c r="J672" s="83"/>
      <c r="K672" s="55"/>
      <c r="L672" s="55"/>
      <c r="M672" s="5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55"/>
    </row>
    <row r="673" spans="1:26" x14ac:dyDescent="0.3">
      <c r="A673" s="29"/>
      <c r="B673" s="77"/>
      <c r="C673" s="24"/>
      <c r="D673" s="31"/>
      <c r="E673" s="55"/>
      <c r="F673" s="55"/>
      <c r="G673" s="75"/>
      <c r="H673" s="55"/>
      <c r="I673" s="55"/>
      <c r="J673" s="83"/>
      <c r="K673" s="55"/>
      <c r="L673" s="55"/>
      <c r="M673" s="5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55"/>
    </row>
    <row r="674" spans="1:26" x14ac:dyDescent="0.3">
      <c r="A674" s="29"/>
      <c r="B674" s="30"/>
      <c r="C674" s="24"/>
      <c r="D674" s="31"/>
      <c r="E674" s="55"/>
      <c r="F674" s="55"/>
      <c r="G674" s="75"/>
      <c r="H674" s="55"/>
      <c r="I674" s="55"/>
      <c r="J674" s="83"/>
      <c r="K674" s="55"/>
      <c r="L674" s="55"/>
      <c r="M674" s="5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55"/>
      <c r="Z674" s="55"/>
    </row>
    <row r="675" spans="1:26" x14ac:dyDescent="0.3">
      <c r="A675" s="29"/>
      <c r="B675" s="30"/>
      <c r="C675" s="24"/>
      <c r="D675" s="31"/>
      <c r="E675" s="55"/>
      <c r="F675" s="55"/>
      <c r="G675" s="75"/>
      <c r="H675" s="55"/>
      <c r="I675" s="55"/>
      <c r="J675" s="83"/>
      <c r="K675" s="55"/>
      <c r="L675" s="55"/>
      <c r="M675" s="5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55"/>
      <c r="Z675" s="55"/>
    </row>
    <row r="676" spans="1:26" x14ac:dyDescent="0.3">
      <c r="A676" s="29"/>
      <c r="B676" s="77"/>
      <c r="C676" s="24"/>
      <c r="D676" s="31"/>
      <c r="E676" s="55"/>
      <c r="F676" s="55"/>
      <c r="G676" s="75"/>
      <c r="H676" s="55"/>
      <c r="I676" s="55"/>
      <c r="J676" s="83"/>
      <c r="K676" s="55"/>
      <c r="L676" s="55"/>
      <c r="M676" s="5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55"/>
    </row>
    <row r="677" spans="1:26" x14ac:dyDescent="0.3">
      <c r="A677" s="29"/>
      <c r="B677" s="77"/>
      <c r="C677" s="24"/>
      <c r="D677" s="31"/>
      <c r="E677" s="55"/>
      <c r="F677" s="55"/>
      <c r="G677" s="75"/>
      <c r="H677" s="55"/>
      <c r="I677" s="55"/>
      <c r="J677" s="83"/>
      <c r="K677" s="55"/>
      <c r="L677" s="55"/>
      <c r="M677" s="5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55"/>
    </row>
    <row r="678" spans="1:26" x14ac:dyDescent="0.3">
      <c r="A678" s="29"/>
      <c r="B678" s="77"/>
      <c r="C678" s="24"/>
      <c r="D678" s="31"/>
      <c r="E678" s="55"/>
      <c r="F678" s="55"/>
      <c r="G678" s="75"/>
      <c r="H678" s="55"/>
      <c r="I678" s="55"/>
      <c r="J678" s="83"/>
      <c r="K678" s="55"/>
      <c r="L678" s="55"/>
      <c r="M678" s="5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55"/>
    </row>
    <row r="679" spans="1:26" x14ac:dyDescent="0.3">
      <c r="A679" s="29"/>
      <c r="B679" s="77"/>
      <c r="C679" s="24"/>
      <c r="D679" s="31"/>
      <c r="E679" s="55"/>
      <c r="F679" s="55"/>
      <c r="G679" s="75"/>
      <c r="H679" s="55"/>
      <c r="I679" s="55"/>
      <c r="J679" s="83"/>
      <c r="K679" s="55"/>
      <c r="L679" s="55"/>
      <c r="M679" s="5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55"/>
    </row>
    <row r="680" spans="1:26" x14ac:dyDescent="0.3">
      <c r="A680" s="29"/>
      <c r="B680" s="77"/>
      <c r="C680" s="24"/>
      <c r="D680" s="31"/>
      <c r="E680" s="55"/>
      <c r="F680" s="55"/>
      <c r="G680" s="75"/>
      <c r="H680" s="55"/>
      <c r="I680" s="55"/>
      <c r="J680" s="83"/>
      <c r="K680" s="55"/>
      <c r="L680" s="55"/>
      <c r="M680" s="5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55"/>
    </row>
    <row r="681" spans="1:26" x14ac:dyDescent="0.3">
      <c r="A681" s="29"/>
      <c r="B681" s="77"/>
      <c r="C681" s="24"/>
      <c r="D681" s="31"/>
      <c r="E681" s="55"/>
      <c r="F681" s="55"/>
      <c r="G681" s="75"/>
      <c r="H681" s="55"/>
      <c r="I681" s="55"/>
      <c r="J681" s="83"/>
      <c r="K681" s="55"/>
      <c r="L681" s="55"/>
      <c r="M681" s="5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55"/>
    </row>
    <row r="682" spans="1:26" x14ac:dyDescent="0.3">
      <c r="A682" s="29"/>
      <c r="B682" s="77"/>
      <c r="C682" s="24"/>
      <c r="D682" s="31"/>
      <c r="E682" s="55"/>
      <c r="F682" s="55"/>
      <c r="G682" s="75"/>
      <c r="H682" s="55"/>
      <c r="I682" s="55"/>
      <c r="J682" s="83"/>
      <c r="K682" s="55"/>
      <c r="L682" s="55"/>
      <c r="M682" s="5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55"/>
    </row>
    <row r="683" spans="1:26" x14ac:dyDescent="0.3">
      <c r="A683" s="29"/>
      <c r="B683" s="77"/>
      <c r="C683" s="24"/>
      <c r="D683" s="31"/>
      <c r="E683" s="55"/>
      <c r="F683" s="55"/>
      <c r="G683" s="75"/>
      <c r="H683" s="55"/>
      <c r="I683" s="55"/>
      <c r="J683" s="83"/>
      <c r="K683" s="55"/>
      <c r="L683" s="55"/>
      <c r="M683" s="5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55"/>
    </row>
    <row r="684" spans="1:26" x14ac:dyDescent="0.3">
      <c r="A684" s="29"/>
      <c r="B684" s="30"/>
      <c r="C684" s="24"/>
      <c r="D684" s="31"/>
      <c r="E684" s="55"/>
      <c r="F684" s="55"/>
      <c r="G684" s="75"/>
      <c r="H684" s="55"/>
      <c r="I684" s="55"/>
      <c r="J684" s="83"/>
      <c r="K684" s="55"/>
      <c r="L684" s="55"/>
      <c r="M684" s="5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55"/>
      <c r="Z684" s="55"/>
    </row>
    <row r="685" spans="1:26" x14ac:dyDescent="0.3">
      <c r="A685" s="29"/>
      <c r="B685" s="30"/>
      <c r="C685" s="24"/>
      <c r="D685" s="31"/>
      <c r="E685" s="55"/>
      <c r="F685" s="55"/>
      <c r="G685" s="75"/>
      <c r="H685" s="55"/>
      <c r="I685" s="55"/>
      <c r="J685" s="83"/>
      <c r="K685" s="55"/>
      <c r="L685" s="55"/>
      <c r="M685" s="5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55"/>
    </row>
    <row r="686" spans="1:26" x14ac:dyDescent="0.3">
      <c r="A686" s="29"/>
      <c r="B686" s="77"/>
      <c r="C686" s="24"/>
      <c r="D686" s="31"/>
      <c r="E686" s="55"/>
      <c r="F686" s="55"/>
      <c r="G686" s="75"/>
      <c r="H686" s="55"/>
      <c r="I686" s="55"/>
      <c r="J686" s="83"/>
      <c r="K686" s="55"/>
      <c r="L686" s="55"/>
      <c r="M686" s="5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55"/>
    </row>
    <row r="687" spans="1:26" x14ac:dyDescent="0.3">
      <c r="A687" s="29"/>
      <c r="B687" s="30"/>
      <c r="C687" s="24"/>
      <c r="D687" s="31"/>
      <c r="E687" s="55"/>
      <c r="F687" s="55"/>
      <c r="G687" s="75"/>
      <c r="H687" s="55"/>
      <c r="I687" s="55"/>
      <c r="J687" s="83"/>
      <c r="K687" s="55"/>
      <c r="L687" s="55"/>
      <c r="M687" s="5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31"/>
      <c r="Z687" s="55"/>
    </row>
    <row r="688" spans="1:26" x14ac:dyDescent="0.3">
      <c r="A688" s="29"/>
      <c r="B688" s="30"/>
      <c r="C688" s="24"/>
      <c r="D688" s="31"/>
      <c r="E688" s="55"/>
      <c r="F688" s="55"/>
      <c r="G688" s="75"/>
      <c r="H688" s="55"/>
      <c r="I688" s="55"/>
      <c r="J688" s="83"/>
      <c r="K688" s="55"/>
      <c r="L688" s="55"/>
      <c r="M688" s="5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31"/>
      <c r="Z688" s="55"/>
    </row>
    <row r="689" spans="1:26" x14ac:dyDescent="0.3">
      <c r="A689" s="29"/>
      <c r="B689" s="30"/>
      <c r="C689" s="24"/>
      <c r="D689" s="31"/>
      <c r="E689" s="55"/>
      <c r="F689" s="55"/>
      <c r="G689" s="75"/>
      <c r="H689" s="55"/>
      <c r="I689" s="55"/>
      <c r="J689" s="83"/>
      <c r="K689" s="55"/>
      <c r="L689" s="55"/>
      <c r="M689" s="5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31"/>
      <c r="Z689" s="55"/>
    </row>
    <row r="690" spans="1:26" x14ac:dyDescent="0.3">
      <c r="A690" s="29"/>
      <c r="B690" s="30"/>
      <c r="C690" s="24"/>
      <c r="D690" s="31"/>
      <c r="E690" s="55"/>
      <c r="F690" s="55"/>
      <c r="G690" s="75"/>
      <c r="H690" s="55"/>
      <c r="I690" s="55"/>
      <c r="J690" s="83"/>
      <c r="K690" s="55"/>
      <c r="L690" s="55"/>
      <c r="M690" s="5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31"/>
      <c r="Z690" s="55"/>
    </row>
    <row r="691" spans="1:26" x14ac:dyDescent="0.3">
      <c r="A691" s="29"/>
      <c r="B691" s="30"/>
      <c r="C691" s="24"/>
      <c r="D691" s="31"/>
      <c r="E691" s="55"/>
      <c r="F691" s="55"/>
      <c r="G691" s="75"/>
      <c r="H691" s="55"/>
      <c r="I691" s="55"/>
      <c r="J691" s="83"/>
      <c r="K691" s="55"/>
      <c r="L691" s="55"/>
      <c r="M691" s="5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55"/>
      <c r="Z691" s="55"/>
    </row>
    <row r="692" spans="1:26" x14ac:dyDescent="0.3">
      <c r="A692" s="29"/>
      <c r="B692" s="30"/>
      <c r="C692" s="24"/>
      <c r="D692" s="31"/>
      <c r="E692" s="55"/>
      <c r="F692" s="55"/>
      <c r="G692" s="75"/>
      <c r="H692" s="55"/>
      <c r="I692" s="55"/>
      <c r="J692" s="83"/>
      <c r="K692" s="55"/>
      <c r="L692" s="55"/>
      <c r="M692" s="5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55"/>
      <c r="Z692" s="55"/>
    </row>
    <row r="693" spans="1:26" x14ac:dyDescent="0.3">
      <c r="A693" s="29"/>
      <c r="B693" s="30"/>
      <c r="C693" s="24"/>
      <c r="D693" s="31"/>
      <c r="E693" s="55"/>
      <c r="F693" s="55"/>
      <c r="G693" s="75"/>
      <c r="H693" s="55"/>
      <c r="I693" s="55"/>
      <c r="J693" s="83"/>
      <c r="K693" s="55"/>
      <c r="L693" s="55"/>
      <c r="M693" s="5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55"/>
      <c r="Z693" s="55"/>
    </row>
    <row r="694" spans="1:26" x14ac:dyDescent="0.3">
      <c r="A694" s="29"/>
      <c r="B694" s="30"/>
      <c r="C694" s="24"/>
      <c r="D694" s="31"/>
      <c r="E694" s="55"/>
      <c r="F694" s="55"/>
      <c r="G694" s="75"/>
      <c r="H694" s="55"/>
      <c r="I694" s="55"/>
      <c r="J694" s="83"/>
      <c r="K694" s="55"/>
      <c r="L694" s="55"/>
      <c r="M694" s="5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55"/>
      <c r="Z694" s="55"/>
    </row>
    <row r="695" spans="1:26" x14ac:dyDescent="0.3">
      <c r="A695" s="29"/>
      <c r="B695" s="30"/>
      <c r="C695" s="24"/>
      <c r="D695" s="31"/>
      <c r="E695" s="55"/>
      <c r="F695" s="55"/>
      <c r="G695" s="75"/>
      <c r="H695" s="55"/>
      <c r="I695" s="55"/>
      <c r="J695" s="83"/>
      <c r="K695" s="55"/>
      <c r="L695" s="55"/>
      <c r="M695" s="5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55"/>
      <c r="Z695" s="55"/>
    </row>
    <row r="696" spans="1:26" s="36" customFormat="1" x14ac:dyDescent="0.3">
      <c r="A696" s="29"/>
      <c r="B696" s="37"/>
      <c r="C696" s="24"/>
      <c r="D696" s="31"/>
      <c r="E696" s="33"/>
      <c r="F696" s="75"/>
      <c r="G696" s="75"/>
      <c r="H696" s="75"/>
      <c r="I696" s="75"/>
      <c r="J696" s="82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35"/>
    </row>
    <row r="697" spans="1:26" x14ac:dyDescent="0.3">
      <c r="A697" s="29"/>
      <c r="B697" s="30"/>
      <c r="C697" s="24"/>
      <c r="D697" s="31"/>
      <c r="E697" s="55"/>
      <c r="F697" s="55"/>
      <c r="G697" s="75"/>
      <c r="H697" s="55"/>
      <c r="I697" s="55"/>
      <c r="J697" s="83"/>
      <c r="K697" s="55"/>
      <c r="L697" s="55"/>
      <c r="M697" s="5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55"/>
      <c r="Z697" s="55"/>
    </row>
    <row r="698" spans="1:26" x14ac:dyDescent="0.3">
      <c r="A698" s="29"/>
      <c r="B698" s="30"/>
      <c r="C698" s="24"/>
      <c r="D698" s="31"/>
      <c r="E698" s="55"/>
      <c r="F698" s="55"/>
      <c r="G698" s="75"/>
      <c r="H698" s="55"/>
      <c r="I698" s="55"/>
      <c r="J698" s="83"/>
      <c r="K698" s="55"/>
      <c r="L698" s="55"/>
      <c r="M698" s="5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55"/>
      <c r="Z698" s="55"/>
    </row>
    <row r="699" spans="1:26" s="36" customFormat="1" x14ac:dyDescent="0.3">
      <c r="A699" s="29"/>
      <c r="B699" s="37"/>
      <c r="C699" s="24"/>
      <c r="D699" s="31"/>
      <c r="E699" s="33"/>
      <c r="F699" s="75"/>
      <c r="G699" s="75"/>
      <c r="H699" s="75"/>
      <c r="I699" s="75"/>
      <c r="J699" s="82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35"/>
    </row>
    <row r="700" spans="1:26" x14ac:dyDescent="0.3">
      <c r="A700" s="29"/>
      <c r="B700" s="30"/>
      <c r="C700" s="24"/>
      <c r="D700" s="31"/>
      <c r="E700" s="55"/>
      <c r="F700" s="55"/>
      <c r="G700" s="75"/>
      <c r="H700" s="55"/>
      <c r="I700" s="55"/>
      <c r="J700" s="83"/>
      <c r="K700" s="55"/>
      <c r="L700" s="55"/>
      <c r="M700" s="5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55"/>
      <c r="Z700" s="55"/>
    </row>
    <row r="701" spans="1:26" x14ac:dyDescent="0.3">
      <c r="A701" s="29"/>
      <c r="B701" s="30"/>
      <c r="C701" s="24"/>
      <c r="D701" s="31"/>
      <c r="E701" s="55"/>
      <c r="F701" s="55"/>
      <c r="G701" s="75"/>
      <c r="H701" s="55"/>
      <c r="I701" s="55"/>
      <c r="J701" s="83"/>
      <c r="K701" s="55"/>
      <c r="L701" s="55"/>
      <c r="M701" s="5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55"/>
      <c r="Z701" s="55"/>
    </row>
    <row r="702" spans="1:26" x14ac:dyDescent="0.3">
      <c r="A702" s="29"/>
      <c r="B702" s="30"/>
      <c r="C702" s="24"/>
      <c r="D702" s="31"/>
      <c r="E702" s="55"/>
      <c r="F702" s="55"/>
      <c r="G702" s="75"/>
      <c r="H702" s="55"/>
      <c r="I702" s="55"/>
      <c r="J702" s="83"/>
      <c r="K702" s="55"/>
      <c r="L702" s="55"/>
      <c r="M702" s="5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55"/>
      <c r="Z702" s="55"/>
    </row>
    <row r="703" spans="1:26" x14ac:dyDescent="0.3">
      <c r="A703" s="29"/>
      <c r="B703" s="30"/>
      <c r="C703" s="24"/>
      <c r="D703" s="31"/>
      <c r="E703" s="55"/>
      <c r="F703" s="55"/>
      <c r="G703" s="75"/>
      <c r="H703" s="55"/>
      <c r="I703" s="55"/>
      <c r="J703" s="83"/>
      <c r="K703" s="55"/>
      <c r="L703" s="55"/>
      <c r="M703" s="5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31"/>
      <c r="Z703" s="55"/>
    </row>
    <row r="704" spans="1:26" x14ac:dyDescent="0.3">
      <c r="A704" s="29"/>
      <c r="B704" s="30"/>
      <c r="C704" s="24"/>
      <c r="D704" s="31"/>
      <c r="E704" s="55"/>
      <c r="F704" s="55"/>
      <c r="G704" s="75"/>
      <c r="H704" s="55"/>
      <c r="I704" s="55"/>
      <c r="J704" s="83"/>
      <c r="K704" s="55"/>
      <c r="L704" s="55"/>
      <c r="M704" s="5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55"/>
      <c r="Z704" s="55"/>
    </row>
    <row r="705" spans="1:26" x14ac:dyDescent="0.3">
      <c r="A705" s="29"/>
      <c r="B705" s="30"/>
      <c r="C705" s="24"/>
      <c r="D705" s="31"/>
      <c r="E705" s="55"/>
      <c r="F705" s="55"/>
      <c r="G705" s="75"/>
      <c r="H705" s="55"/>
      <c r="I705" s="55"/>
      <c r="J705" s="83"/>
      <c r="K705" s="55"/>
      <c r="L705" s="55"/>
      <c r="M705" s="5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55"/>
      <c r="Z705" s="55"/>
    </row>
    <row r="706" spans="1:26" x14ac:dyDescent="0.3">
      <c r="A706" s="29"/>
      <c r="B706" s="30"/>
      <c r="C706" s="24"/>
      <c r="D706" s="31"/>
      <c r="E706" s="55"/>
      <c r="F706" s="55"/>
      <c r="G706" s="75"/>
      <c r="H706" s="55"/>
      <c r="I706" s="55"/>
      <c r="J706" s="83"/>
      <c r="K706" s="55"/>
      <c r="L706" s="55"/>
      <c r="M706" s="5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55"/>
      <c r="Z706" s="55"/>
    </row>
    <row r="707" spans="1:26" x14ac:dyDescent="0.3">
      <c r="A707" s="29"/>
      <c r="B707" s="30"/>
      <c r="C707" s="24"/>
      <c r="D707" s="31"/>
      <c r="E707" s="55"/>
      <c r="F707" s="55"/>
      <c r="G707" s="75"/>
      <c r="H707" s="55"/>
      <c r="I707" s="55"/>
      <c r="J707" s="83"/>
      <c r="K707" s="55"/>
      <c r="L707" s="55"/>
      <c r="M707" s="5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55"/>
      <c r="Z707" s="55"/>
    </row>
    <row r="708" spans="1:26" x14ac:dyDescent="0.3">
      <c r="A708" s="29"/>
      <c r="B708" s="30"/>
      <c r="C708" s="24"/>
      <c r="D708" s="31"/>
      <c r="E708" s="55"/>
      <c r="F708" s="55"/>
      <c r="G708" s="75"/>
      <c r="H708" s="55"/>
      <c r="I708" s="55"/>
      <c r="J708" s="83"/>
      <c r="K708" s="55"/>
      <c r="L708" s="55"/>
      <c r="M708" s="5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55"/>
      <c r="Z708" s="55"/>
    </row>
    <row r="709" spans="1:26" x14ac:dyDescent="0.3">
      <c r="A709" s="29"/>
      <c r="B709" s="37"/>
      <c r="C709" s="24"/>
      <c r="D709" s="31"/>
      <c r="E709" s="55"/>
      <c r="F709" s="55"/>
      <c r="G709" s="75"/>
      <c r="H709" s="55"/>
      <c r="I709" s="55"/>
      <c r="J709" s="83"/>
      <c r="K709" s="55"/>
      <c r="L709" s="55"/>
      <c r="M709" s="5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55"/>
    </row>
    <row r="710" spans="1:26" x14ac:dyDescent="0.3">
      <c r="A710" s="29"/>
      <c r="B710" s="37"/>
      <c r="C710" s="24"/>
      <c r="D710" s="31"/>
      <c r="E710" s="55"/>
      <c r="F710" s="55"/>
      <c r="G710" s="75"/>
      <c r="H710" s="55"/>
      <c r="I710" s="55"/>
      <c r="J710" s="83"/>
      <c r="K710" s="55"/>
      <c r="L710" s="55"/>
      <c r="M710" s="5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55"/>
    </row>
    <row r="711" spans="1:26" x14ac:dyDescent="0.3">
      <c r="A711" s="29"/>
      <c r="B711" s="37"/>
      <c r="C711" s="24"/>
      <c r="D711" s="31"/>
      <c r="E711" s="55"/>
      <c r="F711" s="55"/>
      <c r="G711" s="75"/>
      <c r="H711" s="55"/>
      <c r="I711" s="55"/>
      <c r="J711" s="83"/>
      <c r="K711" s="55"/>
      <c r="L711" s="55"/>
      <c r="M711" s="5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55"/>
    </row>
    <row r="712" spans="1:26" x14ac:dyDescent="0.3">
      <c r="A712" s="29"/>
      <c r="B712" s="37"/>
      <c r="C712" s="24"/>
      <c r="D712" s="31"/>
      <c r="E712" s="55"/>
      <c r="F712" s="55"/>
      <c r="G712" s="75"/>
      <c r="H712" s="55"/>
      <c r="I712" s="55"/>
      <c r="J712" s="83"/>
      <c r="K712" s="55"/>
      <c r="L712" s="55"/>
      <c r="M712" s="5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55"/>
    </row>
    <row r="713" spans="1:26" x14ac:dyDescent="0.3">
      <c r="A713" s="29"/>
      <c r="B713" s="37"/>
      <c r="C713" s="24"/>
      <c r="D713" s="31"/>
      <c r="E713" s="55"/>
      <c r="F713" s="55"/>
      <c r="G713" s="75"/>
      <c r="H713" s="55"/>
      <c r="I713" s="55"/>
      <c r="J713" s="83"/>
      <c r="K713" s="55"/>
      <c r="L713" s="55"/>
      <c r="M713" s="5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55"/>
    </row>
    <row r="714" spans="1:26" x14ac:dyDescent="0.3">
      <c r="A714" s="29"/>
      <c r="B714" s="37"/>
      <c r="C714" s="24"/>
      <c r="D714" s="31"/>
      <c r="E714" s="55"/>
      <c r="F714" s="55"/>
      <c r="G714" s="75"/>
      <c r="H714" s="55"/>
      <c r="I714" s="55"/>
      <c r="J714" s="83"/>
      <c r="K714" s="55"/>
      <c r="L714" s="55"/>
      <c r="M714" s="5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55"/>
    </row>
    <row r="715" spans="1:26" x14ac:dyDescent="0.3">
      <c r="A715" s="29"/>
      <c r="B715" s="37"/>
      <c r="C715" s="24"/>
      <c r="D715" s="31"/>
      <c r="E715" s="55"/>
      <c r="F715" s="55"/>
      <c r="G715" s="75"/>
      <c r="H715" s="55"/>
      <c r="I715" s="55"/>
      <c r="J715" s="83"/>
      <c r="K715" s="55"/>
      <c r="L715" s="55"/>
      <c r="M715" s="5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55"/>
    </row>
    <row r="716" spans="1:26" x14ac:dyDescent="0.3">
      <c r="A716" s="29"/>
      <c r="B716" s="37"/>
      <c r="C716" s="24"/>
      <c r="D716" s="31"/>
      <c r="E716" s="55"/>
      <c r="F716" s="55"/>
      <c r="G716" s="75"/>
      <c r="H716" s="55"/>
      <c r="I716" s="55"/>
      <c r="J716" s="83"/>
      <c r="K716" s="55"/>
      <c r="L716" s="55"/>
      <c r="M716" s="5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55"/>
    </row>
    <row r="717" spans="1:26" x14ac:dyDescent="0.3">
      <c r="A717" s="29"/>
      <c r="B717" s="37"/>
      <c r="C717" s="24"/>
      <c r="D717" s="31"/>
      <c r="E717" s="55"/>
      <c r="F717" s="55"/>
      <c r="G717" s="75"/>
      <c r="H717" s="55"/>
      <c r="I717" s="55"/>
      <c r="J717" s="83"/>
      <c r="K717" s="55"/>
      <c r="L717" s="55"/>
      <c r="M717" s="5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55"/>
    </row>
    <row r="718" spans="1:26" x14ac:dyDescent="0.3">
      <c r="A718" s="29"/>
      <c r="B718" s="37"/>
      <c r="C718" s="24"/>
      <c r="D718" s="31"/>
      <c r="E718" s="55"/>
      <c r="F718" s="55"/>
      <c r="G718" s="75"/>
      <c r="H718" s="55"/>
      <c r="I718" s="55"/>
      <c r="J718" s="83"/>
      <c r="K718" s="55"/>
      <c r="L718" s="55"/>
      <c r="M718" s="5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55"/>
    </row>
    <row r="719" spans="1:26" x14ac:dyDescent="0.3">
      <c r="A719" s="29"/>
      <c r="B719" s="37"/>
      <c r="C719" s="24"/>
      <c r="D719" s="31"/>
      <c r="E719" s="55"/>
      <c r="F719" s="55"/>
      <c r="G719" s="75"/>
      <c r="H719" s="55"/>
      <c r="I719" s="55"/>
      <c r="J719" s="83"/>
      <c r="K719" s="55"/>
      <c r="L719" s="55"/>
      <c r="M719" s="5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55"/>
    </row>
    <row r="720" spans="1:26" x14ac:dyDescent="0.3">
      <c r="A720" s="29"/>
      <c r="B720" s="37"/>
      <c r="C720" s="24"/>
      <c r="D720" s="31"/>
      <c r="E720" s="55"/>
      <c r="F720" s="55"/>
      <c r="G720" s="75"/>
      <c r="H720" s="55"/>
      <c r="I720" s="55"/>
      <c r="J720" s="83"/>
      <c r="K720" s="55"/>
      <c r="L720" s="55"/>
      <c r="M720" s="5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55"/>
    </row>
    <row r="721" spans="1:26" x14ac:dyDescent="0.3">
      <c r="A721" s="29"/>
      <c r="B721" s="37"/>
      <c r="C721" s="24"/>
      <c r="D721" s="31"/>
      <c r="E721" s="55"/>
      <c r="F721" s="55"/>
      <c r="G721" s="75"/>
      <c r="H721" s="55"/>
      <c r="I721" s="55"/>
      <c r="J721" s="83"/>
      <c r="K721" s="55"/>
      <c r="L721" s="55"/>
      <c r="M721" s="5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55"/>
    </row>
    <row r="722" spans="1:26" x14ac:dyDescent="0.3">
      <c r="A722" s="29"/>
      <c r="B722" s="37"/>
      <c r="C722" s="24"/>
      <c r="D722" s="31"/>
      <c r="E722" s="55"/>
      <c r="F722" s="55"/>
      <c r="G722" s="75"/>
      <c r="H722" s="55"/>
      <c r="I722" s="55"/>
      <c r="J722" s="83"/>
      <c r="K722" s="55"/>
      <c r="L722" s="55"/>
      <c r="M722" s="5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55"/>
    </row>
    <row r="723" spans="1:26" x14ac:dyDescent="0.3">
      <c r="A723" s="29"/>
      <c r="B723" s="37"/>
      <c r="C723" s="24"/>
      <c r="D723" s="31"/>
      <c r="E723" s="55"/>
      <c r="F723" s="55"/>
      <c r="G723" s="75"/>
      <c r="H723" s="55"/>
      <c r="I723" s="55"/>
      <c r="J723" s="83"/>
      <c r="K723" s="55"/>
      <c r="L723" s="55"/>
      <c r="M723" s="5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55"/>
    </row>
    <row r="724" spans="1:26" x14ac:dyDescent="0.3">
      <c r="A724" s="29"/>
      <c r="B724" s="37"/>
      <c r="C724" s="24"/>
      <c r="D724" s="31"/>
      <c r="E724" s="55"/>
      <c r="F724" s="55"/>
      <c r="G724" s="75"/>
      <c r="H724" s="55"/>
      <c r="I724" s="55"/>
      <c r="J724" s="83"/>
      <c r="K724" s="55"/>
      <c r="L724" s="55"/>
      <c r="M724" s="5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55"/>
    </row>
    <row r="725" spans="1:26" x14ac:dyDescent="0.3">
      <c r="A725" s="29"/>
      <c r="B725" s="37"/>
      <c r="C725" s="24"/>
      <c r="D725" s="31"/>
      <c r="E725" s="55"/>
      <c r="F725" s="55"/>
      <c r="G725" s="75"/>
      <c r="H725" s="55"/>
      <c r="I725" s="55"/>
      <c r="J725" s="83"/>
      <c r="K725" s="55"/>
      <c r="L725" s="55"/>
      <c r="M725" s="5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55"/>
    </row>
    <row r="726" spans="1:26" x14ac:dyDescent="0.3">
      <c r="A726" s="29"/>
      <c r="B726" s="37"/>
      <c r="C726" s="24"/>
      <c r="D726" s="31"/>
      <c r="E726" s="55"/>
      <c r="F726" s="55"/>
      <c r="G726" s="75"/>
      <c r="H726" s="55"/>
      <c r="I726" s="55"/>
      <c r="J726" s="83"/>
      <c r="K726" s="55"/>
      <c r="L726" s="55"/>
      <c r="M726" s="5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55"/>
    </row>
    <row r="727" spans="1:26" s="36" customFormat="1" x14ac:dyDescent="0.3">
      <c r="A727" s="29"/>
      <c r="B727" s="37"/>
      <c r="C727" s="24"/>
      <c r="D727" s="31"/>
      <c r="E727" s="75"/>
      <c r="F727" s="75"/>
      <c r="G727" s="75"/>
      <c r="H727" s="75"/>
      <c r="I727" s="75"/>
      <c r="J727" s="82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31"/>
      <c r="Z727" s="55"/>
    </row>
    <row r="728" spans="1:26" s="36" customFormat="1" x14ac:dyDescent="0.3">
      <c r="A728" s="29"/>
      <c r="B728" s="37"/>
      <c r="C728" s="24"/>
      <c r="D728" s="31"/>
      <c r="E728" s="75"/>
      <c r="F728" s="75"/>
      <c r="G728" s="75"/>
      <c r="H728" s="75"/>
      <c r="I728" s="75"/>
      <c r="J728" s="82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31"/>
      <c r="Z728" s="55"/>
    </row>
    <row r="729" spans="1:26" s="36" customFormat="1" x14ac:dyDescent="0.3">
      <c r="A729" s="29"/>
      <c r="B729" s="37"/>
      <c r="C729" s="24"/>
      <c r="D729" s="31"/>
      <c r="E729" s="75"/>
      <c r="F729" s="75"/>
      <c r="G729" s="75"/>
      <c r="H729" s="75"/>
      <c r="I729" s="75"/>
      <c r="J729" s="82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55"/>
    </row>
    <row r="730" spans="1:26" s="36" customFormat="1" x14ac:dyDescent="0.3">
      <c r="A730" s="29"/>
      <c r="B730" s="37"/>
      <c r="C730" s="24"/>
      <c r="D730" s="31"/>
      <c r="E730" s="75"/>
      <c r="F730" s="75"/>
      <c r="G730" s="75"/>
      <c r="H730" s="75"/>
      <c r="I730" s="75"/>
      <c r="J730" s="82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55"/>
    </row>
    <row r="731" spans="1:26" s="36" customFormat="1" x14ac:dyDescent="0.3">
      <c r="A731" s="29"/>
      <c r="B731" s="37"/>
      <c r="C731" s="24"/>
      <c r="D731" s="31"/>
      <c r="E731" s="75"/>
      <c r="F731" s="75"/>
      <c r="G731" s="75"/>
      <c r="H731" s="75"/>
      <c r="I731" s="75"/>
      <c r="J731" s="82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55"/>
    </row>
    <row r="732" spans="1:26" s="36" customFormat="1" x14ac:dyDescent="0.3">
      <c r="A732" s="29"/>
      <c r="B732" s="37"/>
      <c r="C732" s="24"/>
      <c r="D732" s="31"/>
      <c r="E732" s="75"/>
      <c r="F732" s="75"/>
      <c r="G732" s="75"/>
      <c r="H732" s="75"/>
      <c r="I732" s="75"/>
      <c r="J732" s="82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55"/>
    </row>
    <row r="733" spans="1:26" s="36" customFormat="1" x14ac:dyDescent="0.3">
      <c r="A733" s="29"/>
      <c r="B733" s="37"/>
      <c r="C733" s="24"/>
      <c r="D733" s="31"/>
      <c r="E733" s="75"/>
      <c r="F733" s="75"/>
      <c r="G733" s="75"/>
      <c r="H733" s="75"/>
      <c r="I733" s="75"/>
      <c r="J733" s="82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55"/>
    </row>
    <row r="734" spans="1:26" s="36" customFormat="1" x14ac:dyDescent="0.3">
      <c r="A734" s="29"/>
      <c r="B734" s="37"/>
      <c r="C734" s="24"/>
      <c r="D734" s="31"/>
      <c r="E734" s="75"/>
      <c r="F734" s="75"/>
      <c r="G734" s="75"/>
      <c r="H734" s="75"/>
      <c r="I734" s="75"/>
      <c r="J734" s="82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55"/>
    </row>
    <row r="735" spans="1:26" s="36" customFormat="1" x14ac:dyDescent="0.3">
      <c r="A735" s="29"/>
      <c r="B735" s="37"/>
      <c r="C735" s="24"/>
      <c r="D735" s="31"/>
      <c r="E735" s="75"/>
      <c r="F735" s="75"/>
      <c r="G735" s="75"/>
      <c r="H735" s="75"/>
      <c r="I735" s="75"/>
      <c r="J735" s="82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55"/>
    </row>
    <row r="736" spans="1:26" s="36" customFormat="1" x14ac:dyDescent="0.3">
      <c r="A736" s="29"/>
      <c r="B736" s="37"/>
      <c r="C736" s="24"/>
      <c r="D736" s="31"/>
      <c r="E736" s="75"/>
      <c r="F736" s="75"/>
      <c r="G736" s="75"/>
      <c r="H736" s="75"/>
      <c r="I736" s="75"/>
      <c r="J736" s="82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55"/>
    </row>
    <row r="737" spans="1:26" s="36" customFormat="1" x14ac:dyDescent="0.3">
      <c r="A737" s="29"/>
      <c r="B737" s="37"/>
      <c r="C737" s="24"/>
      <c r="D737" s="31"/>
      <c r="E737" s="75"/>
      <c r="F737" s="75"/>
      <c r="G737" s="75"/>
      <c r="H737" s="75"/>
      <c r="I737" s="75"/>
      <c r="J737" s="82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55"/>
    </row>
    <row r="738" spans="1:26" s="36" customFormat="1" x14ac:dyDescent="0.3">
      <c r="A738" s="29"/>
      <c r="B738" s="37"/>
      <c r="C738" s="24"/>
      <c r="D738" s="31"/>
      <c r="E738" s="75"/>
      <c r="F738" s="75"/>
      <c r="G738" s="75"/>
      <c r="H738" s="75"/>
      <c r="I738" s="75"/>
      <c r="J738" s="82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55"/>
    </row>
    <row r="739" spans="1:26" s="36" customFormat="1" x14ac:dyDescent="0.3">
      <c r="A739" s="29"/>
      <c r="B739" s="37"/>
      <c r="C739" s="24"/>
      <c r="D739" s="31"/>
      <c r="E739" s="75"/>
      <c r="F739" s="75"/>
      <c r="G739" s="75"/>
      <c r="H739" s="75"/>
      <c r="I739" s="75"/>
      <c r="J739" s="82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55"/>
    </row>
    <row r="740" spans="1:26" s="36" customFormat="1" x14ac:dyDescent="0.3">
      <c r="A740" s="29"/>
      <c r="B740" s="30"/>
      <c r="C740" s="24"/>
      <c r="D740" s="31"/>
      <c r="E740" s="75"/>
      <c r="F740" s="75"/>
      <c r="G740" s="75"/>
      <c r="H740" s="75"/>
      <c r="I740" s="75"/>
      <c r="J740" s="82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55"/>
      <c r="Z740" s="55"/>
    </row>
    <row r="741" spans="1:26" s="36" customFormat="1" x14ac:dyDescent="0.3">
      <c r="A741" s="29"/>
      <c r="B741" s="30"/>
      <c r="C741" s="24"/>
      <c r="D741" s="31"/>
      <c r="E741" s="75"/>
      <c r="F741" s="75"/>
      <c r="G741" s="75"/>
      <c r="H741" s="75"/>
      <c r="I741" s="75"/>
      <c r="J741" s="82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55"/>
      <c r="Z741" s="55"/>
    </row>
    <row r="742" spans="1:26" s="36" customFormat="1" x14ac:dyDescent="0.3">
      <c r="A742" s="29"/>
      <c r="B742" s="37"/>
      <c r="C742" s="24"/>
      <c r="D742" s="31"/>
      <c r="E742" s="75"/>
      <c r="F742" s="75"/>
      <c r="G742" s="75"/>
      <c r="H742" s="75"/>
      <c r="I742" s="75"/>
      <c r="J742" s="82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55"/>
    </row>
    <row r="743" spans="1:26" s="36" customFormat="1" x14ac:dyDescent="0.3">
      <c r="A743" s="29"/>
      <c r="B743" s="30"/>
      <c r="C743" s="24"/>
      <c r="D743" s="31"/>
      <c r="E743" s="75"/>
      <c r="F743" s="75"/>
      <c r="G743" s="75"/>
      <c r="H743" s="75"/>
      <c r="I743" s="75"/>
      <c r="J743" s="82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55"/>
      <c r="Z743" s="55"/>
    </row>
    <row r="744" spans="1:26" x14ac:dyDescent="0.3">
      <c r="A744" s="29"/>
      <c r="B744" s="30"/>
      <c r="C744" s="24"/>
      <c r="D744" s="31"/>
      <c r="E744" s="55"/>
      <c r="F744" s="55"/>
      <c r="G744" s="75"/>
      <c r="H744" s="55"/>
      <c r="I744" s="55"/>
      <c r="J744" s="83"/>
      <c r="K744" s="55"/>
      <c r="L744" s="55"/>
      <c r="M744" s="5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55"/>
      <c r="Z744" s="55"/>
    </row>
    <row r="745" spans="1:26" x14ac:dyDescent="0.3">
      <c r="A745" s="29"/>
      <c r="B745" s="30"/>
      <c r="C745" s="24"/>
      <c r="D745" s="31"/>
      <c r="E745" s="55"/>
      <c r="F745" s="55"/>
      <c r="G745" s="75"/>
      <c r="H745" s="55"/>
      <c r="I745" s="55"/>
      <c r="J745" s="83"/>
      <c r="K745" s="55"/>
      <c r="L745" s="55"/>
      <c r="M745" s="5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55"/>
      <c r="Z745" s="55"/>
    </row>
    <row r="746" spans="1:26" x14ac:dyDescent="0.3">
      <c r="A746" s="29"/>
      <c r="B746" s="30"/>
      <c r="C746" s="24"/>
      <c r="D746" s="31"/>
      <c r="E746" s="24"/>
      <c r="F746" s="24"/>
      <c r="G746" s="75"/>
      <c r="H746" s="24"/>
      <c r="I746" s="24"/>
      <c r="J746" s="29"/>
      <c r="K746" s="24"/>
      <c r="L746" s="24"/>
      <c r="M746" s="24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24"/>
      <c r="Z746" s="24"/>
    </row>
    <row r="747" spans="1:26" x14ac:dyDescent="0.3">
      <c r="A747" s="29"/>
      <c r="B747" s="30"/>
      <c r="C747" s="24"/>
      <c r="D747" s="31"/>
      <c r="E747" s="24"/>
      <c r="F747" s="24"/>
      <c r="G747" s="75"/>
      <c r="H747" s="24"/>
      <c r="I747" s="24"/>
      <c r="J747" s="29"/>
      <c r="K747" s="24"/>
      <c r="L747" s="24"/>
      <c r="M747" s="24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55"/>
      <c r="Z747" s="24"/>
    </row>
    <row r="748" spans="1:26" x14ac:dyDescent="0.3">
      <c r="A748" s="29"/>
      <c r="B748" s="30"/>
      <c r="C748" s="24"/>
      <c r="D748" s="31"/>
      <c r="E748" s="24"/>
      <c r="F748" s="24"/>
      <c r="G748" s="75"/>
      <c r="H748" s="24"/>
      <c r="I748" s="24"/>
      <c r="J748" s="29"/>
      <c r="K748" s="24"/>
      <c r="L748" s="24"/>
      <c r="M748" s="24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55"/>
      <c r="Z748" s="24"/>
    </row>
    <row r="749" spans="1:26" x14ac:dyDescent="0.3">
      <c r="A749" s="29"/>
      <c r="B749" s="30"/>
      <c r="C749" s="24"/>
      <c r="D749" s="31"/>
      <c r="E749" s="24"/>
      <c r="F749" s="24"/>
      <c r="G749" s="75"/>
      <c r="H749" s="24"/>
      <c r="I749" s="24"/>
      <c r="J749" s="29"/>
      <c r="K749" s="24"/>
      <c r="L749" s="24"/>
      <c r="M749" s="24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55"/>
      <c r="Z749" s="24"/>
    </row>
    <row r="750" spans="1:26" x14ac:dyDescent="0.3">
      <c r="A750" s="29"/>
      <c r="B750" s="30"/>
      <c r="C750" s="24"/>
      <c r="D750" s="31"/>
      <c r="E750" s="24"/>
      <c r="F750" s="24"/>
      <c r="G750" s="75"/>
      <c r="H750" s="24"/>
      <c r="I750" s="24"/>
      <c r="J750" s="29"/>
      <c r="K750" s="24"/>
      <c r="L750" s="24"/>
      <c r="M750" s="24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55"/>
      <c r="Z750" s="24"/>
    </row>
    <row r="751" spans="1:26" x14ac:dyDescent="0.3">
      <c r="A751" s="29"/>
      <c r="B751" s="30"/>
      <c r="C751" s="24"/>
      <c r="D751" s="31"/>
      <c r="E751" s="24"/>
      <c r="F751" s="24"/>
      <c r="G751" s="75"/>
      <c r="H751" s="24"/>
      <c r="I751" s="24"/>
      <c r="J751" s="29"/>
      <c r="K751" s="24"/>
      <c r="L751" s="24"/>
      <c r="M751" s="24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31"/>
      <c r="Z751" s="24"/>
    </row>
    <row r="752" spans="1:26" x14ac:dyDescent="0.3">
      <c r="A752" s="29"/>
      <c r="B752" s="37"/>
      <c r="C752" s="24"/>
      <c r="D752" s="31"/>
      <c r="E752" s="24"/>
      <c r="F752" s="24"/>
      <c r="G752" s="75"/>
      <c r="H752" s="24"/>
      <c r="I752" s="24"/>
      <c r="J752" s="29"/>
      <c r="K752" s="24"/>
      <c r="L752" s="24"/>
      <c r="M752" s="24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31"/>
      <c r="Z752" s="24"/>
    </row>
    <row r="753" spans="1:26" x14ac:dyDescent="0.3">
      <c r="A753" s="29"/>
      <c r="B753" s="37"/>
      <c r="C753" s="24"/>
      <c r="D753" s="31"/>
      <c r="E753" s="24"/>
      <c r="F753" s="24"/>
      <c r="G753" s="75"/>
      <c r="H753" s="24"/>
      <c r="I753" s="24"/>
      <c r="J753" s="29"/>
      <c r="K753" s="24"/>
      <c r="L753" s="24"/>
      <c r="M753" s="24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31"/>
      <c r="Z753" s="24"/>
    </row>
    <row r="754" spans="1:26" x14ac:dyDescent="0.3">
      <c r="A754" s="29"/>
      <c r="B754" s="30"/>
      <c r="C754" s="24"/>
      <c r="D754" s="31"/>
      <c r="E754" s="24"/>
      <c r="F754" s="24"/>
      <c r="G754" s="75"/>
      <c r="H754" s="24"/>
      <c r="I754" s="24"/>
      <c r="J754" s="29"/>
      <c r="K754" s="24"/>
      <c r="L754" s="24"/>
      <c r="M754" s="24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55"/>
      <c r="Z754" s="24"/>
    </row>
    <row r="755" spans="1:26" x14ac:dyDescent="0.3">
      <c r="A755" s="29"/>
      <c r="B755" s="30"/>
      <c r="C755" s="24"/>
      <c r="D755" s="31"/>
      <c r="E755" s="24"/>
      <c r="F755" s="24"/>
      <c r="G755" s="75"/>
      <c r="H755" s="24"/>
      <c r="I755" s="24"/>
      <c r="J755" s="29"/>
      <c r="K755" s="24"/>
      <c r="L755" s="24"/>
      <c r="M755" s="24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31"/>
      <c r="Z755" s="31"/>
    </row>
    <row r="756" spans="1:26" x14ac:dyDescent="0.3">
      <c r="A756" s="40"/>
      <c r="B756" s="73"/>
      <c r="C756" s="86"/>
      <c r="D756" s="86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86"/>
      <c r="S756" s="86"/>
      <c r="T756" s="86"/>
      <c r="U756" s="86"/>
      <c r="V756" s="86"/>
      <c r="W756" s="86"/>
      <c r="X756" s="86"/>
      <c r="Y756" s="86"/>
      <c r="Z756" s="86">
        <f>SUM(Z637:Z755)</f>
        <v>0</v>
      </c>
    </row>
    <row r="757" spans="1:26" x14ac:dyDescent="0.3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x14ac:dyDescent="0.3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51"/>
    </row>
    <row r="759" spans="1:26" x14ac:dyDescent="0.3">
      <c r="A759" s="29"/>
      <c r="B759" s="37"/>
      <c r="C759" s="24"/>
      <c r="D759" s="24"/>
      <c r="E759" s="24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24"/>
      <c r="Z759" s="51"/>
    </row>
    <row r="760" spans="1:26" x14ac:dyDescent="0.3">
      <c r="A760" s="29"/>
      <c r="B760" s="37"/>
      <c r="C760" s="24"/>
      <c r="D760" s="24"/>
      <c r="E760" s="24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24"/>
      <c r="Z760" s="51"/>
    </row>
    <row r="761" spans="1:26" x14ac:dyDescent="0.3">
      <c r="A761" s="29"/>
      <c r="B761" s="37"/>
      <c r="C761" s="24"/>
      <c r="D761" s="24"/>
      <c r="E761" s="24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24"/>
      <c r="Z761" s="51"/>
    </row>
    <row r="762" spans="1:26" x14ac:dyDescent="0.3">
      <c r="A762" s="40"/>
      <c r="B762" s="40"/>
      <c r="C762" s="24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24"/>
      <c r="Z762" s="51"/>
    </row>
    <row r="763" spans="1:26" x14ac:dyDescent="0.3">
      <c r="A763" s="40"/>
      <c r="B763" s="40"/>
      <c r="C763" s="40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x14ac:dyDescent="0.3">
      <c r="A764" s="29"/>
      <c r="B764" s="30"/>
      <c r="C764" s="2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31"/>
      <c r="Z764" s="44"/>
    </row>
    <row r="765" spans="1:26" s="36" customFormat="1" x14ac:dyDescent="0.3">
      <c r="A765" s="29"/>
      <c r="B765" s="37"/>
      <c r="C765" s="24"/>
      <c r="D765" s="31"/>
      <c r="E765" s="33"/>
      <c r="F765" s="31"/>
      <c r="G765" s="31"/>
      <c r="H765" s="31"/>
      <c r="I765" s="31"/>
      <c r="J765" s="24"/>
      <c r="K765" s="24"/>
      <c r="L765" s="31"/>
      <c r="M765" s="31"/>
      <c r="N765" s="31"/>
      <c r="O765" s="31"/>
      <c r="P765" s="31"/>
      <c r="Q765" s="31"/>
      <c r="R765" s="24"/>
      <c r="S765" s="24"/>
      <c r="T765" s="24"/>
      <c r="U765" s="24"/>
      <c r="V765" s="24"/>
      <c r="W765" s="24"/>
      <c r="X765" s="24"/>
      <c r="Y765" s="31"/>
      <c r="Z765" s="35"/>
    </row>
    <row r="766" spans="1:26" s="36" customFormat="1" x14ac:dyDescent="0.3">
      <c r="A766" s="29"/>
      <c r="B766" s="37"/>
      <c r="C766" s="24"/>
      <c r="D766" s="31"/>
      <c r="E766" s="33"/>
      <c r="F766" s="31"/>
      <c r="G766" s="31"/>
      <c r="H766" s="31"/>
      <c r="I766" s="31"/>
      <c r="J766" s="24"/>
      <c r="K766" s="24"/>
      <c r="L766" s="31"/>
      <c r="M766" s="31"/>
      <c r="N766" s="31"/>
      <c r="O766" s="31"/>
      <c r="P766" s="31"/>
      <c r="Q766" s="31"/>
      <c r="R766" s="24"/>
      <c r="S766" s="24"/>
      <c r="T766" s="24"/>
      <c r="U766" s="24"/>
      <c r="V766" s="24"/>
      <c r="W766" s="24"/>
      <c r="X766" s="24"/>
      <c r="Y766" s="31"/>
      <c r="Z766" s="35"/>
    </row>
    <row r="767" spans="1:26" x14ac:dyDescent="0.3">
      <c r="A767" s="29"/>
      <c r="B767" s="30"/>
      <c r="C767" s="24"/>
      <c r="D767" s="31"/>
      <c r="E767" s="44"/>
      <c r="F767" s="44"/>
      <c r="G767" s="44"/>
      <c r="H767" s="44"/>
      <c r="I767" s="44"/>
      <c r="J767" s="44"/>
      <c r="K767" s="44"/>
      <c r="L767" s="31"/>
      <c r="M767" s="24"/>
      <c r="N767" s="31"/>
      <c r="O767" s="31"/>
      <c r="P767" s="31"/>
      <c r="Q767" s="31"/>
      <c r="R767" s="44"/>
      <c r="S767" s="44"/>
      <c r="T767" s="44"/>
      <c r="U767" s="44"/>
      <c r="V767" s="44"/>
      <c r="W767" s="44"/>
      <c r="X767" s="24"/>
      <c r="Y767" s="24"/>
      <c r="Z767" s="24"/>
    </row>
    <row r="768" spans="1:26" x14ac:dyDescent="0.3">
      <c r="A768" s="29"/>
      <c r="B768" s="30"/>
      <c r="C768" s="24"/>
      <c r="D768" s="31"/>
      <c r="E768" s="44"/>
      <c r="F768" s="44"/>
      <c r="G768" s="44"/>
      <c r="H768" s="44"/>
      <c r="I768" s="44"/>
      <c r="J768" s="44"/>
      <c r="K768" s="44"/>
      <c r="L768" s="31"/>
      <c r="M768" s="24"/>
      <c r="N768" s="31"/>
      <c r="O768" s="31"/>
      <c r="P768" s="31"/>
      <c r="Q768" s="31"/>
      <c r="R768" s="44"/>
      <c r="S768" s="44"/>
      <c r="T768" s="44"/>
      <c r="U768" s="44"/>
      <c r="V768" s="44"/>
      <c r="W768" s="44"/>
      <c r="X768" s="24"/>
      <c r="Y768" s="24"/>
      <c r="Z768" s="24"/>
    </row>
    <row r="769" spans="1:26" x14ac:dyDescent="0.3">
      <c r="A769" s="29"/>
      <c r="B769" s="30"/>
      <c r="C769" s="24"/>
      <c r="D769" s="31"/>
      <c r="E769" s="44"/>
      <c r="F769" s="44"/>
      <c r="G769" s="44"/>
      <c r="H769" s="44"/>
      <c r="I769" s="44"/>
      <c r="J769" s="44"/>
      <c r="K769" s="44"/>
      <c r="L769" s="31"/>
      <c r="M769" s="24"/>
      <c r="N769" s="31"/>
      <c r="O769" s="31"/>
      <c r="P769" s="31"/>
      <c r="Q769" s="31"/>
      <c r="R769" s="44"/>
      <c r="S769" s="44"/>
      <c r="T769" s="44"/>
      <c r="U769" s="44"/>
      <c r="V769" s="44"/>
      <c r="W769" s="44"/>
      <c r="X769" s="24"/>
      <c r="Y769" s="24"/>
      <c r="Z769" s="24"/>
    </row>
    <row r="770" spans="1:26" x14ac:dyDescent="0.3">
      <c r="A770" s="29"/>
      <c r="B770" s="30"/>
      <c r="C770" s="24"/>
      <c r="D770" s="31"/>
      <c r="E770" s="44"/>
      <c r="F770" s="44"/>
      <c r="G770" s="44"/>
      <c r="H770" s="44"/>
      <c r="I770" s="44"/>
      <c r="J770" s="44"/>
      <c r="K770" s="44"/>
      <c r="L770" s="31"/>
      <c r="M770" s="24"/>
      <c r="N770" s="31"/>
      <c r="O770" s="31"/>
      <c r="P770" s="31"/>
      <c r="Q770" s="31"/>
      <c r="R770" s="44"/>
      <c r="S770" s="44"/>
      <c r="T770" s="44"/>
      <c r="U770" s="44"/>
      <c r="V770" s="44"/>
      <c r="W770" s="44"/>
      <c r="X770" s="24"/>
      <c r="Y770" s="24"/>
      <c r="Z770" s="24"/>
    </row>
    <row r="771" spans="1:26" x14ac:dyDescent="0.3">
      <c r="A771" s="29"/>
      <c r="B771" s="30"/>
      <c r="C771" s="24"/>
      <c r="D771" s="31"/>
      <c r="E771" s="44"/>
      <c r="F771" s="44"/>
      <c r="G771" s="44"/>
      <c r="H771" s="44"/>
      <c r="I771" s="44"/>
      <c r="J771" s="44"/>
      <c r="K771" s="44"/>
      <c r="L771" s="31"/>
      <c r="M771" s="24"/>
      <c r="N771" s="31"/>
      <c r="O771" s="31"/>
      <c r="P771" s="31"/>
      <c r="Q771" s="31"/>
      <c r="R771" s="44"/>
      <c r="S771" s="44"/>
      <c r="T771" s="44"/>
      <c r="U771" s="44"/>
      <c r="V771" s="44"/>
      <c r="W771" s="44"/>
      <c r="X771" s="24"/>
      <c r="Y771" s="24"/>
      <c r="Z771" s="24"/>
    </row>
    <row r="772" spans="1:26" x14ac:dyDescent="0.3">
      <c r="A772" s="29"/>
      <c r="B772" s="30"/>
      <c r="C772" s="24"/>
      <c r="D772" s="31"/>
      <c r="E772" s="44"/>
      <c r="F772" s="44"/>
      <c r="G772" s="44"/>
      <c r="H772" s="44"/>
      <c r="I772" s="44"/>
      <c r="J772" s="44"/>
      <c r="K772" s="44"/>
      <c r="L772" s="31"/>
      <c r="M772" s="24"/>
      <c r="N772" s="31"/>
      <c r="O772" s="31"/>
      <c r="P772" s="31"/>
      <c r="Q772" s="31"/>
      <c r="R772" s="44"/>
      <c r="S772" s="44"/>
      <c r="T772" s="44"/>
      <c r="U772" s="44"/>
      <c r="V772" s="44"/>
      <c r="W772" s="44"/>
      <c r="X772" s="24"/>
      <c r="Y772" s="24"/>
      <c r="Z772" s="24"/>
    </row>
    <row r="773" spans="1:26" x14ac:dyDescent="0.3">
      <c r="A773" s="29"/>
      <c r="B773" s="30"/>
      <c r="C773" s="24"/>
      <c r="D773" s="31"/>
      <c r="E773" s="44"/>
      <c r="F773" s="44"/>
      <c r="G773" s="44"/>
      <c r="H773" s="44"/>
      <c r="I773" s="44"/>
      <c r="J773" s="44"/>
      <c r="K773" s="44"/>
      <c r="L773" s="31"/>
      <c r="M773" s="24"/>
      <c r="N773" s="31"/>
      <c r="O773" s="31"/>
      <c r="P773" s="31"/>
      <c r="Q773" s="31"/>
      <c r="R773" s="44"/>
      <c r="S773" s="44"/>
      <c r="T773" s="44"/>
      <c r="U773" s="44"/>
      <c r="V773" s="44"/>
      <c r="W773" s="44"/>
      <c r="X773" s="24"/>
      <c r="Y773" s="24"/>
      <c r="Z773" s="24"/>
    </row>
    <row r="774" spans="1:26" x14ac:dyDescent="0.3">
      <c r="A774" s="29"/>
      <c r="B774" s="30"/>
      <c r="C774" s="24"/>
      <c r="D774" s="31"/>
      <c r="E774" s="44"/>
      <c r="F774" s="44"/>
      <c r="G774" s="44"/>
      <c r="H774" s="44"/>
      <c r="I774" s="44"/>
      <c r="J774" s="44"/>
      <c r="K774" s="44"/>
      <c r="L774" s="31"/>
      <c r="M774" s="24"/>
      <c r="N774" s="31"/>
      <c r="O774" s="31"/>
      <c r="P774" s="31"/>
      <c r="Q774" s="31"/>
      <c r="R774" s="44"/>
      <c r="S774" s="44"/>
      <c r="T774" s="44"/>
      <c r="U774" s="44"/>
      <c r="V774" s="44"/>
      <c r="W774" s="44"/>
      <c r="X774" s="24"/>
      <c r="Y774" s="24"/>
      <c r="Z774" s="24"/>
    </row>
    <row r="775" spans="1:26" x14ac:dyDescent="0.3">
      <c r="A775" s="29"/>
      <c r="B775" s="30"/>
      <c r="C775" s="24"/>
      <c r="D775" s="31"/>
      <c r="E775" s="44"/>
      <c r="F775" s="44"/>
      <c r="G775" s="44"/>
      <c r="H775" s="44"/>
      <c r="I775" s="44"/>
      <c r="J775" s="44"/>
      <c r="K775" s="44"/>
      <c r="L775" s="31"/>
      <c r="M775" s="24"/>
      <c r="N775" s="31"/>
      <c r="O775" s="31"/>
      <c r="P775" s="31"/>
      <c r="Q775" s="31"/>
      <c r="R775" s="44"/>
      <c r="S775" s="44"/>
      <c r="T775" s="44"/>
      <c r="U775" s="44"/>
      <c r="V775" s="44"/>
      <c r="W775" s="44"/>
      <c r="X775" s="24"/>
      <c r="Y775" s="24"/>
      <c r="Z775" s="24"/>
    </row>
    <row r="776" spans="1:26" x14ac:dyDescent="0.3">
      <c r="A776" s="29"/>
      <c r="B776" s="30"/>
      <c r="C776" s="24"/>
      <c r="D776" s="31"/>
      <c r="E776" s="44"/>
      <c r="F776" s="44"/>
      <c r="G776" s="44"/>
      <c r="H776" s="44"/>
      <c r="I776" s="44"/>
      <c r="J776" s="44"/>
      <c r="K776" s="44"/>
      <c r="L776" s="31"/>
      <c r="M776" s="24"/>
      <c r="N776" s="31"/>
      <c r="O776" s="31"/>
      <c r="P776" s="31"/>
      <c r="Q776" s="31"/>
      <c r="R776" s="44"/>
      <c r="S776" s="44"/>
      <c r="T776" s="44"/>
      <c r="U776" s="44"/>
      <c r="V776" s="44"/>
      <c r="W776" s="44"/>
      <c r="X776" s="24"/>
      <c r="Y776" s="24"/>
      <c r="Z776" s="24"/>
    </row>
    <row r="777" spans="1:26" x14ac:dyDescent="0.3">
      <c r="A777" s="29"/>
      <c r="B777" s="30"/>
      <c r="C777" s="24"/>
      <c r="D777" s="31"/>
      <c r="E777" s="44"/>
      <c r="F777" s="44"/>
      <c r="G777" s="44"/>
      <c r="H777" s="44"/>
      <c r="I777" s="44"/>
      <c r="J777" s="44"/>
      <c r="K777" s="44"/>
      <c r="L777" s="31"/>
      <c r="M777" s="24"/>
      <c r="N777" s="31"/>
      <c r="O777" s="31"/>
      <c r="P777" s="31"/>
      <c r="Q777" s="31"/>
      <c r="R777" s="44"/>
      <c r="S777" s="44"/>
      <c r="T777" s="44"/>
      <c r="U777" s="44"/>
      <c r="V777" s="44"/>
      <c r="W777" s="44"/>
      <c r="X777" s="24"/>
      <c r="Y777" s="24"/>
      <c r="Z777" s="24"/>
    </row>
    <row r="778" spans="1:26" x14ac:dyDescent="0.3">
      <c r="A778" s="29"/>
      <c r="B778" s="37"/>
      <c r="C778" s="24"/>
      <c r="D778" s="31"/>
      <c r="E778" s="44"/>
      <c r="F778" s="44"/>
      <c r="G778" s="44"/>
      <c r="H778" s="44"/>
      <c r="I778" s="44"/>
      <c r="J778" s="44"/>
      <c r="K778" s="44"/>
      <c r="L778" s="31"/>
      <c r="M778" s="24"/>
      <c r="N778" s="31"/>
      <c r="O778" s="31"/>
      <c r="P778" s="31"/>
      <c r="Q778" s="31"/>
      <c r="R778" s="44"/>
      <c r="S778" s="44"/>
      <c r="T778" s="44"/>
      <c r="U778" s="44"/>
      <c r="V778" s="44"/>
      <c r="W778" s="44"/>
      <c r="X778" s="24"/>
      <c r="Y778" s="31"/>
      <c r="Z778" s="24"/>
    </row>
    <row r="779" spans="1:26" x14ac:dyDescent="0.3">
      <c r="A779" s="29"/>
      <c r="B779" s="30"/>
      <c r="C779" s="24"/>
      <c r="D779" s="31"/>
      <c r="E779" s="44"/>
      <c r="F779" s="44"/>
      <c r="G779" s="44"/>
      <c r="H779" s="44"/>
      <c r="I779" s="44"/>
      <c r="J779" s="44"/>
      <c r="K779" s="44"/>
      <c r="L779" s="31"/>
      <c r="M779" s="24"/>
      <c r="N779" s="31"/>
      <c r="O779" s="31"/>
      <c r="P779" s="31"/>
      <c r="Q779" s="31"/>
      <c r="R779" s="44"/>
      <c r="S779" s="44"/>
      <c r="T779" s="44"/>
      <c r="U779" s="44"/>
      <c r="V779" s="44"/>
      <c r="W779" s="44"/>
      <c r="X779" s="24"/>
      <c r="Y779" s="24"/>
      <c r="Z779" s="24"/>
    </row>
    <row r="780" spans="1:26" x14ac:dyDescent="0.3">
      <c r="A780" s="29"/>
      <c r="B780" s="30"/>
      <c r="C780" s="24"/>
      <c r="D780" s="31"/>
      <c r="E780" s="44"/>
      <c r="F780" s="44"/>
      <c r="G780" s="44"/>
      <c r="H780" s="44"/>
      <c r="I780" s="44"/>
      <c r="J780" s="44"/>
      <c r="K780" s="44"/>
      <c r="L780" s="31"/>
      <c r="M780" s="24"/>
      <c r="N780" s="31"/>
      <c r="O780" s="31"/>
      <c r="P780" s="31"/>
      <c r="Q780" s="31"/>
      <c r="R780" s="44"/>
      <c r="S780" s="44"/>
      <c r="T780" s="44"/>
      <c r="U780" s="44"/>
      <c r="V780" s="44"/>
      <c r="W780" s="44"/>
      <c r="X780" s="24"/>
      <c r="Y780" s="24"/>
      <c r="Z780" s="24"/>
    </row>
    <row r="781" spans="1:26" x14ac:dyDescent="0.3">
      <c r="A781" s="29"/>
      <c r="B781" s="30"/>
      <c r="C781" s="24"/>
      <c r="D781" s="31"/>
      <c r="E781" s="44"/>
      <c r="F781" s="44"/>
      <c r="G781" s="44"/>
      <c r="H781" s="44"/>
      <c r="I781" s="44"/>
      <c r="J781" s="44"/>
      <c r="K781" s="44"/>
      <c r="L781" s="31"/>
      <c r="M781" s="24"/>
      <c r="N781" s="31"/>
      <c r="O781" s="31"/>
      <c r="P781" s="31"/>
      <c r="Q781" s="31"/>
      <c r="R781" s="44"/>
      <c r="S781" s="44"/>
      <c r="T781" s="44"/>
      <c r="U781" s="44"/>
      <c r="V781" s="44"/>
      <c r="W781" s="44"/>
      <c r="X781" s="24"/>
      <c r="Y781" s="24"/>
      <c r="Z781" s="24"/>
    </row>
    <row r="782" spans="1:26" x14ac:dyDescent="0.3">
      <c r="A782" s="29"/>
      <c r="B782" s="30"/>
      <c r="C782" s="24"/>
      <c r="D782" s="31"/>
      <c r="E782" s="44"/>
      <c r="F782" s="44"/>
      <c r="G782" s="44"/>
      <c r="H782" s="44"/>
      <c r="I782" s="44"/>
      <c r="J782" s="44"/>
      <c r="K782" s="44"/>
      <c r="L782" s="31"/>
      <c r="M782" s="24"/>
      <c r="N782" s="31"/>
      <c r="O782" s="31"/>
      <c r="P782" s="31"/>
      <c r="Q782" s="31"/>
      <c r="R782" s="44"/>
      <c r="S782" s="44"/>
      <c r="T782" s="44"/>
      <c r="U782" s="44"/>
      <c r="V782" s="44"/>
      <c r="W782" s="44"/>
      <c r="X782" s="24"/>
      <c r="Y782" s="24"/>
      <c r="Z782" s="24"/>
    </row>
    <row r="783" spans="1:26" x14ac:dyDescent="0.3">
      <c r="A783" s="29"/>
      <c r="B783" s="30"/>
      <c r="C783" s="24"/>
      <c r="D783" s="31"/>
      <c r="E783" s="44"/>
      <c r="F783" s="44"/>
      <c r="G783" s="44"/>
      <c r="H783" s="44"/>
      <c r="I783" s="44"/>
      <c r="J783" s="44"/>
      <c r="K783" s="44"/>
      <c r="L783" s="31"/>
      <c r="M783" s="24"/>
      <c r="N783" s="31"/>
      <c r="O783" s="31"/>
      <c r="P783" s="31"/>
      <c r="Q783" s="31"/>
      <c r="R783" s="44"/>
      <c r="S783" s="44"/>
      <c r="T783" s="44"/>
      <c r="U783" s="44"/>
      <c r="V783" s="44"/>
      <c r="W783" s="44"/>
      <c r="X783" s="24"/>
      <c r="Y783" s="24"/>
      <c r="Z783" s="24"/>
    </row>
    <row r="784" spans="1:26" x14ac:dyDescent="0.3">
      <c r="A784" s="29"/>
      <c r="B784" s="30"/>
      <c r="C784" s="24"/>
      <c r="D784" s="31"/>
      <c r="E784" s="44"/>
      <c r="F784" s="44"/>
      <c r="G784" s="44"/>
      <c r="H784" s="44"/>
      <c r="I784" s="44"/>
      <c r="J784" s="44"/>
      <c r="K784" s="44"/>
      <c r="L784" s="31"/>
      <c r="M784" s="24"/>
      <c r="N784" s="31"/>
      <c r="O784" s="31"/>
      <c r="P784" s="31"/>
      <c r="Q784" s="31"/>
      <c r="R784" s="44"/>
      <c r="S784" s="44"/>
      <c r="T784" s="44"/>
      <c r="U784" s="44"/>
      <c r="V784" s="44"/>
      <c r="W784" s="44"/>
      <c r="X784" s="24"/>
      <c r="Y784" s="24"/>
      <c r="Z784" s="24"/>
    </row>
    <row r="785" spans="1:26" x14ac:dyDescent="0.3">
      <c r="A785" s="29"/>
      <c r="B785" s="30"/>
      <c r="C785" s="24"/>
      <c r="D785" s="31"/>
      <c r="E785" s="44"/>
      <c r="F785" s="44"/>
      <c r="G785" s="44"/>
      <c r="H785" s="44"/>
      <c r="I785" s="44"/>
      <c r="J785" s="44"/>
      <c r="K785" s="44"/>
      <c r="L785" s="31"/>
      <c r="M785" s="24"/>
      <c r="N785" s="31"/>
      <c r="O785" s="31"/>
      <c r="P785" s="31"/>
      <c r="Q785" s="31"/>
      <c r="R785" s="44"/>
      <c r="S785" s="44"/>
      <c r="T785" s="44"/>
      <c r="U785" s="44"/>
      <c r="V785" s="44"/>
      <c r="W785" s="44"/>
      <c r="X785" s="24"/>
      <c r="Y785" s="24"/>
      <c r="Z785" s="24"/>
    </row>
    <row r="786" spans="1:26" x14ac:dyDescent="0.3">
      <c r="A786" s="29"/>
      <c r="B786" s="30"/>
      <c r="C786" s="24"/>
      <c r="D786" s="31"/>
      <c r="E786" s="44"/>
      <c r="F786" s="44"/>
      <c r="G786" s="44"/>
      <c r="H786" s="44"/>
      <c r="I786" s="44"/>
      <c r="J786" s="44"/>
      <c r="K786" s="44"/>
      <c r="L786" s="31"/>
      <c r="M786" s="24"/>
      <c r="N786" s="31"/>
      <c r="O786" s="31"/>
      <c r="P786" s="31"/>
      <c r="Q786" s="31"/>
      <c r="R786" s="44"/>
      <c r="S786" s="44"/>
      <c r="T786" s="44"/>
      <c r="U786" s="44"/>
      <c r="V786" s="44"/>
      <c r="W786" s="44"/>
      <c r="X786" s="24"/>
      <c r="Y786" s="24"/>
      <c r="Z786" s="24"/>
    </row>
    <row r="787" spans="1:26" x14ac:dyDescent="0.3">
      <c r="A787" s="29"/>
      <c r="B787" s="30"/>
      <c r="C787" s="24"/>
      <c r="D787" s="31"/>
      <c r="E787" s="44"/>
      <c r="F787" s="44"/>
      <c r="G787" s="44"/>
      <c r="H787" s="44"/>
      <c r="I787" s="44"/>
      <c r="J787" s="44"/>
      <c r="K787" s="44"/>
      <c r="L787" s="31"/>
      <c r="M787" s="24"/>
      <c r="N787" s="31"/>
      <c r="O787" s="31"/>
      <c r="P787" s="31"/>
      <c r="Q787" s="31"/>
      <c r="R787" s="44"/>
      <c r="S787" s="44"/>
      <c r="T787" s="44"/>
      <c r="U787" s="44"/>
      <c r="V787" s="44"/>
      <c r="W787" s="44"/>
      <c r="X787" s="24"/>
      <c r="Y787" s="24"/>
      <c r="Z787" s="24"/>
    </row>
    <row r="788" spans="1:26" x14ac:dyDescent="0.3">
      <c r="A788" s="29"/>
      <c r="B788" s="30"/>
      <c r="C788" s="24"/>
      <c r="D788" s="31"/>
      <c r="E788" s="44"/>
      <c r="F788" s="44"/>
      <c r="G788" s="44"/>
      <c r="H788" s="44"/>
      <c r="I788" s="44"/>
      <c r="J788" s="44"/>
      <c r="K788" s="44"/>
      <c r="L788" s="31"/>
      <c r="M788" s="2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24"/>
      <c r="Y788" s="24"/>
      <c r="Z788" s="24"/>
    </row>
    <row r="789" spans="1:26" x14ac:dyDescent="0.3">
      <c r="A789" s="29"/>
      <c r="B789" s="30"/>
      <c r="C789" s="24"/>
      <c r="D789" s="31"/>
      <c r="E789" s="44"/>
      <c r="F789" s="44"/>
      <c r="G789" s="44"/>
      <c r="H789" s="44"/>
      <c r="I789" s="44"/>
      <c r="J789" s="44"/>
      <c r="K789" s="31"/>
      <c r="L789" s="31"/>
      <c r="M789" s="24"/>
      <c r="N789" s="31"/>
      <c r="O789" s="31"/>
      <c r="P789" s="44"/>
      <c r="Q789" s="44"/>
      <c r="R789" s="44"/>
      <c r="S789" s="44"/>
      <c r="T789" s="44"/>
      <c r="U789" s="44"/>
      <c r="V789" s="44"/>
      <c r="W789" s="44"/>
      <c r="X789" s="24"/>
      <c r="Y789" s="24"/>
      <c r="Z789" s="24"/>
    </row>
    <row r="790" spans="1:26" x14ac:dyDescent="0.3">
      <c r="A790" s="29"/>
      <c r="B790" s="30"/>
      <c r="C790" s="24"/>
      <c r="D790" s="31"/>
      <c r="E790" s="44"/>
      <c r="F790" s="44"/>
      <c r="G790" s="44"/>
      <c r="H790" s="44"/>
      <c r="I790" s="44"/>
      <c r="J790" s="44"/>
      <c r="K790" s="31"/>
      <c r="L790" s="31"/>
      <c r="M790" s="24"/>
      <c r="N790" s="31"/>
      <c r="O790" s="31"/>
      <c r="P790" s="44"/>
      <c r="Q790" s="44"/>
      <c r="R790" s="44"/>
      <c r="S790" s="44"/>
      <c r="T790" s="44"/>
      <c r="U790" s="44"/>
      <c r="V790" s="44"/>
      <c r="W790" s="44"/>
      <c r="X790" s="24"/>
      <c r="Y790" s="24"/>
      <c r="Z790" s="24"/>
    </row>
    <row r="791" spans="1:26" x14ac:dyDescent="0.3">
      <c r="A791" s="29"/>
      <c r="B791" s="30"/>
      <c r="C791" s="24"/>
      <c r="D791" s="31"/>
      <c r="E791" s="44"/>
      <c r="F791" s="44"/>
      <c r="G791" s="44"/>
      <c r="H791" s="44"/>
      <c r="I791" s="44"/>
      <c r="J791" s="44"/>
      <c r="K791" s="31"/>
      <c r="L791" s="31"/>
      <c r="M791" s="2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24"/>
      <c r="Y791" s="24"/>
      <c r="Z791" s="24"/>
    </row>
    <row r="792" spans="1:26" x14ac:dyDescent="0.3">
      <c r="A792" s="29"/>
      <c r="B792" s="30"/>
      <c r="C792" s="24"/>
      <c r="D792" s="31"/>
      <c r="E792" s="31"/>
      <c r="F792" s="44"/>
      <c r="G792" s="44"/>
      <c r="H792" s="44"/>
      <c r="I792" s="44"/>
      <c r="J792" s="44"/>
      <c r="K792" s="31"/>
      <c r="L792" s="31"/>
      <c r="M792" s="2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24"/>
      <c r="Y792" s="24"/>
      <c r="Z792" s="24"/>
    </row>
    <row r="793" spans="1:26" x14ac:dyDescent="0.3">
      <c r="A793" s="29"/>
      <c r="B793" s="30"/>
      <c r="C793" s="24"/>
      <c r="D793" s="31"/>
      <c r="E793" s="31"/>
      <c r="F793" s="44"/>
      <c r="G793" s="44"/>
      <c r="H793" s="44"/>
      <c r="I793" s="44"/>
      <c r="J793" s="44"/>
      <c r="K793" s="31"/>
      <c r="L793" s="31"/>
      <c r="M793" s="2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24"/>
      <c r="Y793" s="24"/>
      <c r="Z793" s="24"/>
    </row>
    <row r="794" spans="1:26" x14ac:dyDescent="0.3">
      <c r="A794" s="29"/>
      <c r="B794" s="30"/>
      <c r="C794" s="24"/>
      <c r="D794" s="31"/>
      <c r="E794" s="31"/>
      <c r="F794" s="44"/>
      <c r="G794" s="44"/>
      <c r="H794" s="44"/>
      <c r="I794" s="44"/>
      <c r="J794" s="44"/>
      <c r="K794" s="31"/>
      <c r="L794" s="31"/>
      <c r="M794" s="2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24"/>
      <c r="Y794" s="24"/>
      <c r="Z794" s="24"/>
    </row>
    <row r="795" spans="1:26" x14ac:dyDescent="0.3">
      <c r="A795" s="29"/>
      <c r="B795" s="30"/>
      <c r="C795" s="24"/>
      <c r="D795" s="31"/>
      <c r="E795" s="44"/>
      <c r="F795" s="44"/>
      <c r="G795" s="44"/>
      <c r="H795" s="44"/>
      <c r="I795" s="44"/>
      <c r="J795" s="44"/>
      <c r="K795" s="31"/>
      <c r="L795" s="31"/>
      <c r="M795" s="2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24"/>
      <c r="Y795" s="24"/>
      <c r="Z795" s="24"/>
    </row>
    <row r="796" spans="1:26" x14ac:dyDescent="0.3">
      <c r="A796" s="29"/>
      <c r="B796" s="30"/>
      <c r="C796" s="24"/>
      <c r="D796" s="31"/>
      <c r="E796" s="44"/>
      <c r="F796" s="44"/>
      <c r="G796" s="44"/>
      <c r="H796" s="44"/>
      <c r="I796" s="44"/>
      <c r="J796" s="44"/>
      <c r="K796" s="31"/>
      <c r="L796" s="31"/>
      <c r="M796" s="2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24"/>
      <c r="Y796" s="24"/>
      <c r="Z796" s="24"/>
    </row>
    <row r="797" spans="1:26" x14ac:dyDescent="0.3">
      <c r="A797" s="29"/>
      <c r="B797" s="30"/>
      <c r="C797" s="24"/>
      <c r="D797" s="31"/>
      <c r="E797" s="44"/>
      <c r="F797" s="44"/>
      <c r="G797" s="44"/>
      <c r="H797" s="44"/>
      <c r="I797" s="44"/>
      <c r="J797" s="44"/>
      <c r="K797" s="31"/>
      <c r="L797" s="31"/>
      <c r="M797" s="2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24"/>
      <c r="Y797" s="24"/>
      <c r="Z797" s="24"/>
    </row>
    <row r="798" spans="1:26" x14ac:dyDescent="0.3">
      <c r="A798" s="29"/>
      <c r="B798" s="30"/>
      <c r="C798" s="24"/>
      <c r="D798" s="31"/>
      <c r="E798" s="44"/>
      <c r="F798" s="44"/>
      <c r="G798" s="44"/>
      <c r="H798" s="44"/>
      <c r="I798" s="44"/>
      <c r="J798" s="44"/>
      <c r="K798" s="31"/>
      <c r="L798" s="31"/>
      <c r="M798" s="2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24"/>
      <c r="Y798" s="24"/>
      <c r="Z798" s="24"/>
    </row>
    <row r="799" spans="1:26" x14ac:dyDescent="0.3">
      <c r="A799" s="29"/>
      <c r="B799" s="30"/>
      <c r="C799" s="24"/>
      <c r="D799" s="31"/>
      <c r="E799" s="44"/>
      <c r="F799" s="44"/>
      <c r="G799" s="44"/>
      <c r="H799" s="44"/>
      <c r="I799" s="44"/>
      <c r="J799" s="44"/>
      <c r="K799" s="31"/>
      <c r="L799" s="31"/>
      <c r="M799" s="2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24"/>
      <c r="Y799" s="24"/>
      <c r="Z799" s="24"/>
    </row>
    <row r="800" spans="1:26" x14ac:dyDescent="0.3">
      <c r="A800" s="29"/>
      <c r="B800" s="30"/>
      <c r="C800" s="24"/>
      <c r="D800" s="31"/>
      <c r="E800" s="44"/>
      <c r="F800" s="44"/>
      <c r="G800" s="44"/>
      <c r="H800" s="44"/>
      <c r="I800" s="44"/>
      <c r="J800" s="44"/>
      <c r="K800" s="31"/>
      <c r="L800" s="31"/>
      <c r="M800" s="2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24"/>
      <c r="Y800" s="24"/>
      <c r="Z800" s="24"/>
    </row>
    <row r="801" spans="1:26" x14ac:dyDescent="0.3">
      <c r="A801" s="29"/>
      <c r="B801" s="32"/>
      <c r="C801" s="24"/>
      <c r="D801" s="31"/>
      <c r="E801" s="44"/>
      <c r="F801" s="44"/>
      <c r="G801" s="44"/>
      <c r="H801" s="44"/>
      <c r="I801" s="44"/>
      <c r="J801" s="44"/>
      <c r="K801" s="31"/>
      <c r="L801" s="31"/>
      <c r="M801" s="2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24"/>
      <c r="Y801" s="24"/>
      <c r="Z801" s="24"/>
    </row>
    <row r="802" spans="1:26" x14ac:dyDescent="0.3">
      <c r="A802" s="29"/>
      <c r="B802" s="30"/>
      <c r="C802" s="24"/>
      <c r="D802" s="31"/>
      <c r="E802" s="44"/>
      <c r="F802" s="44"/>
      <c r="G802" s="44"/>
      <c r="H802" s="44"/>
      <c r="I802" s="44"/>
      <c r="J802" s="44"/>
      <c r="K802" s="31"/>
      <c r="L802" s="31"/>
      <c r="M802" s="2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24"/>
      <c r="Y802" s="24"/>
      <c r="Z802" s="24"/>
    </row>
    <row r="803" spans="1:26" x14ac:dyDescent="0.3">
      <c r="A803" s="29"/>
      <c r="B803" s="30"/>
      <c r="C803" s="24"/>
      <c r="D803" s="31"/>
      <c r="E803" s="44"/>
      <c r="F803" s="44"/>
      <c r="G803" s="44"/>
      <c r="H803" s="44"/>
      <c r="I803" s="44"/>
      <c r="J803" s="44"/>
      <c r="K803" s="31"/>
      <c r="L803" s="31"/>
      <c r="M803" s="2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24"/>
      <c r="Y803" s="24"/>
      <c r="Z803" s="24"/>
    </row>
    <row r="804" spans="1:26" x14ac:dyDescent="0.3">
      <c r="A804" s="29"/>
      <c r="B804" s="30"/>
      <c r="C804" s="24"/>
      <c r="D804" s="31"/>
      <c r="E804" s="44"/>
      <c r="F804" s="44"/>
      <c r="G804" s="44"/>
      <c r="H804" s="44"/>
      <c r="I804" s="44"/>
      <c r="J804" s="44"/>
      <c r="K804" s="31"/>
      <c r="L804" s="31"/>
      <c r="M804" s="2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24"/>
      <c r="Y804" s="24"/>
      <c r="Z804" s="24"/>
    </row>
    <row r="805" spans="1:26" x14ac:dyDescent="0.3">
      <c r="A805" s="29"/>
      <c r="B805" s="30"/>
      <c r="C805" s="24"/>
      <c r="D805" s="31"/>
      <c r="E805" s="44"/>
      <c r="F805" s="44"/>
      <c r="G805" s="44"/>
      <c r="H805" s="44"/>
      <c r="I805" s="44"/>
      <c r="J805" s="44"/>
      <c r="K805" s="31"/>
      <c r="L805" s="31"/>
      <c r="M805" s="2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24"/>
      <c r="Y805" s="24"/>
      <c r="Z805" s="24"/>
    </row>
    <row r="806" spans="1:26" x14ac:dyDescent="0.3">
      <c r="A806" s="29"/>
      <c r="B806" s="30"/>
      <c r="C806" s="24"/>
      <c r="D806" s="31"/>
      <c r="E806" s="44"/>
      <c r="F806" s="44"/>
      <c r="G806" s="44"/>
      <c r="H806" s="44"/>
      <c r="I806" s="44"/>
      <c r="J806" s="44"/>
      <c r="K806" s="31"/>
      <c r="L806" s="31"/>
      <c r="M806" s="2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24"/>
      <c r="Y806" s="24"/>
      <c r="Z806" s="24"/>
    </row>
    <row r="807" spans="1:26" x14ac:dyDescent="0.3">
      <c r="A807" s="29"/>
      <c r="B807" s="30"/>
      <c r="C807" s="24"/>
      <c r="D807" s="31"/>
      <c r="E807" s="44"/>
      <c r="F807" s="44"/>
      <c r="G807" s="44"/>
      <c r="H807" s="44"/>
      <c r="I807" s="44"/>
      <c r="J807" s="44"/>
      <c r="K807" s="31"/>
      <c r="L807" s="31"/>
      <c r="M807" s="2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24"/>
      <c r="Y807" s="24"/>
      <c r="Z807" s="24"/>
    </row>
    <row r="808" spans="1:26" x14ac:dyDescent="0.3">
      <c r="A808" s="29"/>
      <c r="B808" s="30"/>
      <c r="C808" s="24"/>
      <c r="D808" s="31"/>
      <c r="E808" s="44"/>
      <c r="F808" s="44"/>
      <c r="G808" s="44"/>
      <c r="H808" s="44"/>
      <c r="I808" s="44"/>
      <c r="J808" s="44"/>
      <c r="K808" s="31"/>
      <c r="L808" s="31"/>
      <c r="M808" s="2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24"/>
      <c r="Y808" s="24"/>
      <c r="Z808" s="24"/>
    </row>
    <row r="809" spans="1:26" x14ac:dyDescent="0.3">
      <c r="A809" s="29"/>
      <c r="B809" s="30"/>
      <c r="C809" s="24"/>
      <c r="D809" s="31"/>
      <c r="E809" s="44"/>
      <c r="F809" s="44"/>
      <c r="G809" s="44"/>
      <c r="H809" s="44"/>
      <c r="I809" s="44"/>
      <c r="J809" s="44"/>
      <c r="K809" s="31"/>
      <c r="L809" s="31"/>
      <c r="M809" s="2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24"/>
      <c r="Y809" s="24"/>
      <c r="Z809" s="24"/>
    </row>
    <row r="810" spans="1:26" x14ac:dyDescent="0.3">
      <c r="A810" s="29"/>
      <c r="B810" s="30"/>
      <c r="C810" s="24"/>
      <c r="D810" s="31"/>
      <c r="E810" s="44"/>
      <c r="F810" s="44"/>
      <c r="G810" s="44"/>
      <c r="H810" s="44"/>
      <c r="I810" s="44"/>
      <c r="J810" s="44"/>
      <c r="K810" s="31"/>
      <c r="L810" s="31"/>
      <c r="M810" s="2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24"/>
      <c r="Y810" s="24"/>
      <c r="Z810" s="24"/>
    </row>
    <row r="811" spans="1:26" x14ac:dyDescent="0.3">
      <c r="A811" s="29"/>
      <c r="B811" s="30"/>
      <c r="C811" s="24"/>
      <c r="D811" s="31"/>
      <c r="E811" s="44"/>
      <c r="F811" s="44"/>
      <c r="G811" s="44"/>
      <c r="H811" s="44"/>
      <c r="I811" s="44"/>
      <c r="J811" s="44"/>
      <c r="K811" s="31"/>
      <c r="L811" s="31"/>
      <c r="M811" s="2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24"/>
      <c r="Y811" s="24"/>
      <c r="Z811" s="24"/>
    </row>
    <row r="812" spans="1:26" s="36" customFormat="1" x14ac:dyDescent="0.3">
      <c r="A812" s="29"/>
      <c r="B812" s="43"/>
      <c r="C812" s="24"/>
      <c r="D812" s="31"/>
      <c r="E812" s="31"/>
      <c r="F812" s="33"/>
      <c r="G812" s="31"/>
      <c r="H812" s="31"/>
      <c r="I812" s="31"/>
      <c r="J812" s="24"/>
      <c r="K812" s="24"/>
      <c r="L812" s="31"/>
      <c r="M812" s="31"/>
      <c r="N812" s="31"/>
      <c r="O812" s="31"/>
      <c r="P812" s="31"/>
      <c r="Q812" s="31"/>
      <c r="R812" s="24"/>
      <c r="S812" s="24"/>
      <c r="T812" s="24"/>
      <c r="U812" s="24"/>
      <c r="V812" s="24"/>
      <c r="W812" s="24"/>
      <c r="X812" s="33"/>
      <c r="Y812" s="24"/>
      <c r="Z812" s="35"/>
    </row>
    <row r="813" spans="1:26" x14ac:dyDescent="0.3">
      <c r="A813" s="29"/>
      <c r="B813" s="30"/>
      <c r="C813" s="24"/>
      <c r="D813" s="31"/>
      <c r="E813" s="44"/>
      <c r="F813" s="44"/>
      <c r="G813" s="44"/>
      <c r="H813" s="44"/>
      <c r="I813" s="44"/>
      <c r="J813" s="44"/>
      <c r="K813" s="44"/>
      <c r="L813" s="31"/>
      <c r="M813" s="2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24"/>
      <c r="Y813" s="24"/>
      <c r="Z813" s="24"/>
    </row>
    <row r="814" spans="1:26" x14ac:dyDescent="0.3">
      <c r="A814" s="29"/>
      <c r="B814" s="30"/>
      <c r="C814" s="24"/>
      <c r="D814" s="31"/>
      <c r="E814" s="44"/>
      <c r="F814" s="44"/>
      <c r="G814" s="44"/>
      <c r="H814" s="44"/>
      <c r="I814" s="44"/>
      <c r="J814" s="44"/>
      <c r="K814" s="44"/>
      <c r="L814" s="31"/>
      <c r="M814" s="2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24"/>
      <c r="Y814" s="24"/>
      <c r="Z814" s="24"/>
    </row>
    <row r="815" spans="1:26" x14ac:dyDescent="0.3">
      <c r="A815" s="29"/>
      <c r="B815" s="30"/>
      <c r="C815" s="24"/>
      <c r="D815" s="31"/>
      <c r="E815" s="44"/>
      <c r="F815" s="44"/>
      <c r="G815" s="44"/>
      <c r="H815" s="44"/>
      <c r="I815" s="44"/>
      <c r="J815" s="44"/>
      <c r="K815" s="44"/>
      <c r="L815" s="31"/>
      <c r="M815" s="2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24"/>
      <c r="Y815" s="24"/>
      <c r="Z815" s="24"/>
    </row>
    <row r="816" spans="1:26" x14ac:dyDescent="0.3">
      <c r="A816" s="29"/>
      <c r="B816" s="30"/>
      <c r="C816" s="24"/>
      <c r="D816" s="31"/>
      <c r="E816" s="44"/>
      <c r="F816" s="44"/>
      <c r="G816" s="44"/>
      <c r="H816" s="44"/>
      <c r="I816" s="44"/>
      <c r="J816" s="44"/>
      <c r="K816" s="44"/>
      <c r="L816" s="31"/>
      <c r="M816" s="2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24"/>
      <c r="Y816" s="24"/>
      <c r="Z816" s="24"/>
    </row>
    <row r="817" spans="1:26" x14ac:dyDescent="0.3">
      <c r="A817" s="29"/>
      <c r="B817" s="30"/>
      <c r="C817" s="24"/>
      <c r="D817" s="31"/>
      <c r="E817" s="44"/>
      <c r="F817" s="44"/>
      <c r="G817" s="44"/>
      <c r="H817" s="44"/>
      <c r="I817" s="44"/>
      <c r="J817" s="44"/>
      <c r="K817" s="44"/>
      <c r="L817" s="31"/>
      <c r="M817" s="24"/>
      <c r="N817" s="31"/>
      <c r="O817" s="31"/>
      <c r="P817" s="31"/>
      <c r="Q817" s="31"/>
      <c r="R817" s="44"/>
      <c r="S817" s="44"/>
      <c r="T817" s="44"/>
      <c r="U817" s="44"/>
      <c r="V817" s="44"/>
      <c r="W817" s="44"/>
      <c r="X817" s="24"/>
      <c r="Y817" s="24"/>
      <c r="Z817" s="24"/>
    </row>
    <row r="818" spans="1:26" x14ac:dyDescent="0.3">
      <c r="A818" s="29"/>
      <c r="B818" s="30"/>
      <c r="C818" s="24"/>
      <c r="D818" s="31"/>
      <c r="E818" s="44"/>
      <c r="F818" s="44"/>
      <c r="G818" s="44"/>
      <c r="H818" s="44"/>
      <c r="I818" s="44"/>
      <c r="J818" s="44"/>
      <c r="K818" s="44"/>
      <c r="L818" s="31"/>
      <c r="M818" s="2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24"/>
      <c r="Y818" s="24"/>
      <c r="Z818" s="24"/>
    </row>
    <row r="819" spans="1:26" x14ac:dyDescent="0.3">
      <c r="A819" s="29"/>
      <c r="B819" s="30"/>
      <c r="C819" s="24"/>
      <c r="D819" s="31"/>
      <c r="E819" s="44"/>
      <c r="F819" s="44"/>
      <c r="G819" s="44"/>
      <c r="H819" s="44"/>
      <c r="I819" s="44"/>
      <c r="J819" s="44"/>
      <c r="K819" s="44"/>
      <c r="L819" s="31"/>
      <c r="M819" s="2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24"/>
      <c r="Y819" s="24"/>
      <c r="Z819" s="24"/>
    </row>
    <row r="820" spans="1:26" x14ac:dyDescent="0.3">
      <c r="A820" s="29"/>
      <c r="B820" s="30"/>
      <c r="C820" s="24"/>
      <c r="D820" s="31"/>
      <c r="E820" s="44"/>
      <c r="F820" s="44"/>
      <c r="G820" s="44"/>
      <c r="H820" s="44"/>
      <c r="I820" s="44"/>
      <c r="J820" s="44"/>
      <c r="K820" s="44"/>
      <c r="L820" s="31"/>
      <c r="M820" s="2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24"/>
      <c r="Y820" s="24"/>
      <c r="Z820" s="24"/>
    </row>
    <row r="821" spans="1:26" x14ac:dyDescent="0.3">
      <c r="A821" s="29"/>
      <c r="B821" s="30"/>
      <c r="C821" s="24"/>
      <c r="D821" s="31"/>
      <c r="E821" s="44"/>
      <c r="F821" s="44"/>
      <c r="G821" s="44"/>
      <c r="H821" s="44"/>
      <c r="I821" s="44"/>
      <c r="J821" s="44"/>
      <c r="K821" s="44"/>
      <c r="L821" s="31"/>
      <c r="M821" s="2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24"/>
      <c r="Y821" s="24"/>
      <c r="Z821" s="24"/>
    </row>
    <row r="822" spans="1:26" x14ac:dyDescent="0.3">
      <c r="A822" s="29"/>
      <c r="B822" s="30"/>
      <c r="C822" s="24"/>
      <c r="D822" s="31"/>
      <c r="E822" s="44"/>
      <c r="F822" s="44"/>
      <c r="G822" s="44"/>
      <c r="H822" s="44"/>
      <c r="I822" s="44"/>
      <c r="J822" s="44"/>
      <c r="K822" s="44"/>
      <c r="L822" s="31"/>
      <c r="M822" s="2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24"/>
      <c r="Y822" s="24"/>
      <c r="Z822" s="24"/>
    </row>
    <row r="823" spans="1:26" x14ac:dyDescent="0.3">
      <c r="A823" s="29"/>
      <c r="B823" s="30"/>
      <c r="C823" s="24"/>
      <c r="D823" s="31"/>
      <c r="E823" s="44"/>
      <c r="F823" s="44"/>
      <c r="G823" s="44"/>
      <c r="H823" s="44"/>
      <c r="I823" s="44"/>
      <c r="J823" s="44"/>
      <c r="K823" s="44"/>
      <c r="L823" s="31"/>
      <c r="M823" s="2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24"/>
      <c r="Y823" s="24"/>
      <c r="Z823" s="24"/>
    </row>
    <row r="824" spans="1:26" x14ac:dyDescent="0.3">
      <c r="A824" s="29"/>
      <c r="B824" s="30"/>
      <c r="C824" s="24"/>
      <c r="D824" s="31"/>
      <c r="E824" s="44"/>
      <c r="F824" s="44"/>
      <c r="G824" s="44"/>
      <c r="H824" s="44"/>
      <c r="I824" s="44"/>
      <c r="J824" s="44"/>
      <c r="K824" s="44"/>
      <c r="L824" s="31"/>
      <c r="M824" s="2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24"/>
      <c r="Y824" s="24"/>
      <c r="Z824" s="24"/>
    </row>
    <row r="825" spans="1:26" x14ac:dyDescent="0.3">
      <c r="A825" s="29"/>
      <c r="B825" s="30"/>
      <c r="C825" s="24"/>
      <c r="D825" s="31"/>
      <c r="E825" s="44"/>
      <c r="F825" s="44"/>
      <c r="G825" s="44"/>
      <c r="H825" s="44"/>
      <c r="I825" s="44"/>
      <c r="J825" s="44"/>
      <c r="K825" s="44"/>
      <c r="L825" s="31"/>
      <c r="M825" s="2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24"/>
      <c r="Y825" s="24"/>
      <c r="Z825" s="24"/>
    </row>
    <row r="826" spans="1:26" x14ac:dyDescent="0.3">
      <c r="A826" s="29"/>
      <c r="B826" s="30"/>
      <c r="C826" s="24"/>
      <c r="D826" s="31"/>
      <c r="E826" s="44"/>
      <c r="F826" s="44"/>
      <c r="G826" s="44"/>
      <c r="H826" s="44"/>
      <c r="I826" s="44"/>
      <c r="J826" s="44"/>
      <c r="K826" s="44"/>
      <c r="L826" s="31"/>
      <c r="M826" s="2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24"/>
      <c r="Y826" s="24"/>
      <c r="Z826" s="24"/>
    </row>
    <row r="827" spans="1:26" x14ac:dyDescent="0.3">
      <c r="A827" s="29"/>
      <c r="B827" s="30"/>
      <c r="C827" s="24"/>
      <c r="D827" s="31"/>
      <c r="E827" s="44"/>
      <c r="F827" s="44"/>
      <c r="G827" s="44"/>
      <c r="H827" s="44"/>
      <c r="I827" s="44"/>
      <c r="J827" s="44"/>
      <c r="K827" s="44"/>
      <c r="L827" s="31"/>
      <c r="M827" s="2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24"/>
      <c r="Y827" s="24"/>
      <c r="Z827" s="24"/>
    </row>
    <row r="828" spans="1:26" x14ac:dyDescent="0.3">
      <c r="A828" s="29"/>
      <c r="B828" s="30"/>
      <c r="C828" s="24"/>
      <c r="D828" s="31"/>
      <c r="E828" s="44"/>
      <c r="F828" s="44"/>
      <c r="G828" s="44"/>
      <c r="H828" s="44"/>
      <c r="I828" s="44"/>
      <c r="J828" s="44"/>
      <c r="K828" s="44"/>
      <c r="L828" s="31"/>
      <c r="M828" s="2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24"/>
      <c r="Y828" s="24"/>
      <c r="Z828" s="24"/>
    </row>
    <row r="829" spans="1:26" x14ac:dyDescent="0.3">
      <c r="A829" s="29"/>
      <c r="B829" s="30"/>
      <c r="C829" s="24"/>
      <c r="D829" s="31"/>
      <c r="E829" s="44"/>
      <c r="F829" s="44"/>
      <c r="G829" s="44"/>
      <c r="H829" s="44"/>
      <c r="I829" s="44"/>
      <c r="J829" s="44"/>
      <c r="K829" s="44"/>
      <c r="L829" s="31"/>
      <c r="M829" s="2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24"/>
      <c r="Y829" s="24"/>
      <c r="Z829" s="24"/>
    </row>
    <row r="830" spans="1:26" x14ac:dyDescent="0.3">
      <c r="A830" s="29"/>
      <c r="B830" s="30"/>
      <c r="C830" s="24"/>
      <c r="D830" s="31"/>
      <c r="E830" s="44"/>
      <c r="F830" s="44"/>
      <c r="G830" s="44"/>
      <c r="H830" s="44"/>
      <c r="I830" s="44"/>
      <c r="J830" s="44"/>
      <c r="K830" s="44"/>
      <c r="L830" s="31"/>
      <c r="M830" s="2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24"/>
      <c r="Y830" s="24"/>
      <c r="Z830" s="24"/>
    </row>
    <row r="831" spans="1:26" x14ac:dyDescent="0.3">
      <c r="A831" s="29"/>
      <c r="B831" s="30"/>
      <c r="C831" s="24"/>
      <c r="D831" s="31"/>
      <c r="E831" s="44"/>
      <c r="F831" s="44"/>
      <c r="G831" s="44"/>
      <c r="H831" s="44"/>
      <c r="I831" s="44"/>
      <c r="J831" s="44"/>
      <c r="K831" s="44"/>
      <c r="L831" s="31"/>
      <c r="M831" s="2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24"/>
      <c r="Y831" s="24"/>
      <c r="Z831" s="24"/>
    </row>
    <row r="832" spans="1:26" x14ac:dyDescent="0.3">
      <c r="A832" s="29"/>
      <c r="B832" s="30"/>
      <c r="C832" s="24"/>
      <c r="D832" s="31"/>
      <c r="E832" s="44"/>
      <c r="F832" s="44"/>
      <c r="G832" s="44"/>
      <c r="H832" s="44"/>
      <c r="I832" s="44"/>
      <c r="J832" s="44"/>
      <c r="K832" s="44"/>
      <c r="L832" s="31"/>
      <c r="M832" s="2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24"/>
      <c r="Y832" s="24"/>
      <c r="Z832" s="24"/>
    </row>
    <row r="833" spans="1:26" x14ac:dyDescent="0.3">
      <c r="A833" s="29"/>
      <c r="B833" s="30"/>
      <c r="C833" s="24"/>
      <c r="D833" s="31"/>
      <c r="E833" s="44"/>
      <c r="F833" s="44"/>
      <c r="G833" s="44"/>
      <c r="H833" s="44"/>
      <c r="I833" s="44"/>
      <c r="J833" s="44"/>
      <c r="K833" s="44"/>
      <c r="L833" s="31"/>
      <c r="M833" s="2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24"/>
      <c r="Y833" s="24"/>
      <c r="Z833" s="24"/>
    </row>
    <row r="834" spans="1:26" x14ac:dyDescent="0.3">
      <c r="A834" s="29"/>
      <c r="B834" s="30"/>
      <c r="C834" s="24"/>
      <c r="D834" s="31"/>
      <c r="E834" s="44"/>
      <c r="F834" s="44"/>
      <c r="G834" s="44"/>
      <c r="H834" s="44"/>
      <c r="I834" s="44"/>
      <c r="J834" s="44"/>
      <c r="K834" s="44"/>
      <c r="L834" s="31"/>
      <c r="M834" s="2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24"/>
      <c r="Y834" s="24"/>
      <c r="Z834" s="24"/>
    </row>
    <row r="835" spans="1:26" x14ac:dyDescent="0.3">
      <c r="A835" s="29"/>
      <c r="B835" s="30"/>
      <c r="C835" s="24"/>
      <c r="D835" s="31"/>
      <c r="E835" s="44"/>
      <c r="F835" s="44"/>
      <c r="G835" s="44"/>
      <c r="H835" s="44"/>
      <c r="I835" s="44"/>
      <c r="J835" s="44"/>
      <c r="K835" s="44"/>
      <c r="L835" s="31"/>
      <c r="M835" s="2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24"/>
      <c r="Y835" s="24"/>
      <c r="Z835" s="24"/>
    </row>
    <row r="836" spans="1:26" x14ac:dyDescent="0.3">
      <c r="A836" s="29"/>
      <c r="B836" s="30"/>
      <c r="C836" s="24"/>
      <c r="D836" s="31"/>
      <c r="E836" s="44"/>
      <c r="F836" s="44"/>
      <c r="G836" s="44"/>
      <c r="H836" s="44"/>
      <c r="I836" s="44"/>
      <c r="J836" s="44"/>
      <c r="K836" s="44"/>
      <c r="L836" s="31"/>
      <c r="M836" s="2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24"/>
      <c r="Y836" s="24"/>
      <c r="Z836" s="24"/>
    </row>
    <row r="837" spans="1:26" x14ac:dyDescent="0.3">
      <c r="A837" s="29"/>
      <c r="B837" s="30"/>
      <c r="C837" s="24"/>
      <c r="D837" s="31"/>
      <c r="E837" s="44"/>
      <c r="F837" s="44"/>
      <c r="G837" s="44"/>
      <c r="H837" s="44"/>
      <c r="I837" s="44"/>
      <c r="J837" s="44"/>
      <c r="K837" s="44"/>
      <c r="L837" s="31"/>
      <c r="M837" s="2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24"/>
      <c r="Y837" s="24"/>
      <c r="Z837" s="24"/>
    </row>
    <row r="838" spans="1:26" x14ac:dyDescent="0.3">
      <c r="A838" s="29"/>
      <c r="B838" s="30"/>
      <c r="C838" s="24"/>
      <c r="D838" s="31"/>
      <c r="E838" s="44"/>
      <c r="F838" s="44"/>
      <c r="G838" s="44"/>
      <c r="H838" s="44"/>
      <c r="I838" s="44"/>
      <c r="J838" s="44"/>
      <c r="K838" s="44"/>
      <c r="L838" s="31"/>
      <c r="M838" s="2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24"/>
      <c r="Y838" s="24"/>
      <c r="Z838" s="24"/>
    </row>
    <row r="839" spans="1:26" x14ac:dyDescent="0.3">
      <c r="A839" s="29"/>
      <c r="B839" s="30"/>
      <c r="C839" s="24"/>
      <c r="D839" s="31"/>
      <c r="E839" s="44"/>
      <c r="F839" s="44"/>
      <c r="G839" s="44"/>
      <c r="H839" s="44"/>
      <c r="I839" s="44"/>
      <c r="J839" s="44"/>
      <c r="K839" s="44"/>
      <c r="L839" s="31"/>
      <c r="M839" s="2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24"/>
      <c r="Y839" s="24"/>
      <c r="Z839" s="24"/>
    </row>
    <row r="840" spans="1:26" x14ac:dyDescent="0.3">
      <c r="A840" s="29"/>
      <c r="B840" s="30"/>
      <c r="C840" s="24"/>
      <c r="D840" s="31"/>
      <c r="E840" s="44"/>
      <c r="F840" s="44"/>
      <c r="G840" s="44"/>
      <c r="H840" s="44"/>
      <c r="I840" s="44"/>
      <c r="J840" s="44"/>
      <c r="K840" s="44"/>
      <c r="L840" s="31"/>
      <c r="M840" s="2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24"/>
      <c r="Y840" s="24"/>
      <c r="Z840" s="24"/>
    </row>
    <row r="841" spans="1:26" x14ac:dyDescent="0.3">
      <c r="A841" s="29"/>
      <c r="B841" s="30"/>
      <c r="C841" s="24"/>
      <c r="D841" s="31"/>
      <c r="E841" s="44"/>
      <c r="F841" s="44"/>
      <c r="G841" s="44"/>
      <c r="H841" s="44"/>
      <c r="I841" s="44"/>
      <c r="J841" s="44"/>
      <c r="K841" s="44"/>
      <c r="L841" s="31"/>
      <c r="M841" s="2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24"/>
      <c r="Y841" s="24"/>
      <c r="Z841" s="24"/>
    </row>
    <row r="842" spans="1:26" x14ac:dyDescent="0.3">
      <c r="A842" s="29"/>
      <c r="B842" s="30"/>
      <c r="C842" s="24"/>
      <c r="D842" s="31"/>
      <c r="E842" s="44"/>
      <c r="F842" s="44"/>
      <c r="G842" s="44"/>
      <c r="H842" s="44"/>
      <c r="I842" s="44"/>
      <c r="J842" s="44"/>
      <c r="K842" s="44"/>
      <c r="L842" s="31"/>
      <c r="M842" s="2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24"/>
      <c r="Y842" s="24"/>
      <c r="Z842" s="24"/>
    </row>
    <row r="843" spans="1:26" x14ac:dyDescent="0.3">
      <c r="A843" s="29"/>
      <c r="B843" s="30"/>
      <c r="C843" s="24"/>
      <c r="D843" s="31"/>
      <c r="E843" s="44"/>
      <c r="F843" s="44"/>
      <c r="G843" s="44"/>
      <c r="H843" s="44"/>
      <c r="I843" s="44"/>
      <c r="J843" s="44"/>
      <c r="K843" s="44"/>
      <c r="L843" s="31"/>
      <c r="M843" s="2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24"/>
      <c r="Y843" s="24"/>
      <c r="Z843" s="24"/>
    </row>
    <row r="844" spans="1:26" x14ac:dyDescent="0.3">
      <c r="A844" s="29"/>
      <c r="B844" s="30"/>
      <c r="C844" s="24"/>
      <c r="D844" s="31"/>
      <c r="E844" s="44"/>
      <c r="F844" s="44"/>
      <c r="G844" s="44"/>
      <c r="H844" s="44"/>
      <c r="I844" s="44"/>
      <c r="J844" s="44"/>
      <c r="K844" s="44"/>
      <c r="L844" s="31"/>
      <c r="M844" s="2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24"/>
      <c r="Y844" s="24"/>
      <c r="Z844" s="24"/>
    </row>
    <row r="845" spans="1:26" x14ac:dyDescent="0.3">
      <c r="A845" s="29"/>
      <c r="B845" s="30"/>
      <c r="C845" s="24"/>
      <c r="D845" s="31"/>
      <c r="E845" s="44"/>
      <c r="F845" s="44"/>
      <c r="G845" s="44"/>
      <c r="H845" s="44"/>
      <c r="I845" s="44"/>
      <c r="J845" s="44"/>
      <c r="K845" s="44"/>
      <c r="L845" s="31"/>
      <c r="M845" s="2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24"/>
      <c r="Y845" s="24"/>
      <c r="Z845" s="24"/>
    </row>
    <row r="846" spans="1:26" x14ac:dyDescent="0.3">
      <c r="A846" s="29"/>
      <c r="B846" s="30"/>
      <c r="C846" s="24"/>
      <c r="D846" s="31"/>
      <c r="E846" s="44"/>
      <c r="F846" s="44"/>
      <c r="G846" s="44"/>
      <c r="H846" s="44"/>
      <c r="I846" s="44"/>
      <c r="J846" s="44"/>
      <c r="K846" s="44"/>
      <c r="L846" s="31"/>
      <c r="M846" s="2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24"/>
      <c r="Y846" s="24"/>
      <c r="Z846" s="24"/>
    </row>
    <row r="847" spans="1:26" x14ac:dyDescent="0.3">
      <c r="A847" s="29"/>
      <c r="B847" s="30"/>
      <c r="C847" s="24"/>
      <c r="D847" s="31"/>
      <c r="E847" s="44"/>
      <c r="F847" s="44"/>
      <c r="G847" s="44"/>
      <c r="H847" s="44"/>
      <c r="I847" s="44"/>
      <c r="J847" s="44"/>
      <c r="K847" s="44"/>
      <c r="L847" s="31"/>
      <c r="M847" s="2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24"/>
      <c r="Y847" s="24"/>
      <c r="Z847" s="24"/>
    </row>
    <row r="848" spans="1:26" x14ac:dyDescent="0.3">
      <c r="A848" s="29"/>
      <c r="B848" s="30"/>
      <c r="C848" s="24"/>
      <c r="D848" s="31"/>
      <c r="E848" s="44"/>
      <c r="F848" s="44"/>
      <c r="G848" s="44"/>
      <c r="H848" s="44"/>
      <c r="I848" s="44"/>
      <c r="J848" s="44"/>
      <c r="K848" s="44"/>
      <c r="L848" s="31"/>
      <c r="M848" s="2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24"/>
      <c r="Y848" s="24"/>
      <c r="Z848" s="24"/>
    </row>
    <row r="849" spans="1:26" x14ac:dyDescent="0.3">
      <c r="A849" s="29"/>
      <c r="B849" s="30"/>
      <c r="C849" s="24"/>
      <c r="D849" s="31"/>
      <c r="E849" s="44"/>
      <c r="F849" s="44"/>
      <c r="G849" s="44"/>
      <c r="H849" s="44"/>
      <c r="I849" s="44"/>
      <c r="J849" s="44"/>
      <c r="K849" s="44"/>
      <c r="L849" s="31"/>
      <c r="M849" s="2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24"/>
      <c r="Y849" s="24"/>
      <c r="Z849" s="24"/>
    </row>
    <row r="850" spans="1:26" x14ac:dyDescent="0.3">
      <c r="A850" s="29"/>
      <c r="B850" s="30"/>
      <c r="C850" s="24"/>
      <c r="D850" s="31"/>
      <c r="E850" s="44"/>
      <c r="F850" s="44"/>
      <c r="G850" s="44"/>
      <c r="H850" s="44"/>
      <c r="I850" s="44"/>
      <c r="J850" s="44"/>
      <c r="K850" s="44"/>
      <c r="L850" s="31"/>
      <c r="M850" s="2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24"/>
      <c r="Y850" s="24"/>
      <c r="Z850" s="24"/>
    </row>
    <row r="851" spans="1:26" x14ac:dyDescent="0.3">
      <c r="A851" s="29"/>
      <c r="B851" s="30"/>
      <c r="C851" s="24"/>
      <c r="D851" s="31"/>
      <c r="E851" s="44"/>
      <c r="F851" s="44"/>
      <c r="G851" s="44"/>
      <c r="H851" s="44"/>
      <c r="I851" s="44"/>
      <c r="J851" s="44"/>
      <c r="K851" s="44"/>
      <c r="L851" s="31"/>
      <c r="M851" s="2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24"/>
      <c r="Y851" s="24"/>
      <c r="Z851" s="24"/>
    </row>
    <row r="852" spans="1:26" x14ac:dyDescent="0.3">
      <c r="A852" s="29"/>
      <c r="B852" s="30"/>
      <c r="C852" s="24"/>
      <c r="D852" s="31"/>
      <c r="E852" s="44"/>
      <c r="F852" s="44"/>
      <c r="G852" s="44"/>
      <c r="H852" s="44"/>
      <c r="I852" s="44"/>
      <c r="J852" s="44"/>
      <c r="K852" s="44"/>
      <c r="L852" s="31"/>
      <c r="M852" s="2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24"/>
      <c r="Y852" s="24"/>
      <c r="Z852" s="24"/>
    </row>
    <row r="853" spans="1:26" x14ac:dyDescent="0.3">
      <c r="A853" s="29"/>
      <c r="B853" s="30"/>
      <c r="C853" s="24"/>
      <c r="D853" s="31"/>
      <c r="E853" s="44"/>
      <c r="F853" s="44"/>
      <c r="G853" s="44"/>
      <c r="H853" s="44"/>
      <c r="I853" s="44"/>
      <c r="J853" s="44"/>
      <c r="K853" s="44"/>
      <c r="L853" s="31"/>
      <c r="M853" s="2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24"/>
      <c r="Y853" s="24"/>
      <c r="Z853" s="24"/>
    </row>
    <row r="854" spans="1:26" x14ac:dyDescent="0.3">
      <c r="A854" s="29"/>
      <c r="B854" s="30"/>
      <c r="C854" s="24"/>
      <c r="D854" s="31"/>
      <c r="E854" s="44"/>
      <c r="F854" s="44"/>
      <c r="G854" s="44"/>
      <c r="H854" s="44"/>
      <c r="I854" s="44"/>
      <c r="J854" s="44"/>
      <c r="K854" s="44"/>
      <c r="L854" s="31"/>
      <c r="M854" s="2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24"/>
      <c r="Y854" s="24"/>
      <c r="Z854" s="24"/>
    </row>
    <row r="855" spans="1:26" x14ac:dyDescent="0.3">
      <c r="A855" s="29"/>
      <c r="B855" s="30"/>
      <c r="C855" s="24"/>
      <c r="D855" s="31"/>
      <c r="E855" s="44"/>
      <c r="F855" s="44"/>
      <c r="G855" s="44"/>
      <c r="H855" s="44"/>
      <c r="I855" s="44"/>
      <c r="J855" s="44"/>
      <c r="K855" s="44"/>
      <c r="L855" s="31"/>
      <c r="M855" s="2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24"/>
      <c r="Y855" s="24"/>
      <c r="Z855" s="24"/>
    </row>
    <row r="856" spans="1:26" x14ac:dyDescent="0.3">
      <c r="A856" s="29"/>
      <c r="B856" s="30"/>
      <c r="C856" s="24"/>
      <c r="D856" s="31"/>
      <c r="E856" s="44"/>
      <c r="F856" s="44"/>
      <c r="G856" s="44"/>
      <c r="H856" s="44"/>
      <c r="I856" s="44"/>
      <c r="J856" s="44"/>
      <c r="K856" s="44"/>
      <c r="L856" s="31"/>
      <c r="M856" s="2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24"/>
      <c r="Y856" s="24"/>
      <c r="Z856" s="24"/>
    </row>
    <row r="857" spans="1:26" x14ac:dyDescent="0.3">
      <c r="A857" s="29"/>
      <c r="B857" s="30"/>
      <c r="C857" s="24"/>
      <c r="D857" s="31"/>
      <c r="E857" s="44"/>
      <c r="F857" s="44"/>
      <c r="G857" s="44"/>
      <c r="H857" s="44"/>
      <c r="I857" s="44"/>
      <c r="J857" s="44"/>
      <c r="K857" s="44"/>
      <c r="L857" s="31"/>
      <c r="M857" s="2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24"/>
      <c r="Y857" s="24"/>
      <c r="Z857" s="24"/>
    </row>
    <row r="858" spans="1:26" x14ac:dyDescent="0.3">
      <c r="A858" s="29"/>
      <c r="B858" s="30"/>
      <c r="C858" s="24"/>
      <c r="D858" s="31"/>
      <c r="E858" s="44"/>
      <c r="F858" s="44"/>
      <c r="G858" s="44"/>
      <c r="H858" s="44"/>
      <c r="I858" s="44"/>
      <c r="J858" s="44"/>
      <c r="K858" s="44"/>
      <c r="L858" s="31"/>
      <c r="M858" s="2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24"/>
      <c r="Y858" s="24"/>
      <c r="Z858" s="24"/>
    </row>
    <row r="859" spans="1:26" x14ac:dyDescent="0.3">
      <c r="A859" s="29"/>
      <c r="B859" s="30"/>
      <c r="C859" s="24"/>
      <c r="D859" s="31"/>
      <c r="E859" s="44"/>
      <c r="F859" s="44"/>
      <c r="G859" s="44"/>
      <c r="H859" s="44"/>
      <c r="I859" s="44"/>
      <c r="J859" s="44"/>
      <c r="K859" s="44"/>
      <c r="L859" s="31"/>
      <c r="M859" s="2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24"/>
      <c r="Y859" s="24"/>
      <c r="Z859" s="24"/>
    </row>
    <row r="860" spans="1:26" x14ac:dyDescent="0.3">
      <c r="A860" s="29"/>
      <c r="B860" s="30"/>
      <c r="C860" s="24"/>
      <c r="D860" s="31"/>
      <c r="E860" s="44"/>
      <c r="F860" s="44"/>
      <c r="G860" s="44"/>
      <c r="H860" s="44"/>
      <c r="I860" s="44"/>
      <c r="J860" s="44"/>
      <c r="K860" s="44"/>
      <c r="L860" s="31"/>
      <c r="M860" s="2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24"/>
      <c r="Y860" s="24"/>
      <c r="Z860" s="24"/>
    </row>
    <row r="861" spans="1:26" x14ac:dyDescent="0.3">
      <c r="A861" s="29"/>
      <c r="B861" s="30"/>
      <c r="C861" s="24"/>
      <c r="D861" s="31"/>
      <c r="E861" s="44"/>
      <c r="F861" s="44"/>
      <c r="G861" s="44"/>
      <c r="H861" s="44"/>
      <c r="I861" s="44"/>
      <c r="J861" s="44"/>
      <c r="K861" s="44"/>
      <c r="L861" s="31"/>
      <c r="M861" s="2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24"/>
      <c r="Y861" s="24"/>
      <c r="Z861" s="24"/>
    </row>
    <row r="862" spans="1:26" x14ac:dyDescent="0.3">
      <c r="A862" s="29"/>
      <c r="B862" s="30"/>
      <c r="C862" s="24"/>
      <c r="D862" s="31"/>
      <c r="E862" s="44"/>
      <c r="F862" s="44"/>
      <c r="G862" s="44"/>
      <c r="H862" s="44"/>
      <c r="I862" s="44"/>
      <c r="J862" s="44"/>
      <c r="K862" s="44"/>
      <c r="L862" s="31"/>
      <c r="M862" s="31"/>
      <c r="N862" s="31"/>
      <c r="O862" s="31"/>
      <c r="P862" s="44"/>
      <c r="Q862" s="44"/>
      <c r="R862" s="44"/>
      <c r="S862" s="44"/>
      <c r="T862" s="44"/>
      <c r="U862" s="44"/>
      <c r="V862" s="44"/>
      <c r="W862" s="44"/>
      <c r="X862" s="24"/>
      <c r="Y862" s="24"/>
      <c r="Z862" s="24"/>
    </row>
    <row r="863" spans="1:26" x14ac:dyDescent="0.3">
      <c r="A863" s="29"/>
      <c r="B863" s="30"/>
      <c r="C863" s="24"/>
      <c r="D863" s="31"/>
      <c r="E863" s="44"/>
      <c r="F863" s="44"/>
      <c r="G863" s="44"/>
      <c r="H863" s="44"/>
      <c r="I863" s="44"/>
      <c r="J863" s="44"/>
      <c r="K863" s="44"/>
      <c r="L863" s="31"/>
      <c r="M863" s="24"/>
      <c r="N863" s="44"/>
      <c r="O863" s="44"/>
      <c r="P863" s="31"/>
      <c r="Q863" s="31"/>
      <c r="R863" s="44"/>
      <c r="S863" s="44"/>
      <c r="T863" s="44"/>
      <c r="U863" s="44"/>
      <c r="V863" s="44"/>
      <c r="W863" s="44"/>
      <c r="X863" s="24"/>
      <c r="Y863" s="24"/>
      <c r="Z863" s="24"/>
    </row>
    <row r="864" spans="1:26" x14ac:dyDescent="0.3">
      <c r="A864" s="29"/>
      <c r="B864" s="30"/>
      <c r="C864" s="24"/>
      <c r="D864" s="31"/>
      <c r="E864" s="44"/>
      <c r="F864" s="44"/>
      <c r="G864" s="44"/>
      <c r="H864" s="44"/>
      <c r="I864" s="44"/>
      <c r="J864" s="44"/>
      <c r="K864" s="44"/>
      <c r="L864" s="31"/>
      <c r="M864" s="24"/>
      <c r="N864" s="44"/>
      <c r="O864" s="44"/>
      <c r="P864" s="31"/>
      <c r="Q864" s="31"/>
      <c r="R864" s="44"/>
      <c r="S864" s="44"/>
      <c r="T864" s="44"/>
      <c r="U864" s="44"/>
      <c r="V864" s="44"/>
      <c r="W864" s="44"/>
      <c r="X864" s="24"/>
      <c r="Y864" s="24"/>
      <c r="Z864" s="24"/>
    </row>
    <row r="865" spans="1:26" ht="19.5" customHeight="1" x14ac:dyDescent="0.3">
      <c r="A865" s="29"/>
      <c r="B865" s="30"/>
      <c r="C865" s="24"/>
      <c r="D865" s="24"/>
      <c r="E865" s="31"/>
      <c r="F865" s="31"/>
      <c r="G865" s="31"/>
      <c r="H865" s="31"/>
      <c r="I865" s="31"/>
      <c r="J865" s="24"/>
      <c r="K865" s="24"/>
      <c r="L865" s="31"/>
      <c r="M865" s="24"/>
      <c r="N865" s="31"/>
      <c r="O865" s="31"/>
      <c r="P865" s="31"/>
      <c r="Q865" s="31"/>
      <c r="R865" s="24"/>
      <c r="S865" s="24"/>
      <c r="T865" s="24"/>
      <c r="U865" s="24"/>
      <c r="V865" s="24"/>
      <c r="W865" s="24"/>
      <c r="X865" s="24"/>
      <c r="Y865" s="26"/>
      <c r="Z865" s="26"/>
    </row>
    <row r="866" spans="1:26" x14ac:dyDescent="0.3">
      <c r="A866" s="29"/>
      <c r="B866" s="30"/>
      <c r="C866" s="24"/>
      <c r="D866" s="31"/>
      <c r="E866" s="44"/>
      <c r="F866" s="44"/>
      <c r="G866" s="44"/>
      <c r="H866" s="44"/>
      <c r="I866" s="44"/>
      <c r="J866" s="44"/>
      <c r="K866" s="44"/>
      <c r="L866" s="31"/>
      <c r="M866" s="2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24"/>
      <c r="Y866" s="24"/>
      <c r="Z866" s="24"/>
    </row>
    <row r="867" spans="1:26" x14ac:dyDescent="0.3">
      <c r="A867" s="29"/>
      <c r="B867" s="30"/>
      <c r="C867" s="24"/>
      <c r="D867" s="31"/>
      <c r="E867" s="44"/>
      <c r="F867" s="44"/>
      <c r="G867" s="44"/>
      <c r="H867" s="44"/>
      <c r="I867" s="44"/>
      <c r="J867" s="44"/>
      <c r="K867" s="44"/>
      <c r="L867" s="31"/>
      <c r="M867" s="2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24"/>
      <c r="Y867" s="24"/>
      <c r="Z867" s="24"/>
    </row>
    <row r="868" spans="1:26" x14ac:dyDescent="0.3">
      <c r="A868" s="40"/>
      <c r="B868" s="26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>
        <f>SUM(Z764:Z867)</f>
        <v>0</v>
      </c>
    </row>
    <row r="869" spans="1:26" x14ac:dyDescent="0.3">
      <c r="A869" s="40"/>
      <c r="B869" s="40"/>
      <c r="C869" s="40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x14ac:dyDescent="0.3">
      <c r="A870" s="29"/>
      <c r="B870" s="30"/>
      <c r="C870" s="24"/>
      <c r="D870" s="31"/>
      <c r="E870" s="44"/>
      <c r="F870" s="44"/>
      <c r="G870" s="44"/>
      <c r="H870" s="44"/>
      <c r="I870" s="44"/>
      <c r="J870" s="44"/>
      <c r="K870" s="44"/>
      <c r="L870" s="31"/>
      <c r="M870" s="31"/>
      <c r="N870" s="31"/>
      <c r="O870" s="31"/>
      <c r="P870" s="28"/>
      <c r="Q870" s="28"/>
      <c r="R870" s="44"/>
      <c r="S870" s="44"/>
      <c r="T870" s="44"/>
      <c r="U870" s="44"/>
      <c r="V870" s="44"/>
      <c r="W870" s="44"/>
      <c r="X870" s="24"/>
      <c r="Y870" s="24"/>
      <c r="Z870" s="24"/>
    </row>
    <row r="871" spans="1:26" x14ac:dyDescent="0.3">
      <c r="A871" s="29"/>
      <c r="B871" s="30"/>
      <c r="C871" s="24"/>
      <c r="D871" s="31"/>
      <c r="E871" s="44"/>
      <c r="F871" s="44"/>
      <c r="G871" s="44"/>
      <c r="H871" s="44"/>
      <c r="I871" s="44"/>
      <c r="J871" s="44"/>
      <c r="K871" s="44"/>
      <c r="L871" s="31"/>
      <c r="M871" s="31"/>
      <c r="N871" s="31"/>
      <c r="O871" s="31"/>
      <c r="P871" s="31"/>
      <c r="Q871" s="31"/>
      <c r="R871" s="44"/>
      <c r="S871" s="44"/>
      <c r="T871" s="44"/>
      <c r="U871" s="44"/>
      <c r="V871" s="31"/>
      <c r="W871" s="31"/>
      <c r="X871" s="24"/>
      <c r="Y871" s="24"/>
      <c r="Z871" s="24"/>
    </row>
    <row r="872" spans="1:26" x14ac:dyDescent="0.3">
      <c r="A872" s="29"/>
      <c r="B872" s="30"/>
      <c r="C872" s="24"/>
      <c r="D872" s="31"/>
      <c r="E872" s="44"/>
      <c r="F872" s="44"/>
      <c r="G872" s="44"/>
      <c r="H872" s="44"/>
      <c r="I872" s="44"/>
      <c r="J872" s="44"/>
      <c r="K872" s="44"/>
      <c r="L872" s="31"/>
      <c r="M872" s="31"/>
      <c r="N872" s="31"/>
      <c r="O872" s="31"/>
      <c r="P872" s="31"/>
      <c r="Q872" s="31"/>
      <c r="R872" s="44"/>
      <c r="S872" s="44"/>
      <c r="T872" s="44"/>
      <c r="U872" s="44"/>
      <c r="V872" s="31"/>
      <c r="W872" s="31"/>
      <c r="X872" s="24"/>
      <c r="Y872" s="24"/>
      <c r="Z872" s="24"/>
    </row>
    <row r="873" spans="1:26" x14ac:dyDescent="0.3">
      <c r="A873" s="29"/>
      <c r="B873" s="30"/>
      <c r="C873" s="24"/>
      <c r="D873" s="31"/>
      <c r="E873" s="44"/>
      <c r="F873" s="44"/>
      <c r="G873" s="44"/>
      <c r="H873" s="44"/>
      <c r="I873" s="44"/>
      <c r="J873" s="44"/>
      <c r="K873" s="44"/>
      <c r="L873" s="31"/>
      <c r="M873" s="31"/>
      <c r="N873" s="31"/>
      <c r="O873" s="31"/>
      <c r="P873" s="44"/>
      <c r="Q873" s="44"/>
      <c r="R873" s="44"/>
      <c r="S873" s="44"/>
      <c r="T873" s="44"/>
      <c r="U873" s="44"/>
      <c r="V873" s="44"/>
      <c r="W873" s="44"/>
      <c r="X873" s="24"/>
      <c r="Y873" s="24"/>
      <c r="Z873" s="24"/>
    </row>
    <row r="874" spans="1:26" x14ac:dyDescent="0.3">
      <c r="A874" s="29"/>
      <c r="B874" s="30"/>
      <c r="C874" s="24"/>
      <c r="D874" s="31"/>
      <c r="E874" s="44"/>
      <c r="F874" s="44"/>
      <c r="G874" s="44"/>
      <c r="H874" s="44"/>
      <c r="I874" s="44"/>
      <c r="J874" s="44"/>
      <c r="K874" s="44"/>
      <c r="L874" s="31"/>
      <c r="M874" s="31"/>
      <c r="N874" s="31"/>
      <c r="O874" s="31"/>
      <c r="P874" s="31"/>
      <c r="Q874" s="31"/>
      <c r="R874" s="44"/>
      <c r="S874" s="44"/>
      <c r="T874" s="44"/>
      <c r="U874" s="44"/>
      <c r="V874" s="44"/>
      <c r="W874" s="44"/>
      <c r="X874" s="24"/>
      <c r="Y874" s="24"/>
      <c r="Z874" s="24"/>
    </row>
    <row r="875" spans="1:26" x14ac:dyDescent="0.3">
      <c r="A875" s="29"/>
      <c r="B875" s="30"/>
      <c r="C875" s="24"/>
      <c r="D875" s="31"/>
      <c r="E875" s="44"/>
      <c r="F875" s="44"/>
      <c r="G875" s="44"/>
      <c r="H875" s="44"/>
      <c r="I875" s="44"/>
      <c r="J875" s="44"/>
      <c r="K875" s="44"/>
      <c r="L875" s="31"/>
      <c r="M875" s="31"/>
      <c r="N875" s="31"/>
      <c r="O875" s="31"/>
      <c r="P875" s="31"/>
      <c r="Q875" s="31"/>
      <c r="R875" s="44"/>
      <c r="S875" s="44"/>
      <c r="T875" s="44"/>
      <c r="U875" s="44"/>
      <c r="V875" s="31"/>
      <c r="W875" s="31"/>
      <c r="X875" s="24"/>
      <c r="Y875" s="24"/>
      <c r="Z875" s="24"/>
    </row>
    <row r="876" spans="1:26" x14ac:dyDescent="0.3">
      <c r="A876" s="29"/>
      <c r="B876" s="30"/>
      <c r="C876" s="24"/>
      <c r="D876" s="47"/>
      <c r="E876" s="44"/>
      <c r="F876" s="44"/>
      <c r="G876" s="44"/>
      <c r="H876" s="44"/>
      <c r="I876" s="44"/>
      <c r="J876" s="44"/>
      <c r="K876" s="44"/>
      <c r="L876" s="31"/>
      <c r="M876" s="31"/>
      <c r="N876" s="31"/>
      <c r="O876" s="31"/>
      <c r="P876" s="31"/>
      <c r="Q876" s="31"/>
      <c r="R876" s="44"/>
      <c r="S876" s="44"/>
      <c r="T876" s="44"/>
      <c r="U876" s="44"/>
      <c r="V876" s="31"/>
      <c r="W876" s="31"/>
      <c r="X876" s="24"/>
      <c r="Y876" s="24"/>
      <c r="Z876" s="24"/>
    </row>
    <row r="877" spans="1:26" s="36" customFormat="1" x14ac:dyDescent="0.3">
      <c r="A877" s="29"/>
      <c r="B877" s="32"/>
      <c r="C877" s="24"/>
      <c r="D877" s="31"/>
      <c r="E877" s="87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35"/>
    </row>
    <row r="878" spans="1:26" x14ac:dyDescent="0.3">
      <c r="A878" s="29"/>
      <c r="B878" s="30"/>
      <c r="C878" s="24"/>
      <c r="D878" s="47"/>
      <c r="E878" s="31"/>
      <c r="F878" s="44"/>
      <c r="G878" s="44"/>
      <c r="H878" s="44"/>
      <c r="I878" s="44"/>
      <c r="J878" s="44"/>
      <c r="K878" s="44"/>
      <c r="L878" s="31"/>
      <c r="M878" s="31"/>
      <c r="N878" s="31"/>
      <c r="O878" s="31"/>
      <c r="P878" s="44"/>
      <c r="Q878" s="44"/>
      <c r="R878" s="44"/>
      <c r="S878" s="44"/>
      <c r="T878" s="44"/>
      <c r="U878" s="44"/>
      <c r="V878" s="44"/>
      <c r="W878" s="44"/>
      <c r="X878" s="24"/>
      <c r="Y878" s="24"/>
      <c r="Z878" s="24"/>
    </row>
    <row r="879" spans="1:26" x14ac:dyDescent="0.3">
      <c r="A879" s="29"/>
      <c r="B879" s="30"/>
      <c r="C879" s="24"/>
      <c r="D879" s="31"/>
      <c r="E879" s="31"/>
      <c r="F879" s="44"/>
      <c r="G879" s="44"/>
      <c r="H879" s="44"/>
      <c r="I879" s="44"/>
      <c r="J879" s="44"/>
      <c r="K879" s="44"/>
      <c r="L879" s="31"/>
      <c r="M879" s="31"/>
      <c r="N879" s="31"/>
      <c r="O879" s="31"/>
      <c r="P879" s="44"/>
      <c r="Q879" s="44"/>
      <c r="R879" s="44"/>
      <c r="S879" s="44"/>
      <c r="T879" s="44"/>
      <c r="U879" s="44"/>
      <c r="V879" s="44"/>
      <c r="W879" s="44"/>
      <c r="X879" s="24"/>
      <c r="Y879" s="24"/>
      <c r="Z879" s="24"/>
    </row>
    <row r="880" spans="1:26" x14ac:dyDescent="0.3">
      <c r="A880" s="29"/>
      <c r="B880" s="30"/>
      <c r="C880" s="24"/>
      <c r="D880" s="31"/>
      <c r="E880" s="31"/>
      <c r="F880" s="44"/>
      <c r="G880" s="44"/>
      <c r="H880" s="44"/>
      <c r="I880" s="44"/>
      <c r="J880" s="44"/>
      <c r="K880" s="44"/>
      <c r="L880" s="31"/>
      <c r="M880" s="31"/>
      <c r="N880" s="31"/>
      <c r="O880" s="31"/>
      <c r="P880" s="44"/>
      <c r="Q880" s="44"/>
      <c r="R880" s="44"/>
      <c r="S880" s="44"/>
      <c r="T880" s="44"/>
      <c r="U880" s="44"/>
      <c r="V880" s="44"/>
      <c r="W880" s="44"/>
      <c r="X880" s="24"/>
      <c r="Y880" s="24"/>
      <c r="Z880" s="24"/>
    </row>
    <row r="881" spans="1:26" x14ac:dyDescent="0.3">
      <c r="A881" s="29"/>
      <c r="B881" s="30"/>
      <c r="C881" s="24"/>
      <c r="D881" s="31"/>
      <c r="E881" s="44"/>
      <c r="F881" s="44"/>
      <c r="G881" s="44"/>
      <c r="H881" s="44"/>
      <c r="I881" s="44"/>
      <c r="J881" s="44"/>
      <c r="K881" s="44"/>
      <c r="L881" s="31"/>
      <c r="M881" s="31"/>
      <c r="N881" s="31"/>
      <c r="O881" s="31"/>
      <c r="P881" s="44"/>
      <c r="Q881" s="44"/>
      <c r="R881" s="44"/>
      <c r="S881" s="44"/>
      <c r="T881" s="44"/>
      <c r="U881" s="44"/>
      <c r="V881" s="44"/>
      <c r="W881" s="44"/>
      <c r="X881" s="24"/>
      <c r="Y881" s="24"/>
      <c r="Z881" s="24"/>
    </row>
    <row r="882" spans="1:26" x14ac:dyDescent="0.3">
      <c r="A882" s="29"/>
      <c r="B882" s="30"/>
      <c r="C882" s="24"/>
      <c r="D882" s="31"/>
      <c r="E882" s="31"/>
      <c r="F882" s="44"/>
      <c r="G882" s="44"/>
      <c r="H882" s="44"/>
      <c r="I882" s="44"/>
      <c r="J882" s="44"/>
      <c r="K882" s="44"/>
      <c r="L882" s="31"/>
      <c r="M882" s="31"/>
      <c r="N882" s="31"/>
      <c r="O882" s="31"/>
      <c r="P882" s="44"/>
      <c r="Q882" s="44"/>
      <c r="R882" s="44"/>
      <c r="S882" s="44"/>
      <c r="T882" s="44"/>
      <c r="U882" s="44"/>
      <c r="V882" s="44"/>
      <c r="W882" s="44"/>
      <c r="X882" s="24"/>
      <c r="Y882" s="24"/>
      <c r="Z882" s="24"/>
    </row>
    <row r="883" spans="1:26" x14ac:dyDescent="0.3">
      <c r="A883" s="29"/>
      <c r="B883" s="30"/>
      <c r="C883" s="24"/>
      <c r="D883" s="47"/>
      <c r="E883" s="31"/>
      <c r="F883" s="44"/>
      <c r="G883" s="44"/>
      <c r="H883" s="44"/>
      <c r="I883" s="44"/>
      <c r="J883" s="44"/>
      <c r="K883" s="44"/>
      <c r="L883" s="31"/>
      <c r="M883" s="31"/>
      <c r="N883" s="31"/>
      <c r="O883" s="31"/>
      <c r="P883" s="44"/>
      <c r="Q883" s="44"/>
      <c r="R883" s="44"/>
      <c r="S883" s="44"/>
      <c r="T883" s="44"/>
      <c r="U883" s="44"/>
      <c r="V883" s="44"/>
      <c r="W883" s="44"/>
      <c r="X883" s="24"/>
      <c r="Y883" s="24"/>
      <c r="Z883" s="24"/>
    </row>
    <row r="884" spans="1:26" x14ac:dyDescent="0.3">
      <c r="A884" s="29"/>
      <c r="B884" s="30"/>
      <c r="C884" s="24"/>
      <c r="D884" s="47"/>
      <c r="E884" s="31"/>
      <c r="F884" s="44"/>
      <c r="G884" s="44"/>
      <c r="H884" s="44"/>
      <c r="I884" s="44"/>
      <c r="J884" s="44"/>
      <c r="K884" s="44"/>
      <c r="L884" s="31"/>
      <c r="M884" s="31"/>
      <c r="N884" s="31"/>
      <c r="O884" s="31"/>
      <c r="P884" s="44"/>
      <c r="Q884" s="44"/>
      <c r="R884" s="44"/>
      <c r="S884" s="44"/>
      <c r="T884" s="44"/>
      <c r="U884" s="44"/>
      <c r="V884" s="44"/>
      <c r="W884" s="44"/>
      <c r="X884" s="24"/>
      <c r="Y884" s="24"/>
      <c r="Z884" s="24"/>
    </row>
    <row r="885" spans="1:26" x14ac:dyDescent="0.3">
      <c r="A885" s="29"/>
      <c r="B885" s="88"/>
      <c r="C885" s="24"/>
      <c r="D885" s="47"/>
      <c r="E885" s="31"/>
      <c r="F885" s="44"/>
      <c r="G885" s="44"/>
      <c r="H885" s="44"/>
      <c r="I885" s="44"/>
      <c r="J885" s="44"/>
      <c r="K885" s="44"/>
      <c r="L885" s="31"/>
      <c r="M885" s="31"/>
      <c r="N885" s="31"/>
      <c r="O885" s="31"/>
      <c r="P885" s="44"/>
      <c r="Q885" s="44"/>
      <c r="R885" s="44"/>
      <c r="S885" s="44"/>
      <c r="T885" s="44"/>
      <c r="U885" s="44"/>
      <c r="V885" s="44"/>
      <c r="W885" s="44"/>
      <c r="X885" s="24"/>
      <c r="Y885" s="24"/>
      <c r="Z885" s="24"/>
    </row>
    <row r="886" spans="1:26" x14ac:dyDescent="0.3">
      <c r="A886" s="29"/>
      <c r="B886" s="30"/>
      <c r="C886" s="24"/>
      <c r="D886" s="47"/>
      <c r="E886" s="31"/>
      <c r="F886" s="44"/>
      <c r="G886" s="44"/>
      <c r="H886" s="44"/>
      <c r="I886" s="44"/>
      <c r="J886" s="44"/>
      <c r="K886" s="44"/>
      <c r="L886" s="31"/>
      <c r="M886" s="31"/>
      <c r="N886" s="31"/>
      <c r="O886" s="31"/>
      <c r="P886" s="44"/>
      <c r="Q886" s="44"/>
      <c r="R886" s="44"/>
      <c r="S886" s="44"/>
      <c r="T886" s="44"/>
      <c r="U886" s="44"/>
      <c r="V886" s="44"/>
      <c r="W886" s="44"/>
      <c r="X886" s="24"/>
      <c r="Y886" s="24"/>
      <c r="Z886" s="24"/>
    </row>
    <row r="887" spans="1:26" x14ac:dyDescent="0.3">
      <c r="A887" s="29"/>
      <c r="B887" s="30"/>
      <c r="C887" s="24"/>
      <c r="D887" s="31"/>
      <c r="E887" s="44"/>
      <c r="F887" s="31"/>
      <c r="G887" s="31"/>
      <c r="H887" s="31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24"/>
      <c r="Y887" s="24"/>
      <c r="Z887" s="24"/>
    </row>
    <row r="888" spans="1:26" x14ac:dyDescent="0.3">
      <c r="A888" s="40"/>
      <c r="B888" s="26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>
        <f>SUM(Z870:Z887)</f>
        <v>0</v>
      </c>
    </row>
    <row r="889" spans="1:26" s="58" customFormat="1" x14ac:dyDescent="0.3">
      <c r="A889" s="40"/>
      <c r="B889" s="40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>
        <f>Z868+Z888</f>
        <v>0</v>
      </c>
    </row>
    <row r="890" spans="1:26" x14ac:dyDescent="0.3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s="36" customFormat="1" x14ac:dyDescent="0.3">
      <c r="A891" s="40"/>
      <c r="B891" s="41"/>
      <c r="C891" s="41"/>
      <c r="D891" s="41"/>
      <c r="E891" s="41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35"/>
    </row>
    <row r="892" spans="1:26" s="36" customFormat="1" x14ac:dyDescent="0.3">
      <c r="A892" s="29"/>
      <c r="B892" s="32"/>
      <c r="C892" s="24"/>
      <c r="D892" s="31"/>
      <c r="E892" s="87"/>
      <c r="F892" s="31"/>
      <c r="G892" s="87"/>
      <c r="H892" s="87"/>
      <c r="I892" s="87"/>
      <c r="J892" s="31"/>
      <c r="K892" s="31"/>
      <c r="L892" s="31"/>
      <c r="M892" s="31"/>
      <c r="N892" s="24"/>
      <c r="O892" s="38"/>
      <c r="P892" s="24"/>
      <c r="Q892" s="38"/>
      <c r="R892" s="24"/>
      <c r="S892" s="38"/>
      <c r="T892" s="38"/>
      <c r="U892" s="38"/>
      <c r="V892" s="44"/>
      <c r="W892" s="44"/>
      <c r="X892" s="24"/>
      <c r="Y892" s="24"/>
      <c r="Z892" s="35"/>
    </row>
    <row r="893" spans="1:26" s="36" customFormat="1" x14ac:dyDescent="0.3">
      <c r="A893" s="40"/>
      <c r="B893" s="42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>
        <f>SUM(Z892:Z892)</f>
        <v>0</v>
      </c>
    </row>
    <row r="894" spans="1:26" x14ac:dyDescent="0.3">
      <c r="A894" s="40"/>
      <c r="B894" s="40"/>
      <c r="C894" s="40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x14ac:dyDescent="0.3">
      <c r="A895" s="29"/>
      <c r="B895" s="89"/>
      <c r="C895" s="24"/>
      <c r="D895" s="31"/>
      <c r="E895" s="31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x14ac:dyDescent="0.3">
      <c r="A896" s="29"/>
      <c r="B896" s="89"/>
      <c r="C896" s="24"/>
      <c r="D896" s="31"/>
      <c r="E896" s="31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x14ac:dyDescent="0.3">
      <c r="A897" s="29"/>
      <c r="B897" s="90"/>
      <c r="C897" s="24"/>
      <c r="D897" s="31"/>
      <c r="E897" s="31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x14ac:dyDescent="0.3">
      <c r="A898" s="29"/>
      <c r="B898" s="90"/>
      <c r="C898" s="24"/>
      <c r="D898" s="31"/>
      <c r="E898" s="31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x14ac:dyDescent="0.3">
      <c r="A899" s="29"/>
      <c r="B899" s="90"/>
      <c r="C899" s="24"/>
      <c r="D899" s="31"/>
      <c r="E899" s="31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x14ac:dyDescent="0.3">
      <c r="A900" s="29"/>
      <c r="B900" s="90"/>
      <c r="C900" s="24"/>
      <c r="D900" s="31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x14ac:dyDescent="0.3">
      <c r="A901" s="40"/>
      <c r="B901" s="26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>
        <f>SUM(Z895:Z900)</f>
        <v>0</v>
      </c>
    </row>
    <row r="902" spans="1:26" x14ac:dyDescent="0.3">
      <c r="A902" s="40"/>
      <c r="B902" s="40"/>
      <c r="C902" s="40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2"/>
      <c r="Z902" s="41"/>
    </row>
    <row r="903" spans="1:26" x14ac:dyDescent="0.3">
      <c r="A903" s="29"/>
      <c r="B903" s="30"/>
      <c r="C903" s="24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24"/>
      <c r="O903" s="24"/>
      <c r="P903" s="31"/>
      <c r="Q903" s="31"/>
      <c r="R903" s="31"/>
      <c r="S903" s="31"/>
      <c r="T903" s="31"/>
      <c r="U903" s="31"/>
      <c r="V903" s="24"/>
      <c r="W903" s="24"/>
      <c r="X903" s="24"/>
      <c r="Y903" s="24"/>
      <c r="Z903" s="24"/>
    </row>
    <row r="904" spans="1:26" x14ac:dyDescent="0.3">
      <c r="A904" s="40"/>
      <c r="B904" s="26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>
        <f>SUM(Z903:Z903)</f>
        <v>0</v>
      </c>
    </row>
    <row r="905" spans="1:26" x14ac:dyDescent="0.3">
      <c r="A905" s="40"/>
      <c r="B905" s="74"/>
      <c r="C905" s="74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2"/>
      <c r="Z905" s="41"/>
    </row>
    <row r="906" spans="1:26" x14ac:dyDescent="0.3">
      <c r="A906" s="29"/>
      <c r="B906" s="91"/>
      <c r="C906" s="24"/>
      <c r="D906" s="31"/>
      <c r="E906" s="92"/>
      <c r="F906" s="51"/>
      <c r="G906" s="51"/>
      <c r="H906" s="51"/>
      <c r="I906" s="51"/>
      <c r="J906" s="51"/>
      <c r="K906" s="51"/>
      <c r="L906" s="24"/>
      <c r="M906" s="24"/>
      <c r="N906" s="24"/>
      <c r="O906" s="24"/>
      <c r="P906" s="24"/>
      <c r="Q906" s="24"/>
      <c r="R906" s="51"/>
      <c r="S906" s="51"/>
      <c r="T906" s="51"/>
      <c r="U906" s="51"/>
      <c r="V906" s="51"/>
      <c r="W906" s="51"/>
      <c r="X906" s="51"/>
      <c r="Y906" s="24"/>
      <c r="Z906" s="51"/>
    </row>
    <row r="907" spans="1:26" x14ac:dyDescent="0.3">
      <c r="A907" s="29"/>
      <c r="B907" s="91"/>
      <c r="C907" s="24"/>
      <c r="D907" s="31"/>
      <c r="E907" s="92"/>
      <c r="F907" s="51"/>
      <c r="G907" s="51"/>
      <c r="H907" s="51"/>
      <c r="I907" s="51"/>
      <c r="J907" s="51"/>
      <c r="K907" s="51"/>
      <c r="L907" s="24"/>
      <c r="M907" s="24"/>
      <c r="N907" s="24"/>
      <c r="O907" s="24"/>
      <c r="P907" s="24"/>
      <c r="Q907" s="24"/>
      <c r="R907" s="51"/>
      <c r="S907" s="51"/>
      <c r="T907" s="51"/>
      <c r="U907" s="51"/>
      <c r="V907" s="51"/>
      <c r="W907" s="51"/>
      <c r="X907" s="51"/>
      <c r="Y907" s="24"/>
      <c r="Z907" s="51"/>
    </row>
    <row r="908" spans="1:26" x14ac:dyDescent="0.3">
      <c r="A908" s="29"/>
      <c r="B908" s="91"/>
      <c r="C908" s="24"/>
      <c r="D908" s="31"/>
      <c r="E908" s="92"/>
      <c r="F908" s="51"/>
      <c r="G908" s="51"/>
      <c r="H908" s="51"/>
      <c r="I908" s="51"/>
      <c r="J908" s="29"/>
      <c r="K908" s="24"/>
      <c r="L908" s="24"/>
      <c r="M908" s="24"/>
      <c r="N908" s="24"/>
      <c r="O908" s="24"/>
      <c r="P908" s="24"/>
      <c r="Q908" s="24"/>
      <c r="R908" s="51"/>
      <c r="S908" s="51"/>
      <c r="T908" s="51"/>
      <c r="U908" s="51"/>
      <c r="V908" s="51"/>
      <c r="W908" s="51"/>
      <c r="X908" s="51"/>
      <c r="Y908" s="24"/>
      <c r="Z908" s="51"/>
    </row>
    <row r="909" spans="1:26" x14ac:dyDescent="0.3">
      <c r="A909" s="29"/>
      <c r="B909" s="91"/>
      <c r="C909" s="24"/>
      <c r="D909" s="31"/>
      <c r="E909" s="92"/>
      <c r="F909" s="51"/>
      <c r="G909" s="51"/>
      <c r="H909" s="51"/>
      <c r="I909" s="51"/>
      <c r="J909" s="52"/>
      <c r="K909" s="51"/>
      <c r="L909" s="24"/>
      <c r="M909" s="24"/>
      <c r="N909" s="24"/>
      <c r="O909" s="24"/>
      <c r="P909" s="24"/>
      <c r="Q909" s="24"/>
      <c r="R909" s="51"/>
      <c r="S909" s="51"/>
      <c r="T909" s="51"/>
      <c r="U909" s="51"/>
      <c r="V909" s="51"/>
      <c r="W909" s="51"/>
      <c r="X909" s="51"/>
      <c r="Y909" s="24"/>
      <c r="Z909" s="51"/>
    </row>
    <row r="910" spans="1:26" x14ac:dyDescent="0.3">
      <c r="A910" s="29"/>
      <c r="B910" s="91"/>
      <c r="C910" s="24"/>
      <c r="D910" s="31"/>
      <c r="E910" s="92"/>
      <c r="F910" s="51"/>
      <c r="G910" s="51"/>
      <c r="H910" s="51"/>
      <c r="I910" s="51"/>
      <c r="J910" s="52"/>
      <c r="K910" s="51"/>
      <c r="L910" s="24"/>
      <c r="M910" s="24"/>
      <c r="N910" s="24"/>
      <c r="O910" s="24"/>
      <c r="P910" s="24"/>
      <c r="Q910" s="24"/>
      <c r="R910" s="51"/>
      <c r="S910" s="51"/>
      <c r="T910" s="51"/>
      <c r="U910" s="51"/>
      <c r="V910" s="51"/>
      <c r="W910" s="51"/>
      <c r="X910" s="51"/>
      <c r="Y910" s="24"/>
      <c r="Z910" s="51"/>
    </row>
    <row r="911" spans="1:26" x14ac:dyDescent="0.3">
      <c r="A911" s="29"/>
      <c r="B911" s="91"/>
      <c r="C911" s="24"/>
      <c r="D911" s="31"/>
      <c r="E911" s="92"/>
      <c r="F911" s="51"/>
      <c r="G911" s="51"/>
      <c r="H911" s="51"/>
      <c r="I911" s="51"/>
      <c r="J911" s="52"/>
      <c r="K911" s="51"/>
      <c r="L911" s="24"/>
      <c r="M911" s="24"/>
      <c r="N911" s="24"/>
      <c r="O911" s="24"/>
      <c r="P911" s="24"/>
      <c r="Q911" s="24"/>
      <c r="R911" s="51"/>
      <c r="S911" s="51"/>
      <c r="T911" s="51"/>
      <c r="U911" s="51"/>
      <c r="V911" s="51"/>
      <c r="W911" s="51"/>
      <c r="X911" s="51"/>
      <c r="Y911" s="24"/>
      <c r="Z911" s="51"/>
    </row>
    <row r="912" spans="1:26" x14ac:dyDescent="0.3">
      <c r="A912" s="29"/>
      <c r="B912" s="91"/>
      <c r="C912" s="24"/>
      <c r="D912" s="31"/>
      <c r="E912" s="92"/>
      <c r="F912" s="51"/>
      <c r="G912" s="51"/>
      <c r="H912" s="51"/>
      <c r="I912" s="51"/>
      <c r="J912" s="52"/>
      <c r="K912" s="51"/>
      <c r="L912" s="24"/>
      <c r="M912" s="24"/>
      <c r="N912" s="24"/>
      <c r="O912" s="24"/>
      <c r="P912" s="24"/>
      <c r="Q912" s="24"/>
      <c r="R912" s="51"/>
      <c r="S912" s="51"/>
      <c r="T912" s="51"/>
      <c r="U912" s="51"/>
      <c r="V912" s="51"/>
      <c r="W912" s="51"/>
      <c r="X912" s="51"/>
      <c r="Y912" s="24"/>
      <c r="Z912" s="51"/>
    </row>
    <row r="913" spans="1:26" x14ac:dyDescent="0.3">
      <c r="A913" s="29"/>
      <c r="B913" s="91"/>
      <c r="C913" s="24"/>
      <c r="D913" s="31"/>
      <c r="E913" s="92"/>
      <c r="F913" s="51"/>
      <c r="G913" s="51"/>
      <c r="H913" s="51"/>
      <c r="I913" s="51"/>
      <c r="J913" s="52"/>
      <c r="K913" s="51"/>
      <c r="L913" s="24"/>
      <c r="M913" s="24"/>
      <c r="N913" s="24"/>
      <c r="O913" s="24"/>
      <c r="P913" s="24"/>
      <c r="Q913" s="24"/>
      <c r="R913" s="51"/>
      <c r="S913" s="51"/>
      <c r="T913" s="51"/>
      <c r="U913" s="51"/>
      <c r="V913" s="51"/>
      <c r="W913" s="51"/>
      <c r="X913" s="51"/>
      <c r="Y913" s="24"/>
      <c r="Z913" s="51"/>
    </row>
    <row r="914" spans="1:26" x14ac:dyDescent="0.3">
      <c r="A914" s="29"/>
      <c r="B914" s="91"/>
      <c r="C914" s="24"/>
      <c r="D914" s="31"/>
      <c r="E914" s="92"/>
      <c r="F914" s="51"/>
      <c r="G914" s="51"/>
      <c r="H914" s="51"/>
      <c r="I914" s="51"/>
      <c r="J914" s="52"/>
      <c r="K914" s="51"/>
      <c r="L914" s="24"/>
      <c r="M914" s="24"/>
      <c r="N914" s="24"/>
      <c r="O914" s="24"/>
      <c r="P914" s="24"/>
      <c r="Q914" s="24"/>
      <c r="R914" s="51"/>
      <c r="S914" s="51"/>
      <c r="T914" s="51"/>
      <c r="U914" s="51"/>
      <c r="V914" s="51"/>
      <c r="W914" s="51"/>
      <c r="X914" s="51"/>
      <c r="Y914" s="24"/>
      <c r="Z914" s="51"/>
    </row>
    <row r="915" spans="1:26" x14ac:dyDescent="0.3">
      <c r="A915" s="29"/>
      <c r="B915" s="91"/>
      <c r="C915" s="24"/>
      <c r="D915" s="31"/>
      <c r="E915" s="92"/>
      <c r="F915" s="51"/>
      <c r="G915" s="51"/>
      <c r="H915" s="51"/>
      <c r="I915" s="51"/>
      <c r="J915" s="52"/>
      <c r="K915" s="51"/>
      <c r="L915" s="24"/>
      <c r="M915" s="24"/>
      <c r="N915" s="24"/>
      <c r="O915" s="24"/>
      <c r="P915" s="24"/>
      <c r="Q915" s="24"/>
      <c r="R915" s="51"/>
      <c r="S915" s="51"/>
      <c r="T915" s="51"/>
      <c r="U915" s="51"/>
      <c r="V915" s="51"/>
      <c r="W915" s="51"/>
      <c r="X915" s="51"/>
      <c r="Y915" s="24"/>
      <c r="Z915" s="51"/>
    </row>
    <row r="916" spans="1:26" x14ac:dyDescent="0.3">
      <c r="A916" s="29"/>
      <c r="B916" s="91"/>
      <c r="C916" s="24"/>
      <c r="D916" s="31"/>
      <c r="E916" s="92"/>
      <c r="F916" s="51"/>
      <c r="G916" s="51"/>
      <c r="H916" s="51"/>
      <c r="I916" s="51"/>
      <c r="J916" s="52"/>
      <c r="K916" s="51"/>
      <c r="L916" s="24"/>
      <c r="M916" s="24"/>
      <c r="N916" s="24"/>
      <c r="O916" s="24"/>
      <c r="P916" s="24"/>
      <c r="Q916" s="24"/>
      <c r="R916" s="51"/>
      <c r="S916" s="51"/>
      <c r="T916" s="51"/>
      <c r="U916" s="51"/>
      <c r="V916" s="51"/>
      <c r="W916" s="51"/>
      <c r="X916" s="51"/>
      <c r="Y916" s="24"/>
      <c r="Z916" s="51"/>
    </row>
    <row r="917" spans="1:26" x14ac:dyDescent="0.3">
      <c r="A917" s="29"/>
      <c r="B917" s="91"/>
      <c r="C917" s="24"/>
      <c r="D917" s="31"/>
      <c r="E917" s="92"/>
      <c r="F917" s="51"/>
      <c r="G917" s="51"/>
      <c r="H917" s="51"/>
      <c r="I917" s="51"/>
      <c r="J917" s="52"/>
      <c r="K917" s="51"/>
      <c r="L917" s="24"/>
      <c r="M917" s="24"/>
      <c r="N917" s="24"/>
      <c r="O917" s="24"/>
      <c r="P917" s="24"/>
      <c r="Q917" s="24"/>
      <c r="R917" s="51"/>
      <c r="S917" s="51"/>
      <c r="T917" s="51"/>
      <c r="U917" s="51"/>
      <c r="V917" s="51"/>
      <c r="W917" s="51"/>
      <c r="X917" s="51"/>
      <c r="Y917" s="24"/>
      <c r="Z917" s="51"/>
    </row>
    <row r="918" spans="1:26" x14ac:dyDescent="0.3">
      <c r="A918" s="29"/>
      <c r="B918" s="88"/>
      <c r="C918" s="24"/>
      <c r="D918" s="31"/>
      <c r="E918" s="92"/>
      <c r="F918" s="51"/>
      <c r="G918" s="51"/>
      <c r="H918" s="51"/>
      <c r="I918" s="51"/>
      <c r="J918" s="52"/>
      <c r="K918" s="51"/>
      <c r="L918" s="24"/>
      <c r="M918" s="24"/>
      <c r="N918" s="24"/>
      <c r="O918" s="24"/>
      <c r="P918" s="24"/>
      <c r="Q918" s="24"/>
      <c r="R918" s="51"/>
      <c r="S918" s="51"/>
      <c r="T918" s="51"/>
      <c r="U918" s="51"/>
      <c r="V918" s="51"/>
      <c r="W918" s="51"/>
      <c r="X918" s="51"/>
      <c r="Y918" s="24"/>
      <c r="Z918" s="51"/>
    </row>
    <row r="919" spans="1:26" x14ac:dyDescent="0.3">
      <c r="A919" s="29"/>
      <c r="B919" s="93"/>
      <c r="C919" s="24"/>
      <c r="D919" s="31"/>
      <c r="E919" s="92"/>
      <c r="F919" s="51"/>
      <c r="G919" s="51"/>
      <c r="H919" s="51"/>
      <c r="I919" s="51"/>
      <c r="J919" s="52"/>
      <c r="K919" s="51"/>
      <c r="L919" s="24"/>
      <c r="M919" s="24"/>
      <c r="N919" s="24"/>
      <c r="O919" s="24"/>
      <c r="P919" s="24"/>
      <c r="Q919" s="24"/>
      <c r="R919" s="51"/>
      <c r="S919" s="51"/>
      <c r="T919" s="51"/>
      <c r="U919" s="51"/>
      <c r="V919" s="51"/>
      <c r="W919" s="51"/>
      <c r="X919" s="51"/>
      <c r="Y919" s="24"/>
      <c r="Z919" s="51"/>
    </row>
    <row r="920" spans="1:26" x14ac:dyDescent="0.3">
      <c r="A920" s="29"/>
      <c r="B920" s="93"/>
      <c r="C920" s="24"/>
      <c r="D920" s="31"/>
      <c r="E920" s="92"/>
      <c r="F920" s="51"/>
      <c r="G920" s="51"/>
      <c r="H920" s="51"/>
      <c r="I920" s="51"/>
      <c r="J920" s="52"/>
      <c r="K920" s="51"/>
      <c r="L920" s="24"/>
      <c r="M920" s="24"/>
      <c r="N920" s="24"/>
      <c r="O920" s="24"/>
      <c r="P920" s="24"/>
      <c r="Q920" s="24"/>
      <c r="R920" s="51"/>
      <c r="S920" s="51"/>
      <c r="T920" s="51"/>
      <c r="U920" s="51"/>
      <c r="V920" s="51"/>
      <c r="W920" s="51"/>
      <c r="X920" s="51"/>
      <c r="Y920" s="24"/>
      <c r="Z920" s="51"/>
    </row>
    <row r="921" spans="1:26" x14ac:dyDescent="0.3">
      <c r="A921" s="29"/>
      <c r="B921" s="93"/>
      <c r="C921" s="24"/>
      <c r="D921" s="31"/>
      <c r="E921" s="92"/>
      <c r="F921" s="51"/>
      <c r="G921" s="51"/>
      <c r="H921" s="51"/>
      <c r="I921" s="51"/>
      <c r="J921" s="52"/>
      <c r="K921" s="51"/>
      <c r="L921" s="24"/>
      <c r="M921" s="24"/>
      <c r="N921" s="24"/>
      <c r="O921" s="24"/>
      <c r="P921" s="24"/>
      <c r="Q921" s="24"/>
      <c r="R921" s="51"/>
      <c r="S921" s="51"/>
      <c r="T921" s="51"/>
      <c r="U921" s="51"/>
      <c r="V921" s="51"/>
      <c r="W921" s="51"/>
      <c r="X921" s="51"/>
      <c r="Y921" s="24"/>
      <c r="Z921" s="51"/>
    </row>
    <row r="922" spans="1:26" x14ac:dyDescent="0.3">
      <c r="A922" s="29"/>
      <c r="B922" s="88"/>
      <c r="C922" s="24"/>
      <c r="D922" s="31"/>
      <c r="E922" s="92"/>
      <c r="F922" s="51"/>
      <c r="G922" s="51"/>
      <c r="H922" s="51"/>
      <c r="I922" s="51"/>
      <c r="J922" s="52"/>
      <c r="K922" s="51"/>
      <c r="L922" s="24"/>
      <c r="M922" s="24"/>
      <c r="N922" s="24"/>
      <c r="O922" s="24"/>
      <c r="P922" s="24"/>
      <c r="Q922" s="24"/>
      <c r="R922" s="51"/>
      <c r="S922" s="51"/>
      <c r="T922" s="51"/>
      <c r="U922" s="51"/>
      <c r="V922" s="51"/>
      <c r="W922" s="51"/>
      <c r="X922" s="51"/>
      <c r="Y922" s="24"/>
      <c r="Z922" s="51"/>
    </row>
    <row r="923" spans="1:26" x14ac:dyDescent="0.3">
      <c r="A923" s="29"/>
      <c r="B923" s="93"/>
      <c r="C923" s="24"/>
      <c r="D923" s="31"/>
      <c r="E923" s="51"/>
      <c r="F923" s="51"/>
      <c r="G923" s="51"/>
      <c r="H923" s="51"/>
      <c r="I923" s="51"/>
      <c r="J923" s="52"/>
      <c r="K923" s="51"/>
      <c r="L923" s="24"/>
      <c r="M923" s="24"/>
      <c r="N923" s="24"/>
      <c r="O923" s="24"/>
      <c r="P923" s="24"/>
      <c r="Q923" s="24"/>
      <c r="R923" s="51"/>
      <c r="S923" s="51"/>
      <c r="T923" s="51"/>
      <c r="U923" s="51"/>
      <c r="V923" s="51"/>
      <c r="W923" s="51"/>
      <c r="X923" s="51"/>
      <c r="Y923" s="24"/>
      <c r="Z923" s="51"/>
    </row>
    <row r="924" spans="1:26" x14ac:dyDescent="0.3">
      <c r="A924" s="40"/>
      <c r="B924" s="76"/>
      <c r="C924" s="24"/>
      <c r="D924" s="24"/>
      <c r="E924" s="24"/>
      <c r="F924" s="24"/>
      <c r="G924" s="24"/>
      <c r="H924" s="24"/>
      <c r="I924" s="24"/>
      <c r="J924" s="29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>
        <f>SUM(Z906:Z923)</f>
        <v>0</v>
      </c>
    </row>
    <row r="925" spans="1:26" x14ac:dyDescent="0.3">
      <c r="A925" s="40"/>
      <c r="B925" s="40"/>
      <c r="C925" s="40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x14ac:dyDescent="0.3">
      <c r="A926" s="29"/>
      <c r="B926" s="30"/>
      <c r="C926" s="24"/>
      <c r="D926" s="31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x14ac:dyDescent="0.3">
      <c r="A927" s="40"/>
      <c r="B927" s="26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>
        <f>SUM(Z926:Z926)</f>
        <v>0</v>
      </c>
    </row>
    <row r="928" spans="1:26" s="36" customFormat="1" x14ac:dyDescent="0.3">
      <c r="A928" s="40"/>
      <c r="B928" s="41"/>
      <c r="C928" s="41"/>
      <c r="D928" s="41"/>
      <c r="E928" s="41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35"/>
    </row>
    <row r="929" spans="1:26" s="36" customFormat="1" x14ac:dyDescent="0.3">
      <c r="A929" s="29"/>
      <c r="B929" s="37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38"/>
      <c r="R929" s="24"/>
      <c r="S929" s="38"/>
      <c r="T929" s="38"/>
      <c r="U929" s="38"/>
      <c r="V929" s="24"/>
      <c r="W929" s="24"/>
      <c r="X929" s="24"/>
      <c r="Y929" s="24"/>
      <c r="Z929" s="35"/>
    </row>
    <row r="930" spans="1:26" s="36" customFormat="1" x14ac:dyDescent="0.3">
      <c r="A930" s="40"/>
      <c r="B930" s="42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>
        <f>SUM(Z929)</f>
        <v>0</v>
      </c>
    </row>
    <row r="931" spans="1:26" s="58" customFormat="1" x14ac:dyDescent="0.3">
      <c r="A931" s="40"/>
      <c r="B931" s="40"/>
      <c r="C931" s="51"/>
      <c r="D931" s="51"/>
      <c r="E931" s="51"/>
      <c r="F931" s="51"/>
      <c r="G931" s="51"/>
      <c r="H931" s="51"/>
      <c r="I931" s="51"/>
      <c r="J931" s="94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>
        <f>Z901+Z904+Z927+Z924+Z893+Z930</f>
        <v>0</v>
      </c>
    </row>
    <row r="933" spans="1:26" x14ac:dyDescent="0.3">
      <c r="Y933" s="96" t="e">
        <f>#REF!-#REF!</f>
        <v>#REF!</v>
      </c>
    </row>
    <row r="934" spans="1:26" x14ac:dyDescent="0.3">
      <c r="Y934" s="95" t="e">
        <f>#REF!-Y933</f>
        <v>#REF!</v>
      </c>
    </row>
    <row r="936" spans="1:26" x14ac:dyDescent="0.3">
      <c r="Y936" s="95">
        <v>80325165.219999999</v>
      </c>
    </row>
    <row r="937" spans="1:26" x14ac:dyDescent="0.3">
      <c r="Y937" s="95" t="e">
        <f>Y933-Y936</f>
        <v>#REF!</v>
      </c>
    </row>
  </sheetData>
  <autoFilter ref="A7:Z931"/>
  <mergeCells count="22">
    <mergeCell ref="Z3:Z5"/>
    <mergeCell ref="A1:Z1"/>
    <mergeCell ref="A2:A6"/>
    <mergeCell ref="B2:B6"/>
    <mergeCell ref="C2:C5"/>
    <mergeCell ref="D2:Z2"/>
    <mergeCell ref="D3:I3"/>
    <mergeCell ref="X3:X5"/>
    <mergeCell ref="J3:K5"/>
    <mergeCell ref="L3:M5"/>
    <mergeCell ref="D4:D5"/>
    <mergeCell ref="E4:I4"/>
    <mergeCell ref="N3:O5"/>
    <mergeCell ref="P3:Q5"/>
    <mergeCell ref="A25:B25"/>
    <mergeCell ref="A26:B26"/>
    <mergeCell ref="R3:S5"/>
    <mergeCell ref="T3:U5"/>
    <mergeCell ref="V3:W5"/>
    <mergeCell ref="A8:Y8"/>
    <mergeCell ref="A9:T9"/>
    <mergeCell ref="Y3:Y5"/>
  </mergeCells>
  <printOptions horizontalCentered="1"/>
  <pageMargins left="0.15748031496062992" right="0.15748031496062992" top="0.55118110236220474" bottom="0.23622047244094491" header="0.15748031496062992" footer="0.15748031496062992"/>
  <pageSetup paperSize="9" scale="40" fitToHeight="0" orientation="landscape" r:id="rId1"/>
  <rowBreaks count="1" manualBreakCount="1">
    <brk id="427" max="2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OJ1224"/>
  <sheetViews>
    <sheetView tabSelected="1" view="pageBreakPreview" zoomScale="70" zoomScaleNormal="70" zoomScaleSheetLayoutView="70" zoomScalePageLayoutView="50" workbookViewId="0">
      <pane xSplit="2" ySplit="14" topLeftCell="C165" activePane="bottomRight" state="frozen"/>
      <selection pane="topRight" activeCell="C1" sqref="C1"/>
      <selection pane="bottomLeft" activeCell="A10" sqref="A10"/>
      <selection pane="bottomRight" activeCell="Q7" sqref="Q7"/>
    </sheetView>
  </sheetViews>
  <sheetFormatPr defaultColWidth="9.109375" defaultRowHeight="15.6" zeroHeight="1" x14ac:dyDescent="0.3"/>
  <cols>
    <col min="1" max="1" width="7.109375" style="105" customWidth="1"/>
    <col min="2" max="2" width="62.33203125" style="212" customWidth="1"/>
    <col min="3" max="3" width="9.5546875" style="227" customWidth="1"/>
    <col min="4" max="4" width="9.5546875" style="228" customWidth="1"/>
    <col min="5" max="5" width="11.6640625" style="228" customWidth="1"/>
    <col min="6" max="6" width="8.5546875" style="229" customWidth="1"/>
    <col min="7" max="7" width="9.33203125" style="230" customWidth="1"/>
    <col min="8" max="8" width="6" style="229" customWidth="1"/>
    <col min="9" max="10" width="15.44140625" style="231" customWidth="1"/>
    <col min="11" max="11" width="18.109375" style="231" customWidth="1"/>
    <col min="12" max="12" width="11.6640625" style="229" customWidth="1"/>
    <col min="13" max="13" width="21.6640625" style="232" hidden="1" customWidth="1"/>
    <col min="14" max="15" width="13.33203125" style="233" hidden="1" customWidth="1"/>
    <col min="16" max="16" width="15.5546875" style="233" hidden="1" customWidth="1"/>
    <col min="17" max="17" width="21.6640625" style="233" customWidth="1"/>
    <col min="18" max="18" width="14.33203125" style="234" customWidth="1"/>
    <col min="19" max="19" width="9.6640625" style="234" customWidth="1"/>
    <col min="20" max="20" width="20.5546875" style="234" hidden="1" customWidth="1"/>
    <col min="21" max="21" width="28.88671875" style="234" hidden="1" customWidth="1"/>
    <col min="22" max="25" width="9.109375" style="234" hidden="1" customWidth="1"/>
    <col min="26" max="16384" width="9.109375" style="234"/>
  </cols>
  <sheetData>
    <row r="1" spans="1:25" x14ac:dyDescent="0.3">
      <c r="Q1" s="430" t="s">
        <v>290</v>
      </c>
      <c r="R1" s="427"/>
      <c r="S1" s="427"/>
    </row>
    <row r="2" spans="1:25" ht="14.25" customHeight="1" x14ac:dyDescent="0.3">
      <c r="P2" s="428"/>
      <c r="Q2" s="430" t="s">
        <v>291</v>
      </c>
      <c r="R2" s="428"/>
      <c r="S2" s="428"/>
    </row>
    <row r="3" spans="1:25" ht="14.25" customHeight="1" x14ac:dyDescent="0.3">
      <c r="M3" s="427"/>
      <c r="P3" s="428"/>
      <c r="Q3" s="430" t="s">
        <v>292</v>
      </c>
      <c r="R3" s="428"/>
      <c r="S3" s="428"/>
    </row>
    <row r="4" spans="1:25" ht="14.25" customHeight="1" x14ac:dyDescent="0.3">
      <c r="M4" s="427"/>
      <c r="P4" s="428"/>
      <c r="Q4" s="430" t="s">
        <v>296</v>
      </c>
      <c r="R4" s="428"/>
      <c r="S4" s="428"/>
    </row>
    <row r="5" spans="1:25" ht="14.25" customHeight="1" x14ac:dyDescent="0.3">
      <c r="M5" s="427"/>
      <c r="P5" s="428"/>
      <c r="Q5" s="391" t="s">
        <v>294</v>
      </c>
      <c r="R5" s="428"/>
      <c r="S5" s="428"/>
    </row>
    <row r="6" spans="1:25" ht="14.25" customHeight="1" x14ac:dyDescent="0.3">
      <c r="M6" s="427"/>
      <c r="P6" s="428"/>
      <c r="Q6" s="391" t="s">
        <v>295</v>
      </c>
      <c r="R6" s="428"/>
      <c r="S6" s="428"/>
    </row>
    <row r="7" spans="1:25" ht="14.25" customHeight="1" x14ac:dyDescent="0.3">
      <c r="M7" s="427"/>
      <c r="P7" s="428"/>
      <c r="Q7" s="391" t="s">
        <v>297</v>
      </c>
      <c r="R7" s="428"/>
      <c r="S7" s="428"/>
    </row>
    <row r="8" spans="1:25" ht="18" customHeight="1" x14ac:dyDescent="0.3">
      <c r="P8" s="429"/>
      <c r="Q8" s="431" t="s">
        <v>293</v>
      </c>
      <c r="R8" s="428"/>
      <c r="S8" s="428"/>
    </row>
    <row r="9" spans="1:25" ht="25.5" customHeight="1" x14ac:dyDescent="0.3">
      <c r="A9" s="485" t="s">
        <v>268</v>
      </c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</row>
    <row r="10" spans="1:25" s="158" customFormat="1" ht="22.5" customHeight="1" x14ac:dyDescent="0.3">
      <c r="A10" s="485" t="s">
        <v>264</v>
      </c>
      <c r="B10" s="485"/>
      <c r="C10" s="485"/>
      <c r="D10" s="485"/>
      <c r="E10" s="485"/>
      <c r="F10" s="485"/>
      <c r="G10" s="485"/>
      <c r="H10" s="485"/>
      <c r="I10" s="485"/>
      <c r="J10" s="485"/>
      <c r="K10" s="485"/>
      <c r="L10" s="485"/>
      <c r="M10" s="485"/>
      <c r="N10" s="485"/>
      <c r="O10" s="485"/>
      <c r="P10" s="485"/>
      <c r="Q10" s="485"/>
      <c r="R10" s="485"/>
      <c r="S10" s="485"/>
    </row>
    <row r="11" spans="1:25" s="158" customFormat="1" ht="17.25" customHeight="1" x14ac:dyDescent="0.3">
      <c r="A11" s="487" t="s">
        <v>21</v>
      </c>
      <c r="B11" s="483" t="s">
        <v>0</v>
      </c>
      <c r="C11" s="462" t="s">
        <v>1</v>
      </c>
      <c r="D11" s="462"/>
      <c r="E11" s="478" t="s">
        <v>2</v>
      </c>
      <c r="F11" s="480" t="s">
        <v>3</v>
      </c>
      <c r="G11" s="479" t="s">
        <v>257</v>
      </c>
      <c r="H11" s="480" t="s">
        <v>4</v>
      </c>
      <c r="I11" s="463" t="s">
        <v>5</v>
      </c>
      <c r="J11" s="461" t="s">
        <v>6</v>
      </c>
      <c r="K11" s="461"/>
      <c r="L11" s="484" t="s">
        <v>7</v>
      </c>
      <c r="M11" s="461" t="s">
        <v>8</v>
      </c>
      <c r="N11" s="461"/>
      <c r="O11" s="461"/>
      <c r="P11" s="461"/>
      <c r="Q11" s="461" t="s">
        <v>269</v>
      </c>
      <c r="R11" s="482" t="s">
        <v>9</v>
      </c>
      <c r="S11" s="482" t="s">
        <v>10</v>
      </c>
    </row>
    <row r="12" spans="1:25" s="158" customFormat="1" ht="17.25" customHeight="1" x14ac:dyDescent="0.3">
      <c r="A12" s="487"/>
      <c r="B12" s="483"/>
      <c r="C12" s="481" t="s">
        <v>11</v>
      </c>
      <c r="D12" s="464" t="s">
        <v>12</v>
      </c>
      <c r="E12" s="478"/>
      <c r="F12" s="480"/>
      <c r="G12" s="479"/>
      <c r="H12" s="480"/>
      <c r="I12" s="463"/>
      <c r="J12" s="463" t="s">
        <v>13</v>
      </c>
      <c r="K12" s="463" t="s">
        <v>14</v>
      </c>
      <c r="L12" s="484"/>
      <c r="M12" s="461" t="s">
        <v>13</v>
      </c>
      <c r="N12" s="461" t="s">
        <v>15</v>
      </c>
      <c r="O12" s="461" t="s">
        <v>16</v>
      </c>
      <c r="P12" s="461" t="s">
        <v>17</v>
      </c>
      <c r="Q12" s="461"/>
      <c r="R12" s="482"/>
      <c r="S12" s="482"/>
    </row>
    <row r="13" spans="1:25" s="158" customFormat="1" ht="81.599999999999994" customHeight="1" x14ac:dyDescent="0.3">
      <c r="A13" s="487"/>
      <c r="B13" s="483"/>
      <c r="C13" s="481"/>
      <c r="D13" s="464"/>
      <c r="E13" s="478"/>
      <c r="F13" s="480"/>
      <c r="G13" s="479"/>
      <c r="H13" s="480"/>
      <c r="I13" s="463"/>
      <c r="J13" s="463"/>
      <c r="K13" s="463"/>
      <c r="L13" s="484"/>
      <c r="M13" s="461"/>
      <c r="N13" s="461"/>
      <c r="O13" s="461"/>
      <c r="P13" s="461"/>
      <c r="Q13" s="461"/>
      <c r="R13" s="482"/>
      <c r="S13" s="482"/>
    </row>
    <row r="14" spans="1:25" s="158" customFormat="1" ht="22.2" customHeight="1" x14ac:dyDescent="0.3">
      <c r="A14" s="487"/>
      <c r="B14" s="483"/>
      <c r="C14" s="481"/>
      <c r="D14" s="464"/>
      <c r="E14" s="478"/>
      <c r="F14" s="480"/>
      <c r="G14" s="479"/>
      <c r="H14" s="480"/>
      <c r="I14" s="432" t="s">
        <v>18</v>
      </c>
      <c r="J14" s="432" t="s">
        <v>18</v>
      </c>
      <c r="K14" s="432" t="s">
        <v>18</v>
      </c>
      <c r="L14" s="113" t="s">
        <v>19</v>
      </c>
      <c r="M14" s="432" t="s">
        <v>20</v>
      </c>
      <c r="N14" s="432"/>
      <c r="O14" s="432"/>
      <c r="P14" s="432" t="s">
        <v>20</v>
      </c>
      <c r="Q14" s="432"/>
      <c r="R14" s="482"/>
      <c r="S14" s="482"/>
    </row>
    <row r="15" spans="1:25" s="152" customFormat="1" ht="17.25" customHeight="1" x14ac:dyDescent="0.3">
      <c r="A15" s="102">
        <v>1</v>
      </c>
      <c r="B15" s="102">
        <v>2</v>
      </c>
      <c r="C15" s="102">
        <v>3</v>
      </c>
      <c r="D15" s="102">
        <v>4</v>
      </c>
      <c r="E15" s="102">
        <v>5</v>
      </c>
      <c r="F15" s="98">
        <v>6</v>
      </c>
      <c r="G15" s="102">
        <v>7</v>
      </c>
      <c r="H15" s="102">
        <v>8</v>
      </c>
      <c r="I15" s="102">
        <v>9</v>
      </c>
      <c r="J15" s="102">
        <v>10</v>
      </c>
      <c r="K15" s="102">
        <v>11</v>
      </c>
      <c r="L15" s="102">
        <v>12</v>
      </c>
      <c r="M15" s="102">
        <v>13</v>
      </c>
      <c r="N15" s="102">
        <v>14</v>
      </c>
      <c r="O15" s="102">
        <v>15</v>
      </c>
      <c r="P15" s="102">
        <v>16</v>
      </c>
      <c r="Q15" s="102">
        <v>13</v>
      </c>
      <c r="R15" s="102">
        <v>14</v>
      </c>
      <c r="S15" s="102">
        <v>15</v>
      </c>
      <c r="T15" s="102">
        <v>20</v>
      </c>
      <c r="U15" s="102">
        <v>21</v>
      </c>
      <c r="V15" s="102">
        <v>22</v>
      </c>
      <c r="W15" s="102">
        <v>23</v>
      </c>
      <c r="X15" s="102">
        <v>24</v>
      </c>
      <c r="Y15" s="102">
        <v>25</v>
      </c>
    </row>
    <row r="16" spans="1:25" s="115" customFormat="1" ht="17.25" customHeight="1" x14ac:dyDescent="0.3">
      <c r="A16" s="467" t="s">
        <v>68</v>
      </c>
      <c r="B16" s="468"/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9"/>
    </row>
    <row r="17" spans="1:21" s="115" customFormat="1" ht="17.25" customHeight="1" x14ac:dyDescent="0.3">
      <c r="A17" s="236" t="s">
        <v>199</v>
      </c>
      <c r="B17" s="237"/>
      <c r="C17" s="102"/>
      <c r="D17" s="102"/>
      <c r="E17" s="102"/>
      <c r="F17" s="98"/>
      <c r="G17" s="101"/>
      <c r="H17" s="98"/>
      <c r="I17" s="98"/>
      <c r="J17" s="98"/>
      <c r="K17" s="98"/>
      <c r="L17" s="98"/>
      <c r="M17" s="98"/>
      <c r="N17" s="98"/>
      <c r="O17" s="98"/>
      <c r="P17" s="98"/>
      <c r="Q17" s="238"/>
      <c r="R17" s="98"/>
      <c r="S17" s="98"/>
    </row>
    <row r="18" spans="1:21" s="115" customFormat="1" ht="17.25" customHeight="1" x14ac:dyDescent="0.3">
      <c r="A18" s="224">
        <v>1</v>
      </c>
      <c r="B18" s="239" t="s">
        <v>200</v>
      </c>
      <c r="C18" s="102">
        <v>1994</v>
      </c>
      <c r="D18" s="102"/>
      <c r="E18" s="102" t="s">
        <v>216</v>
      </c>
      <c r="F18" s="98">
        <v>9</v>
      </c>
      <c r="G18" s="101">
        <v>1</v>
      </c>
      <c r="H18" s="98">
        <v>1</v>
      </c>
      <c r="I18" s="98">
        <v>3238.7</v>
      </c>
      <c r="J18" s="98">
        <v>2407</v>
      </c>
      <c r="K18" s="98">
        <v>2047</v>
      </c>
      <c r="L18" s="98">
        <v>111</v>
      </c>
      <c r="M18" s="100">
        <f>Q18</f>
        <v>2735709.46</v>
      </c>
      <c r="N18" s="100">
        <v>0</v>
      </c>
      <c r="O18" s="100">
        <v>0</v>
      </c>
      <c r="P18" s="100">
        <v>0</v>
      </c>
      <c r="Q18" s="100">
        <f>SUMIF('Раздел 2'!B:B,B18,'Раздел 2'!C:C)+SUMIF('Раздел 3'!B:B,B18,'Раздел 3'!C:C)+SUMIF('Раздел 4'!B:B,B18,'Раздел 4'!C:C)</f>
        <v>2735709.46</v>
      </c>
      <c r="R18" s="240">
        <v>44925</v>
      </c>
      <c r="S18" s="241" t="s">
        <v>248</v>
      </c>
    </row>
    <row r="19" spans="1:21" s="115" customFormat="1" ht="17.25" customHeight="1" x14ac:dyDescent="0.3">
      <c r="A19" s="242" t="s">
        <v>42</v>
      </c>
      <c r="B19" s="99"/>
      <c r="C19" s="102" t="s">
        <v>258</v>
      </c>
      <c r="D19" s="102" t="s">
        <v>258</v>
      </c>
      <c r="E19" s="102" t="s">
        <v>258</v>
      </c>
      <c r="F19" s="98" t="s">
        <v>258</v>
      </c>
      <c r="G19" s="101">
        <f>SUM(G18)</f>
        <v>1</v>
      </c>
      <c r="H19" s="102" t="s">
        <v>258</v>
      </c>
      <c r="I19" s="100">
        <f>SUM(I18)</f>
        <v>3238.7</v>
      </c>
      <c r="J19" s="100">
        <f t="shared" ref="J19:L20" si="0">SUM(J18)</f>
        <v>2407</v>
      </c>
      <c r="K19" s="100">
        <f t="shared" si="0"/>
        <v>2047</v>
      </c>
      <c r="L19" s="98">
        <f t="shared" si="0"/>
        <v>111</v>
      </c>
      <c r="M19" s="100">
        <f>M18</f>
        <v>2735709.46</v>
      </c>
      <c r="N19" s="100">
        <f t="shared" ref="N19:Q20" si="1">N18</f>
        <v>0</v>
      </c>
      <c r="O19" s="100">
        <f t="shared" si="1"/>
        <v>0</v>
      </c>
      <c r="P19" s="100">
        <f t="shared" si="1"/>
        <v>0</v>
      </c>
      <c r="Q19" s="100">
        <f t="shared" si="1"/>
        <v>2735709.46</v>
      </c>
      <c r="R19" s="98" t="s">
        <v>258</v>
      </c>
      <c r="S19" s="98" t="s">
        <v>258</v>
      </c>
    </row>
    <row r="20" spans="1:21" s="248" customFormat="1" ht="17.25" customHeight="1" x14ac:dyDescent="0.3">
      <c r="A20" s="243" t="s">
        <v>70</v>
      </c>
      <c r="B20" s="237"/>
      <c r="C20" s="244" t="s">
        <v>258</v>
      </c>
      <c r="D20" s="244" t="s">
        <v>258</v>
      </c>
      <c r="E20" s="244" t="s">
        <v>258</v>
      </c>
      <c r="F20" s="245" t="s">
        <v>258</v>
      </c>
      <c r="G20" s="246">
        <f>SUM(G19)</f>
        <v>1</v>
      </c>
      <c r="H20" s="244" t="s">
        <v>258</v>
      </c>
      <c r="I20" s="220">
        <f>SUM(I19)</f>
        <v>3238.7</v>
      </c>
      <c r="J20" s="220">
        <f t="shared" si="0"/>
        <v>2407</v>
      </c>
      <c r="K20" s="220">
        <f t="shared" si="0"/>
        <v>2047</v>
      </c>
      <c r="L20" s="245">
        <f t="shared" si="0"/>
        <v>111</v>
      </c>
      <c r="M20" s="220">
        <f>M19</f>
        <v>2735709.46</v>
      </c>
      <c r="N20" s="220">
        <f t="shared" si="1"/>
        <v>0</v>
      </c>
      <c r="O20" s="220">
        <f t="shared" si="1"/>
        <v>0</v>
      </c>
      <c r="P20" s="220">
        <f t="shared" si="1"/>
        <v>0</v>
      </c>
      <c r="Q20" s="220">
        <f t="shared" si="1"/>
        <v>2735709.46</v>
      </c>
      <c r="R20" s="245" t="s">
        <v>258</v>
      </c>
      <c r="S20" s="245" t="s">
        <v>258</v>
      </c>
      <c r="T20" s="247">
        <f>Q20-'Раздел 3'!C9-'Раздел 4'!C10</f>
        <v>0</v>
      </c>
    </row>
    <row r="21" spans="1:21" s="115" customFormat="1" ht="17.25" customHeight="1" x14ac:dyDescent="0.3">
      <c r="A21" s="467" t="s">
        <v>74</v>
      </c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9"/>
    </row>
    <row r="22" spans="1:21" s="115" customFormat="1" ht="17.25" customHeight="1" x14ac:dyDescent="0.3">
      <c r="A22" s="249" t="s">
        <v>281</v>
      </c>
      <c r="B22" s="114"/>
      <c r="C22" s="102"/>
      <c r="D22" s="102"/>
      <c r="E22" s="102"/>
      <c r="F22" s="98"/>
      <c r="G22" s="101"/>
      <c r="H22" s="102"/>
      <c r="I22" s="102"/>
      <c r="J22" s="102"/>
      <c r="K22" s="102"/>
      <c r="L22" s="98"/>
      <c r="M22" s="225"/>
      <c r="N22" s="225"/>
      <c r="O22" s="225"/>
      <c r="P22" s="225"/>
      <c r="Q22" s="100"/>
      <c r="R22" s="225"/>
      <c r="S22" s="250"/>
    </row>
    <row r="23" spans="1:21" s="115" customFormat="1" ht="17.25" customHeight="1" x14ac:dyDescent="0.3">
      <c r="A23" s="98">
        <f>A18+1</f>
        <v>2</v>
      </c>
      <c r="B23" s="117" t="s">
        <v>75</v>
      </c>
      <c r="C23" s="102">
        <v>1996</v>
      </c>
      <c r="D23" s="102"/>
      <c r="E23" s="102"/>
      <c r="F23" s="98">
        <v>8</v>
      </c>
      <c r="G23" s="101">
        <v>2</v>
      </c>
      <c r="H23" s="102">
        <v>2</v>
      </c>
      <c r="I23" s="102">
        <v>4215.1000000000004</v>
      </c>
      <c r="J23" s="102">
        <v>4215.1000000000004</v>
      </c>
      <c r="K23" s="102">
        <v>2782</v>
      </c>
      <c r="L23" s="98">
        <v>170</v>
      </c>
      <c r="M23" s="251">
        <f t="shared" ref="M23:M29" si="2">Q23</f>
        <v>5276630.92</v>
      </c>
      <c r="N23" s="100">
        <v>0</v>
      </c>
      <c r="O23" s="100">
        <v>0</v>
      </c>
      <c r="P23" s="100">
        <v>0</v>
      </c>
      <c r="Q23" s="100">
        <f>SUMIF('Раздел 2'!B:B,B23,'Раздел 2'!C:C)+SUMIF('Раздел 3'!B:B,B23,'Раздел 3'!C:C)+SUMIF('Раздел 4'!B:B,B23,'Раздел 4'!C:C)</f>
        <v>5276630.92</v>
      </c>
      <c r="R23" s="240">
        <v>44925</v>
      </c>
      <c r="S23" s="241" t="s">
        <v>248</v>
      </c>
      <c r="T23" s="252"/>
    </row>
    <row r="24" spans="1:21" s="115" customFormat="1" ht="17.25" customHeight="1" x14ac:dyDescent="0.3">
      <c r="A24" s="98">
        <f>A23+1</f>
        <v>3</v>
      </c>
      <c r="B24" s="99" t="s">
        <v>76</v>
      </c>
      <c r="C24" s="102">
        <v>1995</v>
      </c>
      <c r="D24" s="102"/>
      <c r="E24" s="102"/>
      <c r="F24" s="98">
        <v>9</v>
      </c>
      <c r="G24" s="101">
        <v>2</v>
      </c>
      <c r="H24" s="102">
        <v>2</v>
      </c>
      <c r="I24" s="102">
        <v>4768.2</v>
      </c>
      <c r="J24" s="102">
        <v>4768.2</v>
      </c>
      <c r="K24" s="102">
        <v>2407</v>
      </c>
      <c r="L24" s="98">
        <v>154</v>
      </c>
      <c r="M24" s="251">
        <f t="shared" si="2"/>
        <v>5276630.92</v>
      </c>
      <c r="N24" s="100">
        <v>0</v>
      </c>
      <c r="O24" s="100">
        <v>0</v>
      </c>
      <c r="P24" s="100">
        <v>0</v>
      </c>
      <c r="Q24" s="100">
        <f>SUMIF('Раздел 2'!B:B,B24,'Раздел 2'!C:C)+SUMIF('Раздел 3'!B:B,B24,'Раздел 3'!C:C)+SUMIF('Раздел 4'!B:B,B24,'Раздел 4'!C:C)</f>
        <v>5276630.92</v>
      </c>
      <c r="R24" s="240">
        <v>44925</v>
      </c>
      <c r="S24" s="241" t="s">
        <v>248</v>
      </c>
    </row>
    <row r="25" spans="1:21" s="115" customFormat="1" ht="17.25" customHeight="1" x14ac:dyDescent="0.3">
      <c r="A25" s="98">
        <f>A24+1</f>
        <v>4</v>
      </c>
      <c r="B25" s="99" t="s">
        <v>77</v>
      </c>
      <c r="C25" s="102">
        <v>1995</v>
      </c>
      <c r="D25" s="102"/>
      <c r="E25" s="102"/>
      <c r="F25" s="98">
        <v>10</v>
      </c>
      <c r="G25" s="101">
        <v>2</v>
      </c>
      <c r="H25" s="102">
        <v>2</v>
      </c>
      <c r="I25" s="102">
        <v>5400.9</v>
      </c>
      <c r="J25" s="102">
        <v>5400.9</v>
      </c>
      <c r="K25" s="102">
        <v>2392</v>
      </c>
      <c r="L25" s="98">
        <v>141</v>
      </c>
      <c r="M25" s="251">
        <f t="shared" si="2"/>
        <v>5276630.92</v>
      </c>
      <c r="N25" s="100">
        <v>0</v>
      </c>
      <c r="O25" s="100">
        <v>0</v>
      </c>
      <c r="P25" s="100">
        <v>0</v>
      </c>
      <c r="Q25" s="100">
        <f>SUMIF('Раздел 2'!B:B,B25,'Раздел 2'!C:C)+SUMIF('Раздел 3'!B:B,B25,'Раздел 3'!C:C)+SUMIF('Раздел 4'!B:B,B25,'Раздел 4'!C:C)</f>
        <v>5276630.92</v>
      </c>
      <c r="R25" s="240">
        <v>44925</v>
      </c>
      <c r="S25" s="241" t="s">
        <v>248</v>
      </c>
    </row>
    <row r="26" spans="1:21" s="115" customFormat="1" ht="17.25" customHeight="1" x14ac:dyDescent="0.3">
      <c r="A26" s="98">
        <f t="shared" ref="A26:A29" si="3">A25+1</f>
        <v>5</v>
      </c>
      <c r="B26" s="99" t="s">
        <v>78</v>
      </c>
      <c r="C26" s="102">
        <v>1996</v>
      </c>
      <c r="D26" s="102"/>
      <c r="E26" s="102"/>
      <c r="F26" s="98">
        <v>10</v>
      </c>
      <c r="G26" s="101">
        <v>2</v>
      </c>
      <c r="H26" s="102">
        <v>2</v>
      </c>
      <c r="I26" s="102">
        <v>5786.9</v>
      </c>
      <c r="J26" s="102">
        <v>5786.9</v>
      </c>
      <c r="K26" s="102">
        <v>3645</v>
      </c>
      <c r="L26" s="98">
        <v>205</v>
      </c>
      <c r="M26" s="251">
        <f t="shared" si="2"/>
        <v>5471418.9199999999</v>
      </c>
      <c r="N26" s="100">
        <v>0</v>
      </c>
      <c r="O26" s="100">
        <v>0</v>
      </c>
      <c r="P26" s="100">
        <v>0</v>
      </c>
      <c r="Q26" s="100">
        <f>SUMIF('Раздел 2'!B:B,B26,'Раздел 2'!C:C)+SUMIF('Раздел 3'!B:B,B26,'Раздел 3'!C:C)+SUMIF('Раздел 4'!B:B,B26,'Раздел 4'!C:C)</f>
        <v>5471418.9199999999</v>
      </c>
      <c r="R26" s="240">
        <v>44925</v>
      </c>
      <c r="S26" s="241" t="s">
        <v>248</v>
      </c>
    </row>
    <row r="27" spans="1:21" s="115" customFormat="1" ht="17.25" customHeight="1" x14ac:dyDescent="0.3">
      <c r="A27" s="98">
        <f t="shared" si="3"/>
        <v>6</v>
      </c>
      <c r="B27" s="253" t="s">
        <v>215</v>
      </c>
      <c r="C27" s="102">
        <v>1991</v>
      </c>
      <c r="D27" s="102"/>
      <c r="E27" s="102"/>
      <c r="F27" s="98">
        <v>9</v>
      </c>
      <c r="G27" s="101">
        <v>2</v>
      </c>
      <c r="H27" s="102">
        <v>2</v>
      </c>
      <c r="I27" s="102">
        <v>4954.1000000000004</v>
      </c>
      <c r="J27" s="102">
        <v>4954.1000000000004</v>
      </c>
      <c r="K27" s="102">
        <v>3450</v>
      </c>
      <c r="L27" s="98">
        <v>190.5</v>
      </c>
      <c r="M27" s="251">
        <f t="shared" si="2"/>
        <v>5471418.9199999999</v>
      </c>
      <c r="N27" s="100">
        <v>0</v>
      </c>
      <c r="O27" s="100">
        <v>0</v>
      </c>
      <c r="P27" s="100">
        <v>0</v>
      </c>
      <c r="Q27" s="100">
        <f>SUMIF('Раздел 2'!B:B,B27,'Раздел 2'!C:C)+SUMIF('Раздел 3'!B:B,B27,'Раздел 3'!C:C)+SUMIF('Раздел 4'!B:B,B27,'Раздел 4'!C:C)</f>
        <v>5471418.9199999999</v>
      </c>
      <c r="R27" s="240">
        <v>44925</v>
      </c>
      <c r="S27" s="241" t="s">
        <v>248</v>
      </c>
    </row>
    <row r="28" spans="1:21" s="115" customFormat="1" ht="17.25" customHeight="1" x14ac:dyDescent="0.3">
      <c r="A28" s="98">
        <f t="shared" si="3"/>
        <v>7</v>
      </c>
      <c r="B28" s="99" t="s">
        <v>79</v>
      </c>
      <c r="C28" s="102">
        <v>1994</v>
      </c>
      <c r="D28" s="102"/>
      <c r="E28" s="102"/>
      <c r="F28" s="98">
        <v>10</v>
      </c>
      <c r="G28" s="101">
        <v>5</v>
      </c>
      <c r="H28" s="102">
        <v>5</v>
      </c>
      <c r="I28" s="102">
        <v>13448.5</v>
      </c>
      <c r="J28" s="102">
        <v>13448.5</v>
      </c>
      <c r="K28" s="102">
        <v>3707.4</v>
      </c>
      <c r="L28" s="98">
        <v>199.7</v>
      </c>
      <c r="M28" s="251">
        <f t="shared" si="2"/>
        <v>27136455.219999999</v>
      </c>
      <c r="N28" s="100">
        <v>0</v>
      </c>
      <c r="O28" s="100">
        <v>0</v>
      </c>
      <c r="P28" s="100">
        <v>0</v>
      </c>
      <c r="Q28" s="100">
        <f>SUMIF('Раздел 2'!B:B,B28,'Раздел 2'!C:C)+SUMIF('Раздел 3'!B:B,B28,'Раздел 3'!C:C)+SUMIF('Раздел 4'!B:B,B28,'Раздел 4'!C:C)</f>
        <v>27136455.219999999</v>
      </c>
      <c r="R28" s="240">
        <v>44925</v>
      </c>
      <c r="S28" s="241" t="s">
        <v>248</v>
      </c>
    </row>
    <row r="29" spans="1:21" s="115" customFormat="1" ht="17.25" customHeight="1" x14ac:dyDescent="0.3">
      <c r="A29" s="98">
        <f t="shared" si="3"/>
        <v>8</v>
      </c>
      <c r="B29" s="99" t="s">
        <v>80</v>
      </c>
      <c r="C29" s="102">
        <v>1993</v>
      </c>
      <c r="D29" s="102"/>
      <c r="E29" s="102"/>
      <c r="F29" s="98">
        <v>9</v>
      </c>
      <c r="G29" s="101">
        <v>1</v>
      </c>
      <c r="H29" s="102">
        <v>3</v>
      </c>
      <c r="I29" s="102">
        <v>6885.1</v>
      </c>
      <c r="J29" s="102">
        <v>6885.1</v>
      </c>
      <c r="K29" s="102">
        <v>3964.8</v>
      </c>
      <c r="L29" s="98">
        <v>208.9</v>
      </c>
      <c r="M29" s="251">
        <f t="shared" si="2"/>
        <v>2735709.46</v>
      </c>
      <c r="N29" s="100">
        <v>0</v>
      </c>
      <c r="O29" s="100">
        <v>0</v>
      </c>
      <c r="P29" s="100">
        <v>0</v>
      </c>
      <c r="Q29" s="100">
        <f>SUMIF('Раздел 2'!B:B,B29,'Раздел 2'!C:C)+SUMIF('Раздел 3'!B:B,B29,'Раздел 3'!C:C)+SUMIF('Раздел 4'!B:B,B29,'Раздел 4'!C:C)</f>
        <v>2735709.46</v>
      </c>
      <c r="R29" s="240">
        <v>44925</v>
      </c>
      <c r="S29" s="241" t="s">
        <v>248</v>
      </c>
    </row>
    <row r="30" spans="1:21" s="115" customFormat="1" ht="17.25" customHeight="1" x14ac:dyDescent="0.3">
      <c r="A30" s="239" t="s">
        <v>42</v>
      </c>
      <c r="B30" s="99"/>
      <c r="C30" s="254" t="s">
        <v>249</v>
      </c>
      <c r="D30" s="254" t="s">
        <v>249</v>
      </c>
      <c r="E30" s="254" t="s">
        <v>249</v>
      </c>
      <c r="F30" s="113" t="s">
        <v>249</v>
      </c>
      <c r="G30" s="254">
        <f>SUM(G23:G29)</f>
        <v>16</v>
      </c>
      <c r="H30" s="120" t="s">
        <v>249</v>
      </c>
      <c r="I30" s="100">
        <f t="shared" ref="I30:P30" si="4">SUM(I23:I29)</f>
        <v>45458.799999999996</v>
      </c>
      <c r="J30" s="100">
        <f t="shared" si="4"/>
        <v>45458.799999999996</v>
      </c>
      <c r="K30" s="100">
        <f t="shared" si="4"/>
        <v>22348.2</v>
      </c>
      <c r="L30" s="100">
        <f t="shared" si="4"/>
        <v>1269.1000000000001</v>
      </c>
      <c r="M30" s="100">
        <f t="shared" si="4"/>
        <v>56644895.280000001</v>
      </c>
      <c r="N30" s="100">
        <f t="shared" si="4"/>
        <v>0</v>
      </c>
      <c r="O30" s="100">
        <f t="shared" si="4"/>
        <v>0</v>
      </c>
      <c r="P30" s="100">
        <f t="shared" si="4"/>
        <v>0</v>
      </c>
      <c r="Q30" s="100">
        <f>SUM(Q23:Q29)</f>
        <v>56644895.280000001</v>
      </c>
      <c r="R30" s="255" t="s">
        <v>249</v>
      </c>
      <c r="S30" s="256" t="s">
        <v>249</v>
      </c>
      <c r="T30" s="252">
        <f>Q30-'Раздел 2'!C11-'Раздел 3'!C19-'Раздел 4'!C16</f>
        <v>0</v>
      </c>
      <c r="U30" s="252">
        <f>M30-'Раздел 2'!C11-'Раздел 3'!C19-'Раздел 4'!C16</f>
        <v>0</v>
      </c>
    </row>
    <row r="31" spans="1:21" s="115" customFormat="1" ht="17.25" customHeight="1" x14ac:dyDescent="0.3">
      <c r="A31" s="257" t="s">
        <v>282</v>
      </c>
      <c r="B31" s="190"/>
      <c r="C31" s="102"/>
      <c r="D31" s="102"/>
      <c r="E31" s="102"/>
      <c r="F31" s="98"/>
      <c r="G31" s="101"/>
      <c r="H31" s="98"/>
      <c r="I31" s="98"/>
      <c r="J31" s="98"/>
      <c r="K31" s="98"/>
      <c r="L31" s="98"/>
      <c r="M31" s="98"/>
      <c r="N31" s="98"/>
      <c r="O31" s="98"/>
      <c r="P31" s="98"/>
      <c r="Q31" s="100"/>
      <c r="R31" s="102"/>
      <c r="S31" s="107"/>
    </row>
    <row r="32" spans="1:21" s="115" customFormat="1" ht="17.25" customHeight="1" x14ac:dyDescent="0.3">
      <c r="A32" s="98">
        <f>A29+1</f>
        <v>9</v>
      </c>
      <c r="B32" s="99" t="s">
        <v>82</v>
      </c>
      <c r="C32" s="102">
        <v>1992</v>
      </c>
      <c r="D32" s="102"/>
      <c r="E32" s="102" t="s">
        <v>216</v>
      </c>
      <c r="F32" s="98">
        <v>9</v>
      </c>
      <c r="G32" s="101">
        <v>2</v>
      </c>
      <c r="H32" s="98">
        <v>2</v>
      </c>
      <c r="I32" s="98">
        <v>5334</v>
      </c>
      <c r="J32" s="98">
        <v>4507</v>
      </c>
      <c r="K32" s="98">
        <v>2782</v>
      </c>
      <c r="L32" s="98">
        <v>170</v>
      </c>
      <c r="M32" s="100">
        <f>Q32</f>
        <v>5276630.92</v>
      </c>
      <c r="N32" s="100">
        <v>0</v>
      </c>
      <c r="O32" s="100">
        <v>0</v>
      </c>
      <c r="P32" s="100">
        <v>0</v>
      </c>
      <c r="Q32" s="100">
        <f>SUMIF('Раздел 2'!B:B,B32,'Раздел 2'!C:C)+SUMIF('Раздел 3'!B:B,B32,'Раздел 3'!C:C)+SUMIF('Раздел 4'!B:B,B32,'Раздел 4'!C:C)</f>
        <v>5276630.92</v>
      </c>
      <c r="R32" s="240">
        <v>44925</v>
      </c>
      <c r="S32" s="241" t="s">
        <v>248</v>
      </c>
    </row>
    <row r="33" spans="1:21" s="115" customFormat="1" ht="17.25" customHeight="1" x14ac:dyDescent="0.3">
      <c r="A33" s="98">
        <f t="shared" ref="A33" si="5">A32+1</f>
        <v>10</v>
      </c>
      <c r="B33" s="99" t="s">
        <v>83</v>
      </c>
      <c r="C33" s="102">
        <v>1993</v>
      </c>
      <c r="D33" s="102"/>
      <c r="E33" s="102" t="s">
        <v>271</v>
      </c>
      <c r="F33" s="98">
        <v>10</v>
      </c>
      <c r="G33" s="101">
        <v>1</v>
      </c>
      <c r="H33" s="98">
        <v>2</v>
      </c>
      <c r="I33" s="98">
        <v>5436</v>
      </c>
      <c r="J33" s="98">
        <v>4484</v>
      </c>
      <c r="K33" s="98">
        <v>2392</v>
      </c>
      <c r="L33" s="98">
        <v>141</v>
      </c>
      <c r="M33" s="100">
        <f>Q33</f>
        <v>2638315.46</v>
      </c>
      <c r="N33" s="100">
        <v>0</v>
      </c>
      <c r="O33" s="100">
        <v>0</v>
      </c>
      <c r="P33" s="100">
        <v>0</v>
      </c>
      <c r="Q33" s="100">
        <f>SUMIF('Раздел 2'!B:B,B33,'Раздел 2'!C:C)+SUMIF('Раздел 3'!B:B,B33,'Раздел 3'!C:C)+SUMIF('Раздел 4'!B:B,B33,'Раздел 4'!C:C)</f>
        <v>2638315.46</v>
      </c>
      <c r="R33" s="240">
        <v>44925</v>
      </c>
      <c r="S33" s="241" t="s">
        <v>248</v>
      </c>
      <c r="U33" s="252">
        <f>M35-'Раздел 2'!C16-'Раздел 3'!C24</f>
        <v>0</v>
      </c>
    </row>
    <row r="34" spans="1:21" s="115" customFormat="1" ht="17.25" customHeight="1" x14ac:dyDescent="0.3">
      <c r="A34" s="98">
        <f>A33+1</f>
        <v>11</v>
      </c>
      <c r="B34" s="99" t="s">
        <v>84</v>
      </c>
      <c r="C34" s="102">
        <v>1994</v>
      </c>
      <c r="D34" s="102"/>
      <c r="E34" s="102" t="s">
        <v>271</v>
      </c>
      <c r="F34" s="98">
        <v>10</v>
      </c>
      <c r="G34" s="101">
        <v>3</v>
      </c>
      <c r="H34" s="98">
        <v>3</v>
      </c>
      <c r="I34" s="98">
        <v>8215</v>
      </c>
      <c r="J34" s="98">
        <v>6784</v>
      </c>
      <c r="K34" s="98">
        <v>3645</v>
      </c>
      <c r="L34" s="98">
        <v>205</v>
      </c>
      <c r="M34" s="100">
        <f>Q34</f>
        <v>7914946.3799999999</v>
      </c>
      <c r="N34" s="100">
        <v>0</v>
      </c>
      <c r="O34" s="100">
        <v>0</v>
      </c>
      <c r="P34" s="100">
        <v>0</v>
      </c>
      <c r="Q34" s="100">
        <f>SUMIF('Раздел 2'!B:B,B34,'Раздел 2'!C:C)+SUMIF('Раздел 3'!B:B,B34,'Раздел 3'!C:C)+SUMIF('Раздел 4'!B:B,B34,'Раздел 4'!C:C)</f>
        <v>7914946.3799999999</v>
      </c>
      <c r="R34" s="240">
        <v>44925</v>
      </c>
      <c r="S34" s="241" t="s">
        <v>248</v>
      </c>
      <c r="U34" s="252"/>
    </row>
    <row r="35" spans="1:21" s="115" customFormat="1" ht="17.25" customHeight="1" x14ac:dyDescent="0.3">
      <c r="A35" s="239" t="s">
        <v>42</v>
      </c>
      <c r="B35" s="99"/>
      <c r="C35" s="254" t="s">
        <v>249</v>
      </c>
      <c r="D35" s="254" t="s">
        <v>249</v>
      </c>
      <c r="E35" s="254" t="s">
        <v>249</v>
      </c>
      <c r="F35" s="113" t="s">
        <v>249</v>
      </c>
      <c r="G35" s="254">
        <f>SUM(G32:G34)</f>
        <v>6</v>
      </c>
      <c r="H35" s="120" t="s">
        <v>249</v>
      </c>
      <c r="I35" s="100">
        <f t="shared" ref="I35:P35" si="6">SUM(I32:I34)</f>
        <v>18985</v>
      </c>
      <c r="J35" s="100">
        <f t="shared" si="6"/>
        <v>15775</v>
      </c>
      <c r="K35" s="100">
        <f t="shared" si="6"/>
        <v>8819</v>
      </c>
      <c r="L35" s="100">
        <f t="shared" si="6"/>
        <v>516</v>
      </c>
      <c r="M35" s="100">
        <f t="shared" si="6"/>
        <v>15829892.76</v>
      </c>
      <c r="N35" s="100">
        <f t="shared" si="6"/>
        <v>0</v>
      </c>
      <c r="O35" s="100">
        <f t="shared" si="6"/>
        <v>0</v>
      </c>
      <c r="P35" s="100">
        <f t="shared" si="6"/>
        <v>0</v>
      </c>
      <c r="Q35" s="100">
        <f>SUM(Q32:Q34)</f>
        <v>15829892.76</v>
      </c>
      <c r="R35" s="255" t="s">
        <v>249</v>
      </c>
      <c r="S35" s="256" t="s">
        <v>249</v>
      </c>
      <c r="T35" s="252">
        <f>Q35-'Раздел 2'!C16-'Раздел 3'!C24</f>
        <v>0</v>
      </c>
    </row>
    <row r="36" spans="1:21" s="115" customFormat="1" ht="17.25" customHeight="1" x14ac:dyDescent="0.3">
      <c r="A36" s="258" t="s">
        <v>85</v>
      </c>
      <c r="B36" s="99"/>
      <c r="C36" s="101"/>
      <c r="D36" s="112"/>
      <c r="E36" s="112"/>
      <c r="F36" s="98"/>
      <c r="G36" s="101"/>
      <c r="H36" s="98"/>
      <c r="I36" s="100"/>
      <c r="J36" s="100"/>
      <c r="K36" s="100"/>
      <c r="L36" s="98"/>
      <c r="M36" s="100"/>
      <c r="N36" s="120"/>
      <c r="O36" s="259"/>
      <c r="P36" s="120"/>
      <c r="Q36" s="100"/>
      <c r="R36" s="255"/>
      <c r="S36" s="256"/>
    </row>
    <row r="37" spans="1:21" s="115" customFormat="1" ht="17.25" customHeight="1" x14ac:dyDescent="0.3">
      <c r="A37" s="98">
        <f>A34+1</f>
        <v>12</v>
      </c>
      <c r="B37" s="99" t="s">
        <v>86</v>
      </c>
      <c r="C37" s="101">
        <v>1994</v>
      </c>
      <c r="D37" s="112"/>
      <c r="E37" s="260" t="s">
        <v>218</v>
      </c>
      <c r="F37" s="98">
        <v>9</v>
      </c>
      <c r="G37" s="101">
        <v>4</v>
      </c>
      <c r="H37" s="98">
        <v>4</v>
      </c>
      <c r="I37" s="215">
        <v>8231.7000000000007</v>
      </c>
      <c r="J37" s="100">
        <v>8202.2999999999993</v>
      </c>
      <c r="K37" s="100">
        <v>8132.9</v>
      </c>
      <c r="L37" s="98">
        <v>273</v>
      </c>
      <c r="M37" s="100">
        <f>Q37</f>
        <v>10553261.84</v>
      </c>
      <c r="N37" s="100">
        <v>0</v>
      </c>
      <c r="O37" s="100">
        <v>0</v>
      </c>
      <c r="P37" s="100">
        <v>0</v>
      </c>
      <c r="Q37" s="100">
        <f>SUMIF('Раздел 2'!B:B,B37,'Раздел 2'!C:C)+SUMIF('Раздел 3'!B:B,B37,'Раздел 3'!C:C)+SUMIF('Раздел 4'!B:B,B37,'Раздел 4'!C:C)</f>
        <v>10553261.84</v>
      </c>
      <c r="R37" s="240">
        <v>44925</v>
      </c>
      <c r="S37" s="241" t="s">
        <v>248</v>
      </c>
    </row>
    <row r="38" spans="1:21" s="115" customFormat="1" ht="17.25" customHeight="1" x14ac:dyDescent="0.3">
      <c r="A38" s="239" t="s">
        <v>42</v>
      </c>
      <c r="B38" s="99"/>
      <c r="C38" s="101" t="s">
        <v>249</v>
      </c>
      <c r="D38" s="101" t="s">
        <v>249</v>
      </c>
      <c r="E38" s="101" t="s">
        <v>249</v>
      </c>
      <c r="F38" s="98" t="s">
        <v>249</v>
      </c>
      <c r="G38" s="101">
        <f>G37</f>
        <v>4</v>
      </c>
      <c r="H38" s="98">
        <f>SUM(H37)</f>
        <v>4</v>
      </c>
      <c r="I38" s="100">
        <f>SUM(I37)</f>
        <v>8231.7000000000007</v>
      </c>
      <c r="J38" s="100">
        <f t="shared" ref="J38:L38" si="7">SUM(J37)</f>
        <v>8202.2999999999993</v>
      </c>
      <c r="K38" s="100">
        <f t="shared" si="7"/>
        <v>8132.9</v>
      </c>
      <c r="L38" s="98">
        <f t="shared" si="7"/>
        <v>273</v>
      </c>
      <c r="M38" s="100">
        <f>M37</f>
        <v>10553261.84</v>
      </c>
      <c r="N38" s="100">
        <f t="shared" ref="N38:P38" si="8">N37</f>
        <v>0</v>
      </c>
      <c r="O38" s="100">
        <f t="shared" si="8"/>
        <v>0</v>
      </c>
      <c r="P38" s="100">
        <f t="shared" si="8"/>
        <v>0</v>
      </c>
      <c r="Q38" s="100">
        <f>Q37</f>
        <v>10553261.84</v>
      </c>
      <c r="R38" s="255" t="s">
        <v>249</v>
      </c>
      <c r="S38" s="256" t="s">
        <v>249</v>
      </c>
    </row>
    <row r="39" spans="1:21" s="115" customFormat="1" ht="17.25" customHeight="1" x14ac:dyDescent="0.3">
      <c r="A39" s="237" t="s">
        <v>279</v>
      </c>
      <c r="B39" s="99"/>
      <c r="C39" s="101"/>
      <c r="D39" s="112"/>
      <c r="E39" s="112"/>
      <c r="F39" s="98"/>
      <c r="G39" s="101"/>
      <c r="H39" s="98"/>
      <c r="I39" s="100"/>
      <c r="J39" s="100"/>
      <c r="K39" s="100"/>
      <c r="L39" s="98"/>
      <c r="M39" s="100"/>
      <c r="N39" s="100"/>
      <c r="O39" s="100"/>
      <c r="P39" s="100"/>
      <c r="Q39" s="100"/>
      <c r="R39" s="255"/>
      <c r="S39" s="256"/>
    </row>
    <row r="40" spans="1:21" s="115" customFormat="1" ht="31.5" customHeight="1" x14ac:dyDescent="0.3">
      <c r="A40" s="98">
        <f>A37+1</f>
        <v>13</v>
      </c>
      <c r="B40" s="117" t="s">
        <v>87</v>
      </c>
      <c r="C40" s="101">
        <v>1993</v>
      </c>
      <c r="D40" s="112"/>
      <c r="E40" s="112" t="s">
        <v>223</v>
      </c>
      <c r="F40" s="98">
        <v>10</v>
      </c>
      <c r="G40" s="101">
        <v>3</v>
      </c>
      <c r="H40" s="98">
        <v>3</v>
      </c>
      <c r="I40" s="100">
        <v>7982.3</v>
      </c>
      <c r="J40" s="100">
        <v>7092.3</v>
      </c>
      <c r="K40" s="100">
        <v>7092.3</v>
      </c>
      <c r="L40" s="98">
        <v>286</v>
      </c>
      <c r="M40" s="100">
        <f>Q40</f>
        <v>7914946.3799999999</v>
      </c>
      <c r="N40" s="100">
        <v>0</v>
      </c>
      <c r="O40" s="100">
        <v>0</v>
      </c>
      <c r="P40" s="100">
        <v>0</v>
      </c>
      <c r="Q40" s="100">
        <f>SUMIF('Раздел 2'!B:B,B40,'Раздел 2'!C:C)+SUMIF('Раздел 3'!B:B,B40,'Раздел 3'!C:C)+SUMIF('Раздел 4'!B:B,B40,'Раздел 4'!C:C)</f>
        <v>7914946.3799999999</v>
      </c>
      <c r="R40" s="240">
        <v>44925</v>
      </c>
      <c r="S40" s="241" t="s">
        <v>248</v>
      </c>
    </row>
    <row r="41" spans="1:21" s="115" customFormat="1" ht="35.25" customHeight="1" x14ac:dyDescent="0.3">
      <c r="A41" s="98">
        <f>A40+1</f>
        <v>14</v>
      </c>
      <c r="B41" s="117" t="s">
        <v>88</v>
      </c>
      <c r="C41" s="254">
        <v>1994</v>
      </c>
      <c r="D41" s="112"/>
      <c r="E41" s="112" t="s">
        <v>223</v>
      </c>
      <c r="F41" s="98">
        <v>10</v>
      </c>
      <c r="G41" s="101">
        <v>3</v>
      </c>
      <c r="H41" s="98">
        <v>3</v>
      </c>
      <c r="I41" s="100">
        <v>7572</v>
      </c>
      <c r="J41" s="100">
        <v>6727</v>
      </c>
      <c r="K41" s="100">
        <v>6727</v>
      </c>
      <c r="L41" s="98">
        <v>339</v>
      </c>
      <c r="M41" s="100">
        <f>Q41</f>
        <v>8667924.4699999988</v>
      </c>
      <c r="N41" s="100">
        <v>0</v>
      </c>
      <c r="O41" s="100">
        <v>0</v>
      </c>
      <c r="P41" s="100">
        <v>0</v>
      </c>
      <c r="Q41" s="100">
        <f>SUMIF('Раздел 2'!B:B,B41,'Раздел 2'!C:C)+SUMIF('Раздел 3'!B:B,B41,'Раздел 3'!C:C)+SUMIF('Раздел 4'!B:B,B41,'Раздел 4'!C:C)</f>
        <v>8667924.4699999988</v>
      </c>
      <c r="R41" s="240">
        <v>44925</v>
      </c>
      <c r="S41" s="241" t="s">
        <v>248</v>
      </c>
    </row>
    <row r="42" spans="1:21" s="115" customFormat="1" ht="34.5" customHeight="1" x14ac:dyDescent="0.3">
      <c r="A42" s="98">
        <f t="shared" ref="A42" si="9">A41+1</f>
        <v>15</v>
      </c>
      <c r="B42" s="117" t="s">
        <v>89</v>
      </c>
      <c r="C42" s="254">
        <v>1993</v>
      </c>
      <c r="D42" s="112"/>
      <c r="E42" s="112" t="s">
        <v>223</v>
      </c>
      <c r="F42" s="98">
        <v>10</v>
      </c>
      <c r="G42" s="101">
        <v>3</v>
      </c>
      <c r="H42" s="98">
        <v>3</v>
      </c>
      <c r="I42" s="100">
        <v>7654</v>
      </c>
      <c r="J42" s="100">
        <v>6803.8</v>
      </c>
      <c r="K42" s="100">
        <v>6803.8</v>
      </c>
      <c r="L42" s="98">
        <v>296</v>
      </c>
      <c r="M42" s="100">
        <f>Q42</f>
        <v>8680076.0399999991</v>
      </c>
      <c r="N42" s="100">
        <v>0</v>
      </c>
      <c r="O42" s="100">
        <v>0</v>
      </c>
      <c r="P42" s="100">
        <v>0</v>
      </c>
      <c r="Q42" s="100">
        <f>SUMIF('Раздел 2'!B:B,B42,'Раздел 2'!C:C)+SUMIF('Раздел 3'!B:B,B42,'Раздел 3'!C:C)+SUMIF('Раздел 4'!B:B,B42,'Раздел 4'!C:C)</f>
        <v>8680076.0399999991</v>
      </c>
      <c r="R42" s="240">
        <v>44925</v>
      </c>
      <c r="S42" s="241" t="s">
        <v>248</v>
      </c>
    </row>
    <row r="43" spans="1:21" s="115" customFormat="1" ht="17.25" customHeight="1" x14ac:dyDescent="0.3">
      <c r="A43" s="239" t="s">
        <v>42</v>
      </c>
      <c r="B43" s="99"/>
      <c r="C43" s="254" t="s">
        <v>249</v>
      </c>
      <c r="D43" s="254" t="s">
        <v>249</v>
      </c>
      <c r="E43" s="254" t="s">
        <v>249</v>
      </c>
      <c r="F43" s="113" t="s">
        <v>249</v>
      </c>
      <c r="G43" s="98">
        <f t="shared" ref="G43:L43" si="10">SUM(G40:G42)</f>
        <v>9</v>
      </c>
      <c r="H43" s="120" t="s">
        <v>249</v>
      </c>
      <c r="I43" s="100">
        <f t="shared" si="10"/>
        <v>23208.3</v>
      </c>
      <c r="J43" s="100">
        <f t="shared" si="10"/>
        <v>20623.099999999999</v>
      </c>
      <c r="K43" s="100">
        <f t="shared" si="10"/>
        <v>20623.099999999999</v>
      </c>
      <c r="L43" s="98">
        <f t="shared" si="10"/>
        <v>921</v>
      </c>
      <c r="M43" s="100">
        <f>SUM(M40:M42)</f>
        <v>25262946.889999997</v>
      </c>
      <c r="N43" s="100">
        <f t="shared" ref="N43:P43" si="11">SUM(N40:N42)</f>
        <v>0</v>
      </c>
      <c r="O43" s="100">
        <f t="shared" si="11"/>
        <v>0</v>
      </c>
      <c r="P43" s="100">
        <f t="shared" si="11"/>
        <v>0</v>
      </c>
      <c r="Q43" s="100">
        <f>SUM(Q40:Q42)</f>
        <v>25262946.889999997</v>
      </c>
      <c r="R43" s="255" t="s">
        <v>249</v>
      </c>
      <c r="S43" s="256" t="s">
        <v>249</v>
      </c>
    </row>
    <row r="44" spans="1:21" s="115" customFormat="1" ht="17.25" customHeight="1" x14ac:dyDescent="0.3">
      <c r="A44" s="114" t="s">
        <v>91</v>
      </c>
      <c r="B44" s="99"/>
      <c r="C44" s="261" t="s">
        <v>249</v>
      </c>
      <c r="D44" s="261" t="s">
        <v>249</v>
      </c>
      <c r="E44" s="261" t="s">
        <v>249</v>
      </c>
      <c r="F44" s="262" t="s">
        <v>249</v>
      </c>
      <c r="G44" s="245">
        <f>G43+G38+G35+G30</f>
        <v>35</v>
      </c>
      <c r="H44" s="220" t="s">
        <v>258</v>
      </c>
      <c r="I44" s="220">
        <f t="shared" ref="I44:Q44" si="12">I43+I38+I35+I30</f>
        <v>95883.799999999988</v>
      </c>
      <c r="J44" s="220">
        <f>J43+J38+J35+J30</f>
        <v>90059.199999999983</v>
      </c>
      <c r="K44" s="220">
        <f t="shared" si="12"/>
        <v>59923.199999999997</v>
      </c>
      <c r="L44" s="245">
        <f t="shared" si="12"/>
        <v>2979.1000000000004</v>
      </c>
      <c r="M44" s="220">
        <f t="shared" si="12"/>
        <v>108290996.77</v>
      </c>
      <c r="N44" s="220">
        <f t="shared" si="12"/>
        <v>0</v>
      </c>
      <c r="O44" s="220">
        <f t="shared" si="12"/>
        <v>0</v>
      </c>
      <c r="P44" s="220">
        <f t="shared" si="12"/>
        <v>0</v>
      </c>
      <c r="Q44" s="220">
        <f t="shared" si="12"/>
        <v>108290996.77</v>
      </c>
      <c r="R44" s="263" t="s">
        <v>249</v>
      </c>
      <c r="S44" s="264" t="s">
        <v>249</v>
      </c>
      <c r="T44" s="252">
        <f>Q44-'Раздел 2'!C25-'Раздел 3'!C31-'Раздел 4'!C17</f>
        <v>0</v>
      </c>
      <c r="U44" s="252">
        <f>M44-'Раздел 2'!C25-'Раздел 3'!C31-'Раздел 4'!C17</f>
        <v>0</v>
      </c>
    </row>
    <row r="45" spans="1:21" s="115" customFormat="1" ht="17.25" customHeight="1" x14ac:dyDescent="0.3">
      <c r="A45" s="470" t="s">
        <v>99</v>
      </c>
      <c r="B45" s="471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2"/>
    </row>
    <row r="46" spans="1:21" s="115" customFormat="1" ht="17.25" customHeight="1" x14ac:dyDescent="0.3">
      <c r="A46" s="237" t="s">
        <v>276</v>
      </c>
      <c r="B46" s="99"/>
      <c r="C46" s="254"/>
      <c r="D46" s="112"/>
      <c r="E46" s="112"/>
      <c r="F46" s="98"/>
      <c r="G46" s="101"/>
      <c r="H46" s="98"/>
      <c r="I46" s="100"/>
      <c r="J46" s="100"/>
      <c r="K46" s="100"/>
      <c r="L46" s="98"/>
      <c r="M46" s="100"/>
      <c r="N46" s="120"/>
      <c r="O46" s="259"/>
      <c r="P46" s="120"/>
      <c r="Q46" s="100"/>
      <c r="R46" s="255"/>
      <c r="S46" s="256"/>
    </row>
    <row r="47" spans="1:21" s="115" customFormat="1" ht="17.25" customHeight="1" x14ac:dyDescent="0.3">
      <c r="A47" s="255">
        <f>A42+1</f>
        <v>16</v>
      </c>
      <c r="B47" s="99" t="s">
        <v>202</v>
      </c>
      <c r="C47" s="265">
        <v>1940</v>
      </c>
      <c r="D47" s="266"/>
      <c r="E47" s="266" t="s">
        <v>216</v>
      </c>
      <c r="F47" s="267">
        <v>6</v>
      </c>
      <c r="G47" s="268">
        <v>1</v>
      </c>
      <c r="H47" s="267">
        <v>3</v>
      </c>
      <c r="I47" s="269">
        <v>2910.22</v>
      </c>
      <c r="J47" s="269">
        <v>2910.22</v>
      </c>
      <c r="K47" s="270">
        <v>2630.54</v>
      </c>
      <c r="L47" s="267">
        <v>80</v>
      </c>
      <c r="M47" s="100">
        <f t="shared" ref="M47:M56" si="13">Q47</f>
        <v>2540171.3722000001</v>
      </c>
      <c r="N47" s="120">
        <v>0</v>
      </c>
      <c r="O47" s="120">
        <v>0</v>
      </c>
      <c r="P47" s="120">
        <v>0</v>
      </c>
      <c r="Q47" s="100">
        <f>SUMIF('Раздел 2'!B:B,B47,'Раздел 2'!C:C)+SUMIF('Раздел 3'!B:B,B47,'Раздел 3'!C:C)+SUMIF('Раздел 4'!B:B,B47,'Раздел 4'!C:C)</f>
        <v>2540171.3722000001</v>
      </c>
      <c r="R47" s="240">
        <v>44925</v>
      </c>
      <c r="S47" s="241" t="s">
        <v>248</v>
      </c>
    </row>
    <row r="48" spans="1:21" s="115" customFormat="1" ht="17.25" customHeight="1" x14ac:dyDescent="0.3">
      <c r="A48" s="98">
        <f t="shared" ref="A48:A56" si="14">A47+1</f>
        <v>17</v>
      </c>
      <c r="B48" s="99" t="s">
        <v>92</v>
      </c>
      <c r="C48" s="265">
        <v>1996</v>
      </c>
      <c r="D48" s="266"/>
      <c r="E48" s="271" t="s">
        <v>224</v>
      </c>
      <c r="F48" s="267">
        <v>9</v>
      </c>
      <c r="G48" s="268">
        <v>4</v>
      </c>
      <c r="H48" s="267">
        <v>4</v>
      </c>
      <c r="I48" s="272">
        <v>7257.77</v>
      </c>
      <c r="J48" s="272">
        <v>7257.77</v>
      </c>
      <c r="K48" s="270">
        <v>6766.67</v>
      </c>
      <c r="L48" s="267">
        <v>297</v>
      </c>
      <c r="M48" s="100">
        <f t="shared" si="13"/>
        <v>10553261.84</v>
      </c>
      <c r="N48" s="120">
        <v>0</v>
      </c>
      <c r="O48" s="120">
        <v>0</v>
      </c>
      <c r="P48" s="120">
        <v>0</v>
      </c>
      <c r="Q48" s="100">
        <f>SUMIF('Раздел 2'!B:B,B48,'Раздел 2'!C:C)+SUMIF('Раздел 3'!B:B,B48,'Раздел 3'!C:C)+SUMIF('Раздел 4'!B:B,B48,'Раздел 4'!C:C)</f>
        <v>10553261.84</v>
      </c>
      <c r="R48" s="240">
        <v>44925</v>
      </c>
      <c r="S48" s="241" t="s">
        <v>248</v>
      </c>
    </row>
    <row r="49" spans="1:21" s="115" customFormat="1" ht="17.25" customHeight="1" x14ac:dyDescent="0.3">
      <c r="A49" s="98">
        <f t="shared" si="14"/>
        <v>18</v>
      </c>
      <c r="B49" s="99" t="s">
        <v>214</v>
      </c>
      <c r="C49" s="265">
        <v>1991</v>
      </c>
      <c r="D49" s="266"/>
      <c r="E49" s="271" t="s">
        <v>224</v>
      </c>
      <c r="F49" s="267">
        <v>9</v>
      </c>
      <c r="G49" s="268">
        <v>1</v>
      </c>
      <c r="H49" s="267">
        <v>1</v>
      </c>
      <c r="I49" s="270">
        <v>2003.5</v>
      </c>
      <c r="J49" s="270">
        <v>2003.5</v>
      </c>
      <c r="K49" s="270">
        <v>2003.5</v>
      </c>
      <c r="L49" s="267">
        <v>88</v>
      </c>
      <c r="M49" s="100">
        <f t="shared" si="13"/>
        <v>2438131.6228</v>
      </c>
      <c r="N49" s="120">
        <v>0</v>
      </c>
      <c r="O49" s="120">
        <v>0</v>
      </c>
      <c r="P49" s="120">
        <v>0</v>
      </c>
      <c r="Q49" s="100">
        <f>SUMIF('Раздел 2'!B:B,B49,'Раздел 2'!C:C)+SUMIF('Раздел 3'!B:B,B49,'Раздел 3'!C:C)+SUMIF('Раздел 4'!B:B,B49,'Раздел 4'!C:C)</f>
        <v>2438131.6228</v>
      </c>
      <c r="R49" s="240">
        <v>44925</v>
      </c>
      <c r="S49" s="241" t="s">
        <v>248</v>
      </c>
    </row>
    <row r="50" spans="1:21" s="115" customFormat="1" ht="17.25" customHeight="1" x14ac:dyDescent="0.3">
      <c r="A50" s="98">
        <f t="shared" si="14"/>
        <v>19</v>
      </c>
      <c r="B50" s="99" t="s">
        <v>205</v>
      </c>
      <c r="C50" s="265">
        <v>1983</v>
      </c>
      <c r="D50" s="266"/>
      <c r="E50" s="271" t="s">
        <v>224</v>
      </c>
      <c r="F50" s="267">
        <v>9</v>
      </c>
      <c r="G50" s="268">
        <v>3</v>
      </c>
      <c r="H50" s="267">
        <v>3</v>
      </c>
      <c r="I50" s="270">
        <v>6092.3</v>
      </c>
      <c r="J50" s="270">
        <v>6092.3</v>
      </c>
      <c r="K50" s="270">
        <v>5241.8</v>
      </c>
      <c r="L50" s="267">
        <v>286</v>
      </c>
      <c r="M50" s="100">
        <f t="shared" si="13"/>
        <v>11629909.380000001</v>
      </c>
      <c r="N50" s="120">
        <v>0</v>
      </c>
      <c r="O50" s="120">
        <v>0</v>
      </c>
      <c r="P50" s="120">
        <v>0</v>
      </c>
      <c r="Q50" s="100">
        <f>SUMIF('Раздел 2'!B:B,B50,'Раздел 2'!C:C)+SUMIF('Раздел 3'!B:B,B50,'Раздел 3'!C:C)+SUMIF('Раздел 4'!B:B,B50,'Раздел 4'!C:C)</f>
        <v>11629909.380000001</v>
      </c>
      <c r="R50" s="240">
        <v>44925</v>
      </c>
      <c r="S50" s="241" t="s">
        <v>248</v>
      </c>
    </row>
    <row r="51" spans="1:21" s="115" customFormat="1" ht="17.25" customHeight="1" x14ac:dyDescent="0.3">
      <c r="A51" s="98">
        <f t="shared" si="14"/>
        <v>20</v>
      </c>
      <c r="B51" s="99" t="s">
        <v>93</v>
      </c>
      <c r="C51" s="265">
        <v>1993</v>
      </c>
      <c r="D51" s="266"/>
      <c r="E51" s="266" t="s">
        <v>217</v>
      </c>
      <c r="F51" s="267">
        <v>9</v>
      </c>
      <c r="G51" s="268">
        <v>1</v>
      </c>
      <c r="H51" s="267">
        <v>1</v>
      </c>
      <c r="I51" s="270">
        <v>1989.5</v>
      </c>
      <c r="J51" s="270">
        <v>1989.5</v>
      </c>
      <c r="K51" s="270">
        <v>1836.8</v>
      </c>
      <c r="L51" s="267">
        <v>82</v>
      </c>
      <c r="M51" s="100">
        <f t="shared" si="13"/>
        <v>2438059.6413999996</v>
      </c>
      <c r="N51" s="120">
        <v>0</v>
      </c>
      <c r="O51" s="120">
        <v>0</v>
      </c>
      <c r="P51" s="120">
        <v>0</v>
      </c>
      <c r="Q51" s="100">
        <f>SUMIF('Раздел 2'!B:B,B51,'Раздел 2'!C:C)+SUMIF('Раздел 3'!B:B,B51,'Раздел 3'!C:C)+SUMIF('Раздел 4'!B:B,B51,'Раздел 4'!C:C)</f>
        <v>2438059.6413999996</v>
      </c>
      <c r="R51" s="240">
        <v>44925</v>
      </c>
      <c r="S51" s="241" t="s">
        <v>248</v>
      </c>
    </row>
    <row r="52" spans="1:21" s="115" customFormat="1" ht="17.25" customHeight="1" x14ac:dyDescent="0.3">
      <c r="A52" s="98">
        <f t="shared" si="14"/>
        <v>21</v>
      </c>
      <c r="B52" s="99" t="s">
        <v>94</v>
      </c>
      <c r="C52" s="265">
        <v>1994</v>
      </c>
      <c r="D52" s="266"/>
      <c r="E52" s="266" t="s">
        <v>217</v>
      </c>
      <c r="F52" s="267">
        <v>9</v>
      </c>
      <c r="G52" s="268">
        <v>2</v>
      </c>
      <c r="H52" s="267">
        <v>2</v>
      </c>
      <c r="I52" s="270">
        <v>4782</v>
      </c>
      <c r="J52" s="270">
        <v>4782</v>
      </c>
      <c r="K52" s="270">
        <v>3975.5</v>
      </c>
      <c r="L52" s="267">
        <v>184</v>
      </c>
      <c r="M52" s="100">
        <f t="shared" si="13"/>
        <v>5601418.9199999999</v>
      </c>
      <c r="N52" s="120">
        <v>0</v>
      </c>
      <c r="O52" s="120">
        <v>0</v>
      </c>
      <c r="P52" s="120">
        <v>0</v>
      </c>
      <c r="Q52" s="100">
        <f>SUMIF('Раздел 2'!B:B,B52,'Раздел 2'!C:C)+SUMIF('Раздел 3'!B:B,B52,'Раздел 3'!C:C)+SUMIF('Раздел 4'!B:B,B52,'Раздел 4'!C:C)</f>
        <v>5601418.9199999999</v>
      </c>
      <c r="R52" s="240">
        <v>44925</v>
      </c>
      <c r="S52" s="241" t="s">
        <v>248</v>
      </c>
    </row>
    <row r="53" spans="1:21" s="115" customFormat="1" ht="17.25" customHeight="1" x14ac:dyDescent="0.3">
      <c r="A53" s="98">
        <f t="shared" si="14"/>
        <v>22</v>
      </c>
      <c r="B53" s="99" t="s">
        <v>206</v>
      </c>
      <c r="C53" s="265">
        <v>1993</v>
      </c>
      <c r="D53" s="266"/>
      <c r="E53" s="266" t="s">
        <v>216</v>
      </c>
      <c r="F53" s="267">
        <v>9</v>
      </c>
      <c r="G53" s="268">
        <v>1</v>
      </c>
      <c r="H53" s="267">
        <v>1</v>
      </c>
      <c r="I53" s="270">
        <v>1886.9</v>
      </c>
      <c r="J53" s="270">
        <v>1886.9</v>
      </c>
      <c r="K53" s="270">
        <v>1876</v>
      </c>
      <c r="L53" s="267">
        <v>42</v>
      </c>
      <c r="M53" s="100">
        <f t="shared" si="13"/>
        <v>3876636.46</v>
      </c>
      <c r="N53" s="120">
        <v>0</v>
      </c>
      <c r="O53" s="120">
        <v>0</v>
      </c>
      <c r="P53" s="120">
        <v>0</v>
      </c>
      <c r="Q53" s="100">
        <f>SUMIF('Раздел 2'!B:B,B53,'Раздел 2'!C:C)+SUMIF('Раздел 3'!B:B,B53,'Раздел 3'!C:C)+SUMIF('Раздел 4'!B:B,B53,'Раздел 4'!C:C)</f>
        <v>3876636.46</v>
      </c>
      <c r="R53" s="240">
        <v>44925</v>
      </c>
      <c r="S53" s="241" t="s">
        <v>248</v>
      </c>
    </row>
    <row r="54" spans="1:21" s="115" customFormat="1" ht="17.25" customHeight="1" x14ac:dyDescent="0.3">
      <c r="A54" s="98">
        <f t="shared" si="14"/>
        <v>23</v>
      </c>
      <c r="B54" s="99" t="s">
        <v>207</v>
      </c>
      <c r="C54" s="265">
        <v>1993</v>
      </c>
      <c r="D54" s="267"/>
      <c r="E54" s="266" t="s">
        <v>225</v>
      </c>
      <c r="F54" s="267">
        <v>9</v>
      </c>
      <c r="G54" s="268">
        <v>1</v>
      </c>
      <c r="H54" s="267">
        <v>1</v>
      </c>
      <c r="I54" s="270">
        <v>1561.5</v>
      </c>
      <c r="J54" s="270">
        <v>1561.5</v>
      </c>
      <c r="K54" s="270">
        <v>1422.9</v>
      </c>
      <c r="L54" s="267">
        <v>84</v>
      </c>
      <c r="M54" s="100">
        <f t="shared" si="13"/>
        <v>2481167.5444</v>
      </c>
      <c r="N54" s="120">
        <v>0</v>
      </c>
      <c r="O54" s="120">
        <v>0</v>
      </c>
      <c r="P54" s="120">
        <v>0</v>
      </c>
      <c r="Q54" s="100">
        <f>SUMIF('Раздел 2'!B:B,B54,'Раздел 2'!C:C)+SUMIF('Раздел 3'!B:B,B54,'Раздел 3'!C:C)+SUMIF('Раздел 4'!B:B,B54,'Раздел 4'!C:C)</f>
        <v>2481167.5444</v>
      </c>
      <c r="R54" s="240">
        <v>44925</v>
      </c>
      <c r="S54" s="241" t="s">
        <v>248</v>
      </c>
    </row>
    <row r="55" spans="1:21" s="115" customFormat="1" ht="17.25" customHeight="1" x14ac:dyDescent="0.3">
      <c r="A55" s="98">
        <f t="shared" si="14"/>
        <v>24</v>
      </c>
      <c r="B55" s="99" t="s">
        <v>208</v>
      </c>
      <c r="C55" s="265">
        <v>1993</v>
      </c>
      <c r="D55" s="267"/>
      <c r="E55" s="266" t="s">
        <v>225</v>
      </c>
      <c r="F55" s="267">
        <v>9</v>
      </c>
      <c r="G55" s="268">
        <v>1</v>
      </c>
      <c r="H55" s="267">
        <v>1</v>
      </c>
      <c r="I55" s="270">
        <v>2421.3000000000002</v>
      </c>
      <c r="J55" s="270">
        <v>2421.3000000000002</v>
      </c>
      <c r="K55" s="270">
        <v>2163.8000000000002</v>
      </c>
      <c r="L55" s="267">
        <v>105</v>
      </c>
      <c r="M55" s="100">
        <f t="shared" si="13"/>
        <v>2483623.2352</v>
      </c>
      <c r="N55" s="120">
        <v>0</v>
      </c>
      <c r="O55" s="120">
        <v>0</v>
      </c>
      <c r="P55" s="120">
        <v>0</v>
      </c>
      <c r="Q55" s="100">
        <f>SUMIF('Раздел 2'!B:B,B55,'Раздел 2'!C:C)+SUMIF('Раздел 3'!B:B,B55,'Раздел 3'!C:C)+SUMIF('Раздел 4'!B:B,B55,'Раздел 4'!C:C)</f>
        <v>2483623.2352</v>
      </c>
      <c r="R55" s="240">
        <v>44925</v>
      </c>
      <c r="S55" s="241" t="s">
        <v>248</v>
      </c>
    </row>
    <row r="56" spans="1:21" s="124" customFormat="1" ht="17.25" customHeight="1" x14ac:dyDescent="0.3">
      <c r="A56" s="98">
        <f t="shared" si="14"/>
        <v>25</v>
      </c>
      <c r="B56" s="99" t="s">
        <v>212</v>
      </c>
      <c r="C56" s="265">
        <v>1989</v>
      </c>
      <c r="D56" s="267"/>
      <c r="E56" s="271" t="s">
        <v>224</v>
      </c>
      <c r="F56" s="267">
        <v>9</v>
      </c>
      <c r="G56" s="268">
        <v>2</v>
      </c>
      <c r="H56" s="267">
        <v>2</v>
      </c>
      <c r="I56" s="269">
        <v>4002.8</v>
      </c>
      <c r="J56" s="269">
        <v>4002.8</v>
      </c>
      <c r="K56" s="269">
        <v>3526.4</v>
      </c>
      <c r="L56" s="273">
        <v>173</v>
      </c>
      <c r="M56" s="100">
        <f t="shared" si="13"/>
        <v>4345632.0199999996</v>
      </c>
      <c r="N56" s="120">
        <v>0</v>
      </c>
      <c r="O56" s="120">
        <v>0</v>
      </c>
      <c r="P56" s="120">
        <v>0</v>
      </c>
      <c r="Q56" s="100">
        <f>SUMIF('Раздел 2'!B:B,B56,'Раздел 2'!C:C)+SUMIF('Раздел 3'!B:B,B56,'Раздел 3'!C:C)+SUMIF('Раздел 4'!B:B,B56,'Раздел 4'!C:C)</f>
        <v>4345632.0199999996</v>
      </c>
      <c r="R56" s="240">
        <v>44925</v>
      </c>
      <c r="S56" s="241" t="s">
        <v>248</v>
      </c>
    </row>
    <row r="57" spans="1:21" s="124" customFormat="1" ht="17.25" customHeight="1" x14ac:dyDescent="0.3">
      <c r="A57" s="239" t="s">
        <v>42</v>
      </c>
      <c r="B57" s="99"/>
      <c r="C57" s="254" t="s">
        <v>249</v>
      </c>
      <c r="D57" s="254" t="s">
        <v>249</v>
      </c>
      <c r="E57" s="254" t="s">
        <v>249</v>
      </c>
      <c r="F57" s="113" t="s">
        <v>249</v>
      </c>
      <c r="G57" s="98">
        <f>SUM(G47:G56)</f>
        <v>17</v>
      </c>
      <c r="H57" s="120" t="s">
        <v>249</v>
      </c>
      <c r="I57" s="100">
        <f t="shared" ref="I57:Q57" si="15">SUM(I47:I56)</f>
        <v>34907.79</v>
      </c>
      <c r="J57" s="100">
        <f t="shared" si="15"/>
        <v>34907.79</v>
      </c>
      <c r="K57" s="100">
        <f t="shared" si="15"/>
        <v>31443.91</v>
      </c>
      <c r="L57" s="98">
        <f t="shared" si="15"/>
        <v>1421</v>
      </c>
      <c r="M57" s="100">
        <f t="shared" si="15"/>
        <v>48388012.035999998</v>
      </c>
      <c r="N57" s="100">
        <f t="shared" si="15"/>
        <v>0</v>
      </c>
      <c r="O57" s="100">
        <f t="shared" si="15"/>
        <v>0</v>
      </c>
      <c r="P57" s="100">
        <f t="shared" si="15"/>
        <v>0</v>
      </c>
      <c r="Q57" s="100">
        <f t="shared" si="15"/>
        <v>48388012.035999998</v>
      </c>
      <c r="R57" s="255" t="s">
        <v>249</v>
      </c>
      <c r="S57" s="256" t="s">
        <v>249</v>
      </c>
      <c r="T57" s="123">
        <f>Q57-'Раздел 2'!C36-'Раздел 3'!C37-'Раздел 4'!C21</f>
        <v>0</v>
      </c>
      <c r="U57" s="123">
        <f>M57-'Раздел 2'!C36-'Раздел 3'!C45-'Раздел 4'!C29</f>
        <v>-13680950.649999999</v>
      </c>
    </row>
    <row r="58" spans="1:21" s="124" customFormat="1" ht="17.25" customHeight="1" x14ac:dyDescent="0.3">
      <c r="A58" s="237" t="s">
        <v>277</v>
      </c>
      <c r="B58" s="99"/>
      <c r="D58" s="254"/>
      <c r="E58" s="254"/>
      <c r="F58" s="113"/>
      <c r="G58" s="98"/>
      <c r="H58" s="120"/>
      <c r="I58" s="100"/>
      <c r="J58" s="100"/>
      <c r="K58" s="100"/>
      <c r="L58" s="98"/>
      <c r="M58" s="100"/>
      <c r="N58" s="100"/>
      <c r="O58" s="100"/>
      <c r="P58" s="100"/>
      <c r="Q58" s="100"/>
      <c r="R58" s="255"/>
      <c r="S58" s="256"/>
      <c r="T58" s="123"/>
      <c r="U58" s="123"/>
    </row>
    <row r="59" spans="1:21" s="124" customFormat="1" ht="17.25" customHeight="1" x14ac:dyDescent="0.3">
      <c r="A59" s="98">
        <f>A56+1</f>
        <v>26</v>
      </c>
      <c r="B59" s="274" t="s">
        <v>286</v>
      </c>
      <c r="C59" s="265">
        <v>1985</v>
      </c>
      <c r="D59" s="254"/>
      <c r="E59" s="271" t="s">
        <v>216</v>
      </c>
      <c r="F59" s="267">
        <v>9</v>
      </c>
      <c r="G59" s="268">
        <v>1</v>
      </c>
      <c r="H59" s="267">
        <v>1</v>
      </c>
      <c r="I59" s="272">
        <v>2142.5700000000002</v>
      </c>
      <c r="J59" s="272">
        <f>I59</f>
        <v>2142.5700000000002</v>
      </c>
      <c r="K59" s="270">
        <v>640.34</v>
      </c>
      <c r="L59" s="267">
        <v>71</v>
      </c>
      <c r="M59" s="100">
        <f>Q59</f>
        <v>2736190.13</v>
      </c>
      <c r="N59" s="235">
        <v>0</v>
      </c>
      <c r="O59" s="235">
        <v>0</v>
      </c>
      <c r="P59" s="235">
        <v>0</v>
      </c>
      <c r="Q59" s="100">
        <f>'Раздел 3'!C39+'Раздел 4'!C23</f>
        <v>2736190.13</v>
      </c>
      <c r="R59" s="240">
        <v>44925</v>
      </c>
      <c r="S59" s="275" t="s">
        <v>248</v>
      </c>
      <c r="T59" s="123"/>
      <c r="U59" s="123"/>
    </row>
    <row r="60" spans="1:21" s="124" customFormat="1" ht="17.25" customHeight="1" x14ac:dyDescent="0.3">
      <c r="A60" s="98">
        <f t="shared" ref="A60:A63" si="16">A59+1</f>
        <v>27</v>
      </c>
      <c r="B60" s="274" t="s">
        <v>287</v>
      </c>
      <c r="C60" s="265">
        <v>1984</v>
      </c>
      <c r="D60" s="254"/>
      <c r="E60" s="271" t="s">
        <v>216</v>
      </c>
      <c r="F60" s="267">
        <v>9</v>
      </c>
      <c r="G60" s="268">
        <v>1</v>
      </c>
      <c r="H60" s="267">
        <v>1</v>
      </c>
      <c r="I60" s="270">
        <v>3956.9</v>
      </c>
      <c r="J60" s="272">
        <f t="shared" ref="J60:J61" si="17">I60</f>
        <v>3956.9</v>
      </c>
      <c r="K60" s="270">
        <v>954.8</v>
      </c>
      <c r="L60" s="267">
        <v>127</v>
      </c>
      <c r="M60" s="100">
        <f>Q60</f>
        <v>2736190.13</v>
      </c>
      <c r="N60" s="235">
        <v>0</v>
      </c>
      <c r="O60" s="235">
        <v>0</v>
      </c>
      <c r="P60" s="235">
        <v>0</v>
      </c>
      <c r="Q60" s="100">
        <f>'Раздел 3'!C40+'Раздел 4'!C24</f>
        <v>2736190.13</v>
      </c>
      <c r="R60" s="240">
        <v>44925</v>
      </c>
      <c r="S60" s="275" t="s">
        <v>248</v>
      </c>
      <c r="T60" s="123"/>
      <c r="U60" s="123"/>
    </row>
    <row r="61" spans="1:21" s="124" customFormat="1" ht="17.25" customHeight="1" x14ac:dyDescent="0.3">
      <c r="A61" s="98">
        <f t="shared" si="16"/>
        <v>28</v>
      </c>
      <c r="B61" s="274" t="s">
        <v>288</v>
      </c>
      <c r="C61" s="265">
        <v>1981</v>
      </c>
      <c r="D61" s="254"/>
      <c r="E61" s="271" t="s">
        <v>216</v>
      </c>
      <c r="F61" s="267">
        <v>9</v>
      </c>
      <c r="G61" s="268">
        <v>1</v>
      </c>
      <c r="H61" s="267">
        <v>1</v>
      </c>
      <c r="I61" s="270">
        <v>3987.5</v>
      </c>
      <c r="J61" s="272">
        <f t="shared" si="17"/>
        <v>3987.5</v>
      </c>
      <c r="K61" s="270">
        <v>1118.8499999999999</v>
      </c>
      <c r="L61" s="267">
        <v>113</v>
      </c>
      <c r="M61" s="100">
        <f>Q61</f>
        <v>2736190.13</v>
      </c>
      <c r="N61" s="235">
        <v>0</v>
      </c>
      <c r="O61" s="235">
        <v>0</v>
      </c>
      <c r="P61" s="235">
        <v>0</v>
      </c>
      <c r="Q61" s="100">
        <f>'Раздел 3'!C41+'Раздел 4'!C25</f>
        <v>2736190.13</v>
      </c>
      <c r="R61" s="240">
        <v>44925</v>
      </c>
      <c r="S61" s="275" t="s">
        <v>248</v>
      </c>
      <c r="T61" s="123"/>
      <c r="U61" s="123"/>
    </row>
    <row r="62" spans="1:21" s="124" customFormat="1" ht="17.25" customHeight="1" x14ac:dyDescent="0.3">
      <c r="A62" s="98">
        <f t="shared" si="16"/>
        <v>29</v>
      </c>
      <c r="B62" s="274" t="s">
        <v>289</v>
      </c>
      <c r="C62" s="265">
        <v>1984</v>
      </c>
      <c r="D62" s="254"/>
      <c r="E62" s="266" t="s">
        <v>216</v>
      </c>
      <c r="F62" s="267">
        <v>9</v>
      </c>
      <c r="G62" s="268">
        <v>1</v>
      </c>
      <c r="H62" s="267">
        <v>1</v>
      </c>
      <c r="I62" s="270">
        <v>3416.1</v>
      </c>
      <c r="J62" s="270">
        <v>3416.1</v>
      </c>
      <c r="K62" s="270">
        <v>104.8</v>
      </c>
      <c r="L62" s="267">
        <v>93</v>
      </c>
      <c r="M62" s="100">
        <f>Q62</f>
        <v>2736190.13</v>
      </c>
      <c r="N62" s="235">
        <v>0</v>
      </c>
      <c r="O62" s="235">
        <v>0</v>
      </c>
      <c r="P62" s="235">
        <v>0</v>
      </c>
      <c r="Q62" s="100">
        <f>'Раздел 3'!C42+'Раздел 4'!C26</f>
        <v>2736190.13</v>
      </c>
      <c r="R62" s="240">
        <v>44925</v>
      </c>
      <c r="S62" s="275" t="s">
        <v>248</v>
      </c>
      <c r="T62" s="123"/>
      <c r="U62" s="123"/>
    </row>
    <row r="63" spans="1:21" s="124" customFormat="1" ht="17.25" customHeight="1" x14ac:dyDescent="0.3">
      <c r="A63" s="98">
        <f t="shared" si="16"/>
        <v>30</v>
      </c>
      <c r="B63" s="276" t="s">
        <v>274</v>
      </c>
      <c r="C63" s="265">
        <v>1984</v>
      </c>
      <c r="D63" s="254"/>
      <c r="E63" s="271" t="s">
        <v>216</v>
      </c>
      <c r="F63" s="267">
        <v>9</v>
      </c>
      <c r="G63" s="268">
        <v>1</v>
      </c>
      <c r="H63" s="267">
        <v>1</v>
      </c>
      <c r="I63" s="270">
        <v>3034.7</v>
      </c>
      <c r="J63" s="270">
        <v>3034.7</v>
      </c>
      <c r="K63" s="270">
        <v>89.5</v>
      </c>
      <c r="L63" s="267">
        <v>79</v>
      </c>
      <c r="M63" s="100">
        <f>Q63</f>
        <v>2736190.13</v>
      </c>
      <c r="N63" s="235">
        <v>0</v>
      </c>
      <c r="O63" s="235">
        <v>0</v>
      </c>
      <c r="P63" s="235">
        <v>0</v>
      </c>
      <c r="Q63" s="100">
        <f>'Раздел 3'!C43+'Раздел 4'!C27</f>
        <v>2736190.13</v>
      </c>
      <c r="R63" s="240">
        <v>44925</v>
      </c>
      <c r="S63" s="275" t="s">
        <v>248</v>
      </c>
      <c r="T63" s="123"/>
      <c r="U63" s="123"/>
    </row>
    <row r="64" spans="1:21" s="124" customFormat="1" ht="17.25" customHeight="1" x14ac:dyDescent="0.3">
      <c r="A64" s="239" t="s">
        <v>42</v>
      </c>
      <c r="B64" s="99"/>
      <c r="C64" s="120" t="s">
        <v>249</v>
      </c>
      <c r="D64" s="120" t="s">
        <v>249</v>
      </c>
      <c r="E64" s="120" t="s">
        <v>249</v>
      </c>
      <c r="F64" s="120" t="s">
        <v>249</v>
      </c>
      <c r="G64" s="98">
        <f>SUM(G59:G63)</f>
        <v>5</v>
      </c>
      <c r="H64" s="120" t="s">
        <v>249</v>
      </c>
      <c r="I64" s="100">
        <f>SUM(I59:I63)</f>
        <v>16537.77</v>
      </c>
      <c r="J64" s="100">
        <f t="shared" ref="J64:Q64" si="18">SUM(J59:J63)</f>
        <v>16537.77</v>
      </c>
      <c r="K64" s="100">
        <f t="shared" si="18"/>
        <v>2908.29</v>
      </c>
      <c r="L64" s="100">
        <f t="shared" si="18"/>
        <v>483</v>
      </c>
      <c r="M64" s="100">
        <f t="shared" si="18"/>
        <v>13680950.649999999</v>
      </c>
      <c r="N64" s="100">
        <f t="shared" si="18"/>
        <v>0</v>
      </c>
      <c r="O64" s="100">
        <f t="shared" si="18"/>
        <v>0</v>
      </c>
      <c r="P64" s="100">
        <f t="shared" si="18"/>
        <v>0</v>
      </c>
      <c r="Q64" s="100">
        <f t="shared" si="18"/>
        <v>13680950.649999999</v>
      </c>
      <c r="R64" s="255"/>
      <c r="S64" s="256"/>
      <c r="T64" s="123"/>
      <c r="U64" s="123"/>
    </row>
    <row r="65" spans="1:21" s="124" customFormat="1" ht="17.25" customHeight="1" x14ac:dyDescent="0.3">
      <c r="A65" s="237" t="s">
        <v>193</v>
      </c>
      <c r="B65" s="99"/>
      <c r="C65" s="101"/>
      <c r="D65" s="112"/>
      <c r="E65" s="112"/>
      <c r="F65" s="98"/>
      <c r="G65" s="101"/>
      <c r="H65" s="98"/>
      <c r="I65" s="100"/>
      <c r="J65" s="100"/>
      <c r="K65" s="100"/>
      <c r="L65" s="98"/>
      <c r="M65" s="100"/>
      <c r="N65" s="120"/>
      <c r="O65" s="120"/>
      <c r="P65" s="120"/>
      <c r="Q65" s="100"/>
      <c r="R65" s="255"/>
      <c r="S65" s="256"/>
    </row>
    <row r="66" spans="1:21" s="124" customFormat="1" ht="17.25" customHeight="1" x14ac:dyDescent="0.3">
      <c r="A66" s="98">
        <f>A63+1</f>
        <v>31</v>
      </c>
      <c r="B66" s="99" t="s">
        <v>194</v>
      </c>
      <c r="C66" s="254">
        <v>1984</v>
      </c>
      <c r="D66" s="254"/>
      <c r="E66" s="254" t="s">
        <v>217</v>
      </c>
      <c r="F66" s="113">
        <v>9</v>
      </c>
      <c r="G66" s="254">
        <v>3</v>
      </c>
      <c r="H66" s="113">
        <v>3</v>
      </c>
      <c r="I66" s="120">
        <v>6751.6</v>
      </c>
      <c r="J66" s="120">
        <v>6751.6</v>
      </c>
      <c r="K66" s="120">
        <v>4709.1000000000004</v>
      </c>
      <c r="L66" s="113">
        <v>217</v>
      </c>
      <c r="M66" s="100">
        <f>Q66</f>
        <v>8324810.25</v>
      </c>
      <c r="N66" s="100">
        <v>0</v>
      </c>
      <c r="O66" s="100">
        <v>0</v>
      </c>
      <c r="P66" s="100">
        <v>0</v>
      </c>
      <c r="Q66" s="100">
        <f>SUMIF('Раздел 2'!B:B,B66,'Раздел 2'!C:C)+SUMIF('Раздел 3'!B:B,B66,'Раздел 3'!C:C)+SUMIF('Раздел 4'!B:B,B66,'Раздел 4'!C:C)</f>
        <v>8324810.25</v>
      </c>
      <c r="R66" s="240">
        <v>44925</v>
      </c>
      <c r="S66" s="241" t="s">
        <v>248</v>
      </c>
    </row>
    <row r="67" spans="1:21" s="124" customFormat="1" ht="17.25" customHeight="1" x14ac:dyDescent="0.3">
      <c r="A67" s="98">
        <f>A66+1</f>
        <v>32</v>
      </c>
      <c r="B67" s="99" t="s">
        <v>195</v>
      </c>
      <c r="C67" s="254">
        <v>1983</v>
      </c>
      <c r="D67" s="254"/>
      <c r="E67" s="254" t="s">
        <v>217</v>
      </c>
      <c r="F67" s="113">
        <v>9</v>
      </c>
      <c r="G67" s="254">
        <v>5</v>
      </c>
      <c r="H67" s="113">
        <v>6</v>
      </c>
      <c r="I67" s="120">
        <v>9392.4</v>
      </c>
      <c r="J67" s="120">
        <v>9392.4</v>
      </c>
      <c r="K67" s="120">
        <v>9392.4</v>
      </c>
      <c r="L67" s="113">
        <v>411</v>
      </c>
      <c r="M67" s="100">
        <f>Q67</f>
        <v>13117704.67</v>
      </c>
      <c r="N67" s="100">
        <v>0</v>
      </c>
      <c r="O67" s="100">
        <v>0</v>
      </c>
      <c r="P67" s="100">
        <v>0</v>
      </c>
      <c r="Q67" s="100">
        <f>SUMIF('Раздел 2'!B:B,B67,'Раздел 2'!C:C)+SUMIF('Раздел 3'!B:B,B67,'Раздел 3'!C:C)+SUMIF('Раздел 4'!B:B,B67,'Раздел 4'!C:C)</f>
        <v>13117704.67</v>
      </c>
      <c r="R67" s="240">
        <v>44925</v>
      </c>
      <c r="S67" s="241" t="s">
        <v>248</v>
      </c>
    </row>
    <row r="68" spans="1:21" s="124" customFormat="1" ht="17.25" customHeight="1" x14ac:dyDescent="0.3">
      <c r="A68" s="98">
        <f>A67+1</f>
        <v>33</v>
      </c>
      <c r="B68" s="99" t="s">
        <v>196</v>
      </c>
      <c r="C68" s="254">
        <v>1984</v>
      </c>
      <c r="D68" s="254"/>
      <c r="E68" s="254" t="s">
        <v>217</v>
      </c>
      <c r="F68" s="113">
        <v>9</v>
      </c>
      <c r="G68" s="254">
        <v>3</v>
      </c>
      <c r="H68" s="113">
        <v>3</v>
      </c>
      <c r="I68" s="120">
        <v>4683.8999999999996</v>
      </c>
      <c r="J68" s="120">
        <v>4683.8999999999996</v>
      </c>
      <c r="K68" s="120">
        <v>4650.5</v>
      </c>
      <c r="L68" s="113">
        <v>171</v>
      </c>
      <c r="M68" s="100">
        <f>Q68</f>
        <v>7759701.0999999996</v>
      </c>
      <c r="N68" s="100">
        <v>0</v>
      </c>
      <c r="O68" s="100">
        <v>0</v>
      </c>
      <c r="P68" s="100">
        <v>0</v>
      </c>
      <c r="Q68" s="100">
        <f>SUMIF('Раздел 2'!B:B,B68,'Раздел 2'!C:C)+SUMIF('Раздел 3'!B:B,B68,'Раздел 3'!C:C)+SUMIF('Раздел 4'!B:B,B68,'Раздел 4'!C:C)</f>
        <v>7759701.0999999996</v>
      </c>
      <c r="R68" s="240">
        <v>44925</v>
      </c>
      <c r="S68" s="241" t="s">
        <v>248</v>
      </c>
      <c r="U68" s="123"/>
    </row>
    <row r="69" spans="1:21" s="115" customFormat="1" ht="17.25" customHeight="1" x14ac:dyDescent="0.3">
      <c r="A69" s="239" t="s">
        <v>42</v>
      </c>
      <c r="B69" s="99"/>
      <c r="C69" s="254" t="s">
        <v>249</v>
      </c>
      <c r="D69" s="256" t="s">
        <v>249</v>
      </c>
      <c r="E69" s="256" t="s">
        <v>249</v>
      </c>
      <c r="F69" s="113" t="s">
        <v>249</v>
      </c>
      <c r="G69" s="254">
        <f>SUM(G66:G68)</f>
        <v>11</v>
      </c>
      <c r="H69" s="120" t="s">
        <v>249</v>
      </c>
      <c r="I69" s="120">
        <f t="shared" ref="I69:N69" si="19">SUM(I66:I68)</f>
        <v>20827.900000000001</v>
      </c>
      <c r="J69" s="120">
        <f t="shared" si="19"/>
        <v>20827.900000000001</v>
      </c>
      <c r="K69" s="120">
        <f t="shared" si="19"/>
        <v>18752</v>
      </c>
      <c r="L69" s="113">
        <f t="shared" si="19"/>
        <v>799</v>
      </c>
      <c r="M69" s="100">
        <f t="shared" si="19"/>
        <v>29202216.020000003</v>
      </c>
      <c r="N69" s="100">
        <f t="shared" si="19"/>
        <v>0</v>
      </c>
      <c r="O69" s="100">
        <f t="shared" ref="O69:P69" si="20">SUM(O66:O68)</f>
        <v>0</v>
      </c>
      <c r="P69" s="100">
        <f t="shared" si="20"/>
        <v>0</v>
      </c>
      <c r="Q69" s="100">
        <f>SUM(Q66:Q68)</f>
        <v>29202216.020000003</v>
      </c>
      <c r="R69" s="255" t="s">
        <v>249</v>
      </c>
      <c r="S69" s="256" t="s">
        <v>249</v>
      </c>
      <c r="U69" s="123">
        <f>M70-'Раздел 2'!C42</f>
        <v>0</v>
      </c>
    </row>
    <row r="70" spans="1:21" s="124" customFormat="1" ht="17.25" customHeight="1" x14ac:dyDescent="0.3">
      <c r="A70" s="237" t="s">
        <v>228</v>
      </c>
      <c r="B70" s="99"/>
      <c r="C70" s="254"/>
      <c r="D70" s="112"/>
      <c r="E70" s="256"/>
      <c r="F70" s="98"/>
      <c r="G70" s="101"/>
      <c r="H70" s="98"/>
      <c r="I70" s="100"/>
      <c r="J70" s="100"/>
      <c r="K70" s="100"/>
      <c r="L70" s="98"/>
      <c r="M70" s="100"/>
      <c r="N70" s="100"/>
      <c r="O70" s="100"/>
      <c r="P70" s="100"/>
      <c r="Q70" s="100"/>
      <c r="R70" s="255"/>
      <c r="S70" s="256"/>
    </row>
    <row r="71" spans="1:21" s="124" customFormat="1" ht="17.25" customHeight="1" x14ac:dyDescent="0.3">
      <c r="A71" s="98">
        <f>A68+1</f>
        <v>34</v>
      </c>
      <c r="B71" s="118" t="s">
        <v>229</v>
      </c>
      <c r="C71" s="275">
        <v>1986</v>
      </c>
      <c r="D71" s="260"/>
      <c r="E71" s="260" t="s">
        <v>220</v>
      </c>
      <c r="F71" s="104">
        <v>9</v>
      </c>
      <c r="G71" s="277">
        <v>1</v>
      </c>
      <c r="H71" s="104">
        <v>1</v>
      </c>
      <c r="I71" s="278">
        <v>4024.4</v>
      </c>
      <c r="J71" s="278">
        <v>4024.4</v>
      </c>
      <c r="K71" s="100">
        <v>3621.96</v>
      </c>
      <c r="L71" s="104">
        <v>122</v>
      </c>
      <c r="M71" s="100">
        <f>Q71</f>
        <v>2381097.2199999997</v>
      </c>
      <c r="N71" s="100">
        <v>0</v>
      </c>
      <c r="O71" s="100">
        <v>0</v>
      </c>
      <c r="P71" s="100">
        <v>0</v>
      </c>
      <c r="Q71" s="100">
        <f>SUMIF('Раздел 2'!B:B,B71,'Раздел 2'!C:C)+SUMIF('Раздел 3'!B:B,B71,'Раздел 3'!C:C)+SUMIF('Раздел 4'!B:B,B71,'Раздел 4'!C:C)</f>
        <v>2381097.2199999997</v>
      </c>
      <c r="R71" s="240">
        <v>44925</v>
      </c>
      <c r="S71" s="241" t="s">
        <v>248</v>
      </c>
    </row>
    <row r="72" spans="1:21" s="124" customFormat="1" ht="17.25" customHeight="1" x14ac:dyDescent="0.3">
      <c r="A72" s="239" t="s">
        <v>42</v>
      </c>
      <c r="B72" s="99"/>
      <c r="C72" s="254" t="s">
        <v>249</v>
      </c>
      <c r="D72" s="254" t="s">
        <v>249</v>
      </c>
      <c r="E72" s="254" t="s">
        <v>249</v>
      </c>
      <c r="F72" s="113" t="s">
        <v>249</v>
      </c>
      <c r="G72" s="254">
        <v>1</v>
      </c>
      <c r="H72" s="120" t="s">
        <v>249</v>
      </c>
      <c r="I72" s="100">
        <f>SUM(I71)</f>
        <v>4024.4</v>
      </c>
      <c r="J72" s="100">
        <f t="shared" ref="J72:L72" si="21">SUM(J71)</f>
        <v>4024.4</v>
      </c>
      <c r="K72" s="100">
        <f t="shared" si="21"/>
        <v>3621.96</v>
      </c>
      <c r="L72" s="98">
        <f t="shared" si="21"/>
        <v>122</v>
      </c>
      <c r="M72" s="100">
        <f>M71</f>
        <v>2381097.2199999997</v>
      </c>
      <c r="N72" s="100">
        <f t="shared" ref="N72:Q72" si="22">N71</f>
        <v>0</v>
      </c>
      <c r="O72" s="100">
        <f t="shared" si="22"/>
        <v>0</v>
      </c>
      <c r="P72" s="100">
        <f t="shared" si="22"/>
        <v>0</v>
      </c>
      <c r="Q72" s="100">
        <f t="shared" si="22"/>
        <v>2381097.2199999997</v>
      </c>
      <c r="R72" s="255" t="s">
        <v>249</v>
      </c>
      <c r="S72" s="256" t="s">
        <v>249</v>
      </c>
    </row>
    <row r="73" spans="1:21" s="124" customFormat="1" ht="17.25" customHeight="1" x14ac:dyDescent="0.3">
      <c r="A73" s="114" t="s">
        <v>69</v>
      </c>
      <c r="B73" s="99"/>
      <c r="C73" s="261" t="s">
        <v>249</v>
      </c>
      <c r="D73" s="261" t="s">
        <v>249</v>
      </c>
      <c r="E73" s="261" t="s">
        <v>249</v>
      </c>
      <c r="F73" s="262" t="s">
        <v>249</v>
      </c>
      <c r="G73" s="245">
        <f>G72+G69+G64+G57</f>
        <v>34</v>
      </c>
      <c r="H73" s="279" t="s">
        <v>249</v>
      </c>
      <c r="I73" s="220">
        <f>I72+I69+I64+I57</f>
        <v>76297.860000000015</v>
      </c>
      <c r="J73" s="220">
        <f t="shared" ref="J73:Q73" si="23">J72+J69+J64+J57</f>
        <v>76297.860000000015</v>
      </c>
      <c r="K73" s="220">
        <f t="shared" si="23"/>
        <v>56726.16</v>
      </c>
      <c r="L73" s="220">
        <f t="shared" si="23"/>
        <v>2825</v>
      </c>
      <c r="M73" s="220">
        <f t="shared" si="23"/>
        <v>93652275.925999999</v>
      </c>
      <c r="N73" s="220">
        <f t="shared" si="23"/>
        <v>0</v>
      </c>
      <c r="O73" s="220">
        <f t="shared" si="23"/>
        <v>0</v>
      </c>
      <c r="P73" s="220">
        <f t="shared" si="23"/>
        <v>0</v>
      </c>
      <c r="Q73" s="220">
        <f t="shared" si="23"/>
        <v>93652275.925999999</v>
      </c>
      <c r="R73" s="263" t="s">
        <v>249</v>
      </c>
      <c r="S73" s="264" t="s">
        <v>249</v>
      </c>
      <c r="T73" s="123">
        <f>Q73-'Раздел 2'!C45-'Раздел 3'!C45-'Раздел 4'!C29</f>
        <v>0</v>
      </c>
      <c r="U73" s="123">
        <f>M73-'Раздел 2'!C45-'Раздел 3'!C45-'Раздел 4'!C29</f>
        <v>0</v>
      </c>
    </row>
    <row r="74" spans="1:21" s="115" customFormat="1" ht="17.25" customHeight="1" x14ac:dyDescent="0.3">
      <c r="A74" s="470" t="s">
        <v>113</v>
      </c>
      <c r="B74" s="471"/>
      <c r="C74" s="471"/>
      <c r="D74" s="471"/>
      <c r="E74" s="471"/>
      <c r="F74" s="471"/>
      <c r="G74" s="471"/>
      <c r="H74" s="471"/>
      <c r="I74" s="471"/>
      <c r="J74" s="471"/>
      <c r="K74" s="471"/>
      <c r="L74" s="471"/>
      <c r="M74" s="471"/>
      <c r="N74" s="471"/>
      <c r="O74" s="471"/>
      <c r="P74" s="471"/>
      <c r="Q74" s="471"/>
      <c r="R74" s="471"/>
      <c r="S74" s="472"/>
    </row>
    <row r="75" spans="1:21" s="115" customFormat="1" ht="17.25" customHeight="1" x14ac:dyDescent="0.3">
      <c r="A75" s="237" t="s">
        <v>114</v>
      </c>
      <c r="B75" s="99"/>
      <c r="C75" s="254"/>
      <c r="D75" s="256"/>
      <c r="E75" s="256"/>
      <c r="F75" s="113"/>
      <c r="G75" s="254"/>
      <c r="H75" s="113"/>
      <c r="I75" s="120"/>
      <c r="J75" s="120"/>
      <c r="K75" s="120"/>
      <c r="L75" s="113"/>
      <c r="M75" s="100"/>
      <c r="N75" s="100"/>
      <c r="O75" s="100"/>
      <c r="P75" s="100"/>
      <c r="Q75" s="100"/>
      <c r="R75" s="255"/>
      <c r="S75" s="256"/>
    </row>
    <row r="76" spans="1:21" s="124" customFormat="1" ht="17.25" customHeight="1" x14ac:dyDescent="0.3">
      <c r="A76" s="98">
        <f>A71+1</f>
        <v>35</v>
      </c>
      <c r="B76" s="99" t="s">
        <v>115</v>
      </c>
      <c r="C76" s="255">
        <v>1990</v>
      </c>
      <c r="D76" s="98"/>
      <c r="E76" s="98" t="s">
        <v>216</v>
      </c>
      <c r="F76" s="98">
        <v>6</v>
      </c>
      <c r="G76" s="101">
        <v>6</v>
      </c>
      <c r="H76" s="98">
        <v>6</v>
      </c>
      <c r="I76" s="100">
        <v>8643</v>
      </c>
      <c r="J76" s="100">
        <v>5163</v>
      </c>
      <c r="K76" s="100">
        <v>2879</v>
      </c>
      <c r="L76" s="98">
        <v>223</v>
      </c>
      <c r="M76" s="100">
        <f t="shared" ref="M76:M88" si="24">Q76</f>
        <v>11544197.616</v>
      </c>
      <c r="N76" s="100">
        <v>0</v>
      </c>
      <c r="O76" s="100">
        <v>0</v>
      </c>
      <c r="P76" s="100">
        <v>0</v>
      </c>
      <c r="Q76" s="100">
        <f>SUMIF('Раздел 2'!B:B,B76,'Раздел 2'!C:C)+SUMIF('Раздел 3'!B:B,B76,'Раздел 3'!C:C)+SUMIF('Раздел 4'!B:B,B76,'Раздел 4'!C:C)</f>
        <v>11544197.616</v>
      </c>
      <c r="R76" s="240">
        <v>44925</v>
      </c>
      <c r="S76" s="241" t="s">
        <v>248</v>
      </c>
    </row>
    <row r="77" spans="1:21" s="124" customFormat="1" ht="17.25" customHeight="1" x14ac:dyDescent="0.3">
      <c r="A77" s="98">
        <f>A76+1</f>
        <v>36</v>
      </c>
      <c r="B77" s="99" t="s">
        <v>117</v>
      </c>
      <c r="C77" s="255">
        <v>1993</v>
      </c>
      <c r="D77" s="98"/>
      <c r="E77" s="98" t="s">
        <v>216</v>
      </c>
      <c r="F77" s="98">
        <v>6</v>
      </c>
      <c r="G77" s="101">
        <v>3</v>
      </c>
      <c r="H77" s="98">
        <v>3</v>
      </c>
      <c r="I77" s="100">
        <v>15895.7</v>
      </c>
      <c r="J77" s="100">
        <v>7164.3</v>
      </c>
      <c r="K77" s="100">
        <v>6932.7</v>
      </c>
      <c r="L77" s="98">
        <v>239</v>
      </c>
      <c r="M77" s="100">
        <f t="shared" si="24"/>
        <v>8207128.3799999999</v>
      </c>
      <c r="N77" s="100">
        <v>0</v>
      </c>
      <c r="O77" s="100">
        <v>0</v>
      </c>
      <c r="P77" s="100">
        <v>0</v>
      </c>
      <c r="Q77" s="100">
        <f>SUMIF('Раздел 2'!B:B,B77,'Раздел 2'!C:C)+SUMIF('Раздел 3'!B:B,B77,'Раздел 3'!C:C)+SUMIF('Раздел 4'!B:B,B77,'Раздел 4'!C:C)</f>
        <v>8207128.3799999999</v>
      </c>
      <c r="R77" s="240">
        <v>44925</v>
      </c>
      <c r="S77" s="241" t="s">
        <v>248</v>
      </c>
    </row>
    <row r="78" spans="1:21" s="124" customFormat="1" ht="17.25" customHeight="1" x14ac:dyDescent="0.3">
      <c r="A78" s="98">
        <f t="shared" ref="A78:A88" si="25">A77+1</f>
        <v>37</v>
      </c>
      <c r="B78" s="99" t="s">
        <v>118</v>
      </c>
      <c r="C78" s="255">
        <v>1988</v>
      </c>
      <c r="D78" s="98"/>
      <c r="E78" s="98" t="s">
        <v>216</v>
      </c>
      <c r="F78" s="98">
        <v>6</v>
      </c>
      <c r="G78" s="101">
        <v>3</v>
      </c>
      <c r="H78" s="98">
        <v>3</v>
      </c>
      <c r="I78" s="100">
        <v>15055</v>
      </c>
      <c r="J78" s="100">
        <v>5826</v>
      </c>
      <c r="K78" s="100">
        <v>5522.3</v>
      </c>
      <c r="L78" s="98">
        <v>221</v>
      </c>
      <c r="M78" s="100">
        <f t="shared" si="24"/>
        <v>6190138.2000000002</v>
      </c>
      <c r="N78" s="100">
        <v>0</v>
      </c>
      <c r="O78" s="100">
        <v>0</v>
      </c>
      <c r="P78" s="100">
        <v>0</v>
      </c>
      <c r="Q78" s="100">
        <f>SUMIF('Раздел 2'!B:B,B78,'Раздел 2'!C:C)+SUMIF('Раздел 3'!B:B,B78,'Раздел 3'!C:C)+SUMIF('Раздел 4'!B:B,B78,'Раздел 4'!C:C)</f>
        <v>6190138.2000000002</v>
      </c>
      <c r="R78" s="240">
        <v>44925</v>
      </c>
      <c r="S78" s="241" t="s">
        <v>248</v>
      </c>
    </row>
    <row r="79" spans="1:21" s="124" customFormat="1" ht="17.25" customHeight="1" x14ac:dyDescent="0.3">
      <c r="A79" s="98">
        <f t="shared" si="25"/>
        <v>38</v>
      </c>
      <c r="B79" s="99" t="s">
        <v>119</v>
      </c>
      <c r="C79" s="255">
        <v>1988</v>
      </c>
      <c r="D79" s="98"/>
      <c r="E79" s="113" t="s">
        <v>223</v>
      </c>
      <c r="F79" s="98">
        <v>9</v>
      </c>
      <c r="G79" s="101">
        <v>2</v>
      </c>
      <c r="H79" s="98">
        <v>2</v>
      </c>
      <c r="I79" s="100">
        <v>5884.4</v>
      </c>
      <c r="J79" s="100">
        <v>3923</v>
      </c>
      <c r="K79" s="100">
        <v>3488.1</v>
      </c>
      <c r="L79" s="98">
        <v>200</v>
      </c>
      <c r="M79" s="100">
        <f t="shared" si="24"/>
        <v>4275976.2932000002</v>
      </c>
      <c r="N79" s="100">
        <v>0</v>
      </c>
      <c r="O79" s="100">
        <v>0</v>
      </c>
      <c r="P79" s="100">
        <v>0</v>
      </c>
      <c r="Q79" s="100">
        <f>SUMIF('Раздел 2'!B:B,B79,'Раздел 2'!C:C)+SUMIF('Раздел 3'!B:B,B79,'Раздел 3'!C:C)+SUMIF('Раздел 4'!B:B,B79,'Раздел 4'!C:C)</f>
        <v>4275976.2932000002</v>
      </c>
      <c r="R79" s="240">
        <v>44925</v>
      </c>
      <c r="S79" s="241" t="s">
        <v>248</v>
      </c>
    </row>
    <row r="80" spans="1:21" s="124" customFormat="1" ht="17.25" customHeight="1" x14ac:dyDescent="0.3">
      <c r="A80" s="98">
        <f t="shared" si="25"/>
        <v>39</v>
      </c>
      <c r="B80" s="99" t="s">
        <v>124</v>
      </c>
      <c r="C80" s="255">
        <v>1990</v>
      </c>
      <c r="D80" s="98"/>
      <c r="E80" s="113" t="s">
        <v>223</v>
      </c>
      <c r="F80" s="98">
        <v>9</v>
      </c>
      <c r="G80" s="101">
        <v>4</v>
      </c>
      <c r="H80" s="98">
        <v>4</v>
      </c>
      <c r="I80" s="100">
        <v>12490.5</v>
      </c>
      <c r="J80" s="100">
        <v>8071.5</v>
      </c>
      <c r="K80" s="100">
        <v>7355.2</v>
      </c>
      <c r="L80" s="98">
        <v>387</v>
      </c>
      <c r="M80" s="100">
        <f t="shared" si="24"/>
        <v>10532095.24</v>
      </c>
      <c r="N80" s="100">
        <v>0</v>
      </c>
      <c r="O80" s="100">
        <v>0</v>
      </c>
      <c r="P80" s="100">
        <v>0</v>
      </c>
      <c r="Q80" s="100">
        <f>SUMIF('Раздел 2'!B:B,B80,'Раздел 2'!C:C)+SUMIF('Раздел 3'!B:B,B80,'Раздел 3'!C:C)+SUMIF('Раздел 4'!B:B,B80,'Раздел 4'!C:C)</f>
        <v>10532095.24</v>
      </c>
      <c r="R80" s="240">
        <v>44925</v>
      </c>
      <c r="S80" s="241" t="s">
        <v>248</v>
      </c>
    </row>
    <row r="81" spans="1:13920" s="124" customFormat="1" ht="17.25" customHeight="1" x14ac:dyDescent="0.3">
      <c r="A81" s="98">
        <f t="shared" si="25"/>
        <v>40</v>
      </c>
      <c r="B81" s="99" t="s">
        <v>125</v>
      </c>
      <c r="C81" s="255">
        <v>1993</v>
      </c>
      <c r="D81" s="98"/>
      <c r="E81" s="98" t="s">
        <v>216</v>
      </c>
      <c r="F81" s="98">
        <v>8</v>
      </c>
      <c r="G81" s="101">
        <v>1</v>
      </c>
      <c r="H81" s="98">
        <v>1</v>
      </c>
      <c r="I81" s="100">
        <v>3301.1</v>
      </c>
      <c r="J81" s="100">
        <v>1510.1</v>
      </c>
      <c r="K81" s="100">
        <v>1328.7</v>
      </c>
      <c r="L81" s="98">
        <v>92</v>
      </c>
      <c r="M81" s="100">
        <f t="shared" si="24"/>
        <v>2735709.46</v>
      </c>
      <c r="N81" s="100">
        <v>0</v>
      </c>
      <c r="O81" s="100">
        <v>0</v>
      </c>
      <c r="P81" s="100">
        <v>0</v>
      </c>
      <c r="Q81" s="100">
        <f>SUMIF('Раздел 2'!B:B,B81,'Раздел 2'!C:C)+SUMIF('Раздел 3'!B:B,B81,'Раздел 3'!C:C)+SUMIF('Раздел 4'!B:B,B81,'Раздел 4'!C:C)</f>
        <v>2735709.46</v>
      </c>
      <c r="R81" s="240">
        <v>44925</v>
      </c>
      <c r="S81" s="241" t="s">
        <v>248</v>
      </c>
    </row>
    <row r="82" spans="1:13920" s="124" customFormat="1" ht="17.25" customHeight="1" x14ac:dyDescent="0.3">
      <c r="A82" s="98">
        <f t="shared" si="25"/>
        <v>41</v>
      </c>
      <c r="B82" s="99" t="s">
        <v>126</v>
      </c>
      <c r="C82" s="255">
        <v>1990</v>
      </c>
      <c r="D82" s="98"/>
      <c r="E82" s="98" t="s">
        <v>216</v>
      </c>
      <c r="F82" s="98">
        <v>7</v>
      </c>
      <c r="G82" s="101">
        <v>1</v>
      </c>
      <c r="H82" s="98">
        <v>1</v>
      </c>
      <c r="I82" s="100">
        <v>2965</v>
      </c>
      <c r="J82" s="100">
        <v>1535.7</v>
      </c>
      <c r="K82" s="100">
        <v>1501.4</v>
      </c>
      <c r="L82" s="98">
        <v>80</v>
      </c>
      <c r="M82" s="100">
        <f t="shared" si="24"/>
        <v>2196923.5120000001</v>
      </c>
      <c r="N82" s="100">
        <v>0</v>
      </c>
      <c r="O82" s="100">
        <v>0</v>
      </c>
      <c r="P82" s="100">
        <v>0</v>
      </c>
      <c r="Q82" s="100">
        <f>SUMIF('Раздел 2'!B:B,B82,'Раздел 2'!C:C)+SUMIF('Раздел 3'!B:B,B82,'Раздел 3'!C:C)+SUMIF('Раздел 4'!B:B,B82,'Раздел 4'!C:C)</f>
        <v>2196923.5120000001</v>
      </c>
      <c r="R82" s="240">
        <v>44925</v>
      </c>
      <c r="S82" s="241" t="s">
        <v>248</v>
      </c>
    </row>
    <row r="83" spans="1:13920" s="124" customFormat="1" ht="17.25" customHeight="1" x14ac:dyDescent="0.3">
      <c r="A83" s="98">
        <f t="shared" si="25"/>
        <v>42</v>
      </c>
      <c r="B83" s="99" t="s">
        <v>127</v>
      </c>
      <c r="C83" s="255">
        <v>1991</v>
      </c>
      <c r="D83" s="98"/>
      <c r="E83" s="98" t="s">
        <v>216</v>
      </c>
      <c r="F83" s="98">
        <v>5</v>
      </c>
      <c r="G83" s="101">
        <v>2</v>
      </c>
      <c r="H83" s="98">
        <v>2</v>
      </c>
      <c r="I83" s="100">
        <v>3831.4</v>
      </c>
      <c r="J83" s="100">
        <v>1743.9</v>
      </c>
      <c r="K83" s="100">
        <v>2237.8000000000002</v>
      </c>
      <c r="L83" s="98">
        <v>95</v>
      </c>
      <c r="M83" s="100">
        <f t="shared" si="24"/>
        <v>5471418.9199999999</v>
      </c>
      <c r="N83" s="100">
        <v>0</v>
      </c>
      <c r="O83" s="100">
        <v>0</v>
      </c>
      <c r="P83" s="100">
        <v>0</v>
      </c>
      <c r="Q83" s="100">
        <f>SUMIF('Раздел 2'!B:B,B83,'Раздел 2'!C:C)+SUMIF('Раздел 3'!B:B,B83,'Раздел 3'!C:C)+SUMIF('Раздел 4'!B:B,B83,'Раздел 4'!C:C)</f>
        <v>5471418.9199999999</v>
      </c>
      <c r="R83" s="240">
        <v>44925</v>
      </c>
      <c r="S83" s="241" t="s">
        <v>248</v>
      </c>
    </row>
    <row r="84" spans="1:13920" s="124" customFormat="1" ht="17.25" customHeight="1" x14ac:dyDescent="0.3">
      <c r="A84" s="98">
        <f t="shared" si="25"/>
        <v>43</v>
      </c>
      <c r="B84" s="99" t="s">
        <v>128</v>
      </c>
      <c r="C84" s="255">
        <v>1994</v>
      </c>
      <c r="D84" s="98"/>
      <c r="E84" s="98" t="s">
        <v>216</v>
      </c>
      <c r="F84" s="98">
        <v>7</v>
      </c>
      <c r="G84" s="101">
        <v>4</v>
      </c>
      <c r="H84" s="98">
        <v>5</v>
      </c>
      <c r="I84" s="100">
        <v>12030.6</v>
      </c>
      <c r="J84" s="100">
        <v>11199.2</v>
      </c>
      <c r="K84" s="100">
        <v>8436.7999999999993</v>
      </c>
      <c r="L84" s="98">
        <v>298</v>
      </c>
      <c r="M84" s="100">
        <f t="shared" si="24"/>
        <v>15506545.84</v>
      </c>
      <c r="N84" s="100">
        <v>0</v>
      </c>
      <c r="O84" s="100">
        <v>0</v>
      </c>
      <c r="P84" s="100">
        <v>0</v>
      </c>
      <c r="Q84" s="100">
        <f>SUMIF('Раздел 2'!B:B,B84,'Раздел 2'!C:C)+SUMIF('Раздел 3'!B:B,B84,'Раздел 3'!C:C)+SUMIF('Раздел 4'!B:B,B84,'Раздел 4'!C:C)</f>
        <v>15506545.84</v>
      </c>
      <c r="R84" s="240">
        <v>44925</v>
      </c>
      <c r="S84" s="241" t="s">
        <v>248</v>
      </c>
    </row>
    <row r="85" spans="1:13920" s="124" customFormat="1" ht="17.25" customHeight="1" x14ac:dyDescent="0.3">
      <c r="A85" s="98">
        <f t="shared" si="25"/>
        <v>44</v>
      </c>
      <c r="B85" s="99" t="s">
        <v>129</v>
      </c>
      <c r="C85" s="255">
        <v>1993</v>
      </c>
      <c r="D85" s="98"/>
      <c r="E85" s="113" t="s">
        <v>223</v>
      </c>
      <c r="F85" s="98">
        <v>9</v>
      </c>
      <c r="G85" s="101">
        <v>2</v>
      </c>
      <c r="H85" s="98">
        <v>2</v>
      </c>
      <c r="I85" s="100">
        <v>6130.2</v>
      </c>
      <c r="J85" s="100">
        <v>4094.2</v>
      </c>
      <c r="K85" s="100">
        <v>3859.6</v>
      </c>
      <c r="L85" s="98">
        <v>95</v>
      </c>
      <c r="M85" s="100">
        <f t="shared" si="24"/>
        <v>5471418.9199999999</v>
      </c>
      <c r="N85" s="100">
        <v>0</v>
      </c>
      <c r="O85" s="100">
        <v>0</v>
      </c>
      <c r="P85" s="100">
        <v>0</v>
      </c>
      <c r="Q85" s="100">
        <f>SUMIF('Раздел 2'!B:B,B85,'Раздел 2'!C:C)+SUMIF('Раздел 3'!B:B,B85,'Раздел 3'!C:C)+SUMIF('Раздел 4'!B:B,B85,'Раздел 4'!C:C)</f>
        <v>5471418.9199999999</v>
      </c>
      <c r="R85" s="240">
        <v>44925</v>
      </c>
      <c r="S85" s="241" t="s">
        <v>248</v>
      </c>
    </row>
    <row r="86" spans="1:13920" s="124" customFormat="1" ht="17.25" customHeight="1" x14ac:dyDescent="0.3">
      <c r="A86" s="98">
        <f t="shared" si="25"/>
        <v>45</v>
      </c>
      <c r="B86" s="99" t="s">
        <v>130</v>
      </c>
      <c r="C86" s="255">
        <v>1993</v>
      </c>
      <c r="D86" s="98"/>
      <c r="E86" s="113" t="s">
        <v>223</v>
      </c>
      <c r="F86" s="98">
        <v>9</v>
      </c>
      <c r="G86" s="101">
        <v>2</v>
      </c>
      <c r="H86" s="98">
        <v>2</v>
      </c>
      <c r="I86" s="100">
        <v>6222</v>
      </c>
      <c r="J86" s="100">
        <v>4056.6</v>
      </c>
      <c r="K86" s="100">
        <v>3960.4</v>
      </c>
      <c r="L86" s="98">
        <v>194</v>
      </c>
      <c r="M86" s="100">
        <f t="shared" si="24"/>
        <v>7753272.9199999999</v>
      </c>
      <c r="N86" s="100">
        <v>0</v>
      </c>
      <c r="O86" s="100">
        <v>0</v>
      </c>
      <c r="P86" s="100">
        <v>0</v>
      </c>
      <c r="Q86" s="100">
        <f>SUMIF('Раздел 2'!B:B,B86,'Раздел 2'!C:C)+SUMIF('Раздел 3'!B:B,B86,'Раздел 3'!C:C)+SUMIF('Раздел 4'!B:B,B86,'Раздел 4'!C:C)</f>
        <v>7753272.9199999999</v>
      </c>
      <c r="R86" s="240">
        <v>44925</v>
      </c>
      <c r="S86" s="241" t="s">
        <v>248</v>
      </c>
    </row>
    <row r="87" spans="1:13920" s="124" customFormat="1" ht="17.25" customHeight="1" x14ac:dyDescent="0.3">
      <c r="A87" s="98">
        <f t="shared" si="25"/>
        <v>46</v>
      </c>
      <c r="B87" s="99" t="s">
        <v>131</v>
      </c>
      <c r="C87" s="255">
        <v>1995</v>
      </c>
      <c r="D87" s="98"/>
      <c r="E87" s="98" t="s">
        <v>216</v>
      </c>
      <c r="F87" s="98">
        <v>7</v>
      </c>
      <c r="G87" s="101">
        <v>3</v>
      </c>
      <c r="H87" s="98">
        <v>3</v>
      </c>
      <c r="I87" s="100">
        <v>5575.2</v>
      </c>
      <c r="J87" s="100">
        <v>3438.6</v>
      </c>
      <c r="K87" s="100">
        <v>3109.3</v>
      </c>
      <c r="L87" s="98">
        <v>196</v>
      </c>
      <c r="M87" s="100">
        <f t="shared" si="24"/>
        <v>7914946.3799999999</v>
      </c>
      <c r="N87" s="100">
        <v>0</v>
      </c>
      <c r="O87" s="100">
        <v>0</v>
      </c>
      <c r="P87" s="100">
        <v>0</v>
      </c>
      <c r="Q87" s="100">
        <f>SUMIF('Раздел 2'!B:B,B87,'Раздел 2'!C:C)+SUMIF('Раздел 3'!B:B,B87,'Раздел 3'!C:C)+SUMIF('Раздел 4'!B:B,B87,'Раздел 4'!C:C)</f>
        <v>7914946.3799999999</v>
      </c>
      <c r="R87" s="240">
        <v>44925</v>
      </c>
      <c r="S87" s="241" t="s">
        <v>248</v>
      </c>
    </row>
    <row r="88" spans="1:13920" s="124" customFormat="1" ht="17.25" customHeight="1" x14ac:dyDescent="0.3">
      <c r="A88" s="98">
        <f t="shared" si="25"/>
        <v>47</v>
      </c>
      <c r="B88" s="99" t="s">
        <v>132</v>
      </c>
      <c r="C88" s="255">
        <v>1989</v>
      </c>
      <c r="D88" s="98"/>
      <c r="E88" s="98" t="s">
        <v>216</v>
      </c>
      <c r="F88" s="98">
        <v>9</v>
      </c>
      <c r="G88" s="101">
        <v>2</v>
      </c>
      <c r="H88" s="98">
        <v>2</v>
      </c>
      <c r="I88" s="100">
        <v>7847.3</v>
      </c>
      <c r="J88" s="100">
        <v>3564.3</v>
      </c>
      <c r="K88" s="100">
        <v>3232.7</v>
      </c>
      <c r="L88" s="98">
        <v>160</v>
      </c>
      <c r="M88" s="100">
        <f t="shared" si="24"/>
        <v>4545663.4160000011</v>
      </c>
      <c r="N88" s="100">
        <v>0</v>
      </c>
      <c r="O88" s="100">
        <v>0</v>
      </c>
      <c r="P88" s="100">
        <v>0</v>
      </c>
      <c r="Q88" s="100">
        <f>SUMIF('Раздел 2'!B:B,B88,'Раздел 2'!C:C)+SUMIF('Раздел 3'!B:B,B88,'Раздел 3'!C:C)+SUMIF('Раздел 4'!B:B,B88,'Раздел 4'!C:C)</f>
        <v>4545663.4160000011</v>
      </c>
      <c r="R88" s="240">
        <v>44925</v>
      </c>
      <c r="S88" s="241" t="s">
        <v>248</v>
      </c>
    </row>
    <row r="89" spans="1:13920" s="124" customFormat="1" ht="17.25" customHeight="1" x14ac:dyDescent="0.3">
      <c r="A89" s="239" t="s">
        <v>42</v>
      </c>
      <c r="B89" s="99"/>
      <c r="C89" s="254" t="s">
        <v>249</v>
      </c>
      <c r="D89" s="254" t="s">
        <v>249</v>
      </c>
      <c r="E89" s="254" t="s">
        <v>249</v>
      </c>
      <c r="F89" s="113" t="s">
        <v>249</v>
      </c>
      <c r="G89" s="254">
        <f>SUM(G76:G88)</f>
        <v>35</v>
      </c>
      <c r="H89" s="120" t="s">
        <v>249</v>
      </c>
      <c r="I89" s="100">
        <f t="shared" ref="I89:Q89" si="26">SUM(I76:I88)</f>
        <v>105871.4</v>
      </c>
      <c r="J89" s="100">
        <f t="shared" si="26"/>
        <v>61290.399999999994</v>
      </c>
      <c r="K89" s="100">
        <f t="shared" si="26"/>
        <v>53844</v>
      </c>
      <c r="L89" s="98">
        <f t="shared" si="26"/>
        <v>2480</v>
      </c>
      <c r="M89" s="100">
        <f t="shared" si="26"/>
        <v>92345435.097200006</v>
      </c>
      <c r="N89" s="100">
        <f t="shared" si="26"/>
        <v>0</v>
      </c>
      <c r="O89" s="100">
        <f t="shared" si="26"/>
        <v>0</v>
      </c>
      <c r="P89" s="100">
        <f t="shared" si="26"/>
        <v>0</v>
      </c>
      <c r="Q89" s="100">
        <f t="shared" si="26"/>
        <v>92345435.097200006</v>
      </c>
      <c r="R89" s="255" t="s">
        <v>249</v>
      </c>
      <c r="S89" s="256" t="s">
        <v>249</v>
      </c>
    </row>
    <row r="90" spans="1:13920" s="124" customFormat="1" ht="17.25" customHeight="1" x14ac:dyDescent="0.3">
      <c r="A90" s="114" t="s">
        <v>71</v>
      </c>
      <c r="B90" s="99"/>
      <c r="C90" s="261" t="s">
        <v>249</v>
      </c>
      <c r="D90" s="261" t="s">
        <v>249</v>
      </c>
      <c r="E90" s="261" t="s">
        <v>249</v>
      </c>
      <c r="F90" s="262" t="s">
        <v>249</v>
      </c>
      <c r="G90" s="261">
        <f>G89</f>
        <v>35</v>
      </c>
      <c r="H90" s="279" t="s">
        <v>249</v>
      </c>
      <c r="I90" s="220">
        <f t="shared" ref="I90:L90" si="27">SUM(I89)</f>
        <v>105871.4</v>
      </c>
      <c r="J90" s="220">
        <f t="shared" si="27"/>
        <v>61290.399999999994</v>
      </c>
      <c r="K90" s="220">
        <f t="shared" si="27"/>
        <v>53844</v>
      </c>
      <c r="L90" s="245">
        <f t="shared" si="27"/>
        <v>2480</v>
      </c>
      <c r="M90" s="220">
        <f>M89</f>
        <v>92345435.097200006</v>
      </c>
      <c r="N90" s="220">
        <f t="shared" ref="N90:Q90" si="28">N89</f>
        <v>0</v>
      </c>
      <c r="O90" s="220">
        <f t="shared" si="28"/>
        <v>0</v>
      </c>
      <c r="P90" s="220">
        <f t="shared" si="28"/>
        <v>0</v>
      </c>
      <c r="Q90" s="220">
        <f t="shared" si="28"/>
        <v>92345435.097200006</v>
      </c>
      <c r="R90" s="263" t="s">
        <v>249</v>
      </c>
      <c r="S90" s="264" t="s">
        <v>249</v>
      </c>
      <c r="T90" s="123">
        <f>Q90-'Раздел 2'!C57-'Раздел 3'!C60-'Раздел 4'!C37</f>
        <v>0</v>
      </c>
      <c r="U90" s="123">
        <f>M90-'Раздел 2'!C57-'Раздел 3'!C60-'Раздел 4'!C37</f>
        <v>0</v>
      </c>
    </row>
    <row r="91" spans="1:13920" s="249" customFormat="1" ht="17.25" customHeight="1" x14ac:dyDescent="0.3">
      <c r="A91" s="470" t="s">
        <v>230</v>
      </c>
      <c r="B91" s="471"/>
      <c r="C91" s="471"/>
      <c r="D91" s="471"/>
      <c r="E91" s="471"/>
      <c r="F91" s="471"/>
      <c r="G91" s="471"/>
      <c r="H91" s="471"/>
      <c r="I91" s="471"/>
      <c r="J91" s="471"/>
      <c r="K91" s="471"/>
      <c r="L91" s="471"/>
      <c r="M91" s="471"/>
      <c r="N91" s="471"/>
      <c r="O91" s="471"/>
      <c r="P91" s="471"/>
      <c r="Q91" s="471"/>
      <c r="R91" s="471"/>
      <c r="S91" s="471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5"/>
      <c r="CN91" s="135"/>
      <c r="CO91" s="135"/>
      <c r="CP91" s="135"/>
      <c r="CQ91" s="135"/>
      <c r="CR91" s="135"/>
      <c r="CS91" s="135"/>
      <c r="CT91" s="135"/>
      <c r="CU91" s="135"/>
      <c r="CV91" s="135"/>
      <c r="CW91" s="135"/>
      <c r="CX91" s="135"/>
      <c r="CY91" s="135"/>
      <c r="CZ91" s="135"/>
      <c r="DA91" s="135"/>
      <c r="DB91" s="135"/>
      <c r="DC91" s="135"/>
      <c r="DD91" s="135"/>
      <c r="DE91" s="135"/>
      <c r="DF91" s="135"/>
      <c r="DG91" s="135"/>
      <c r="DH91" s="135"/>
      <c r="DI91" s="135"/>
      <c r="DJ91" s="135"/>
      <c r="DK91" s="135"/>
      <c r="DL91" s="135"/>
      <c r="DM91" s="135"/>
      <c r="DN91" s="135"/>
      <c r="DO91" s="135"/>
      <c r="DP91" s="135"/>
      <c r="DQ91" s="135"/>
      <c r="DR91" s="135"/>
      <c r="DS91" s="135"/>
      <c r="DT91" s="135"/>
      <c r="DU91" s="135"/>
      <c r="DV91" s="135"/>
      <c r="DW91" s="135"/>
      <c r="DX91" s="135"/>
      <c r="DY91" s="135"/>
      <c r="DZ91" s="135"/>
      <c r="EA91" s="135"/>
      <c r="EB91" s="135"/>
      <c r="EC91" s="135"/>
      <c r="ED91" s="135"/>
      <c r="EE91" s="135"/>
      <c r="EF91" s="135"/>
      <c r="EG91" s="135"/>
      <c r="EH91" s="135"/>
      <c r="EI91" s="135"/>
      <c r="EJ91" s="135"/>
      <c r="EK91" s="135"/>
      <c r="EL91" s="135"/>
      <c r="EM91" s="135"/>
      <c r="EN91" s="135"/>
      <c r="EO91" s="135"/>
      <c r="EP91" s="135"/>
      <c r="EQ91" s="135"/>
      <c r="ER91" s="135"/>
      <c r="ES91" s="135"/>
      <c r="ET91" s="135"/>
      <c r="EU91" s="135"/>
      <c r="EV91" s="135"/>
      <c r="EW91" s="135"/>
      <c r="EX91" s="135"/>
      <c r="EY91" s="135"/>
      <c r="EZ91" s="135"/>
      <c r="FA91" s="135"/>
      <c r="FB91" s="135"/>
      <c r="FC91" s="135"/>
      <c r="FD91" s="135"/>
      <c r="FE91" s="135"/>
      <c r="FF91" s="135"/>
      <c r="FG91" s="135"/>
      <c r="FH91" s="135"/>
      <c r="FI91" s="135"/>
      <c r="FJ91" s="135"/>
      <c r="FK91" s="135"/>
      <c r="FL91" s="135"/>
      <c r="FM91" s="135"/>
      <c r="FN91" s="135"/>
      <c r="FO91" s="135"/>
      <c r="FP91" s="135"/>
      <c r="FQ91" s="135"/>
      <c r="FR91" s="135"/>
      <c r="FS91" s="135"/>
      <c r="FT91" s="135"/>
      <c r="FU91" s="135"/>
      <c r="FV91" s="135"/>
      <c r="FW91" s="135"/>
      <c r="FX91" s="135"/>
      <c r="FY91" s="135"/>
      <c r="FZ91" s="135"/>
      <c r="GA91" s="135"/>
      <c r="GB91" s="135"/>
      <c r="GC91" s="135"/>
      <c r="GD91" s="135"/>
      <c r="GE91" s="135"/>
      <c r="GF91" s="135"/>
      <c r="GG91" s="135"/>
      <c r="GH91" s="135"/>
      <c r="GI91" s="135"/>
      <c r="GJ91" s="135"/>
      <c r="GK91" s="135"/>
      <c r="GL91" s="135"/>
      <c r="GM91" s="135"/>
      <c r="GN91" s="135"/>
      <c r="GO91" s="135"/>
      <c r="GP91" s="135"/>
      <c r="GQ91" s="135"/>
      <c r="GR91" s="135"/>
      <c r="GS91" s="135"/>
      <c r="GT91" s="135"/>
      <c r="GU91" s="135"/>
      <c r="GV91" s="135"/>
      <c r="GW91" s="135"/>
      <c r="GX91" s="135"/>
      <c r="GY91" s="135"/>
      <c r="GZ91" s="135"/>
      <c r="HA91" s="135"/>
      <c r="HB91" s="135"/>
      <c r="HC91" s="135"/>
      <c r="HD91" s="135"/>
      <c r="HE91" s="135"/>
      <c r="HF91" s="135"/>
      <c r="HG91" s="135"/>
      <c r="HH91" s="135"/>
      <c r="HI91" s="135"/>
      <c r="HJ91" s="135"/>
      <c r="HK91" s="135"/>
      <c r="HL91" s="135"/>
      <c r="HM91" s="135"/>
      <c r="HN91" s="135"/>
      <c r="HO91" s="135"/>
      <c r="HP91" s="135"/>
      <c r="HQ91" s="135"/>
      <c r="HR91" s="135"/>
      <c r="HS91" s="135"/>
      <c r="HT91" s="135"/>
      <c r="HU91" s="135"/>
      <c r="HV91" s="135"/>
      <c r="HW91" s="135"/>
      <c r="HX91" s="135"/>
      <c r="HY91" s="135"/>
      <c r="HZ91" s="135"/>
      <c r="IA91" s="135"/>
      <c r="IB91" s="135"/>
      <c r="IC91" s="135"/>
      <c r="ID91" s="135"/>
      <c r="IE91" s="135"/>
      <c r="IF91" s="135"/>
      <c r="IG91" s="135"/>
      <c r="IH91" s="135"/>
      <c r="II91" s="135"/>
      <c r="IJ91" s="135"/>
      <c r="IK91" s="135"/>
      <c r="IL91" s="135"/>
      <c r="IM91" s="135"/>
      <c r="IN91" s="135"/>
      <c r="IO91" s="135"/>
      <c r="IP91" s="135"/>
      <c r="IQ91" s="135"/>
      <c r="IR91" s="135"/>
      <c r="IS91" s="135"/>
      <c r="IT91" s="135"/>
      <c r="IU91" s="135"/>
      <c r="IV91" s="135"/>
      <c r="IW91" s="135"/>
      <c r="IX91" s="135"/>
      <c r="IY91" s="135"/>
      <c r="IZ91" s="135"/>
      <c r="JA91" s="135"/>
      <c r="JB91" s="135"/>
      <c r="JC91" s="135"/>
      <c r="JD91" s="135"/>
      <c r="JE91" s="135"/>
      <c r="JF91" s="135"/>
      <c r="JG91" s="135"/>
      <c r="JH91" s="135"/>
      <c r="JI91" s="135"/>
      <c r="JJ91" s="135"/>
      <c r="JK91" s="135"/>
      <c r="JL91" s="135"/>
      <c r="JM91" s="135"/>
      <c r="JN91" s="135"/>
      <c r="JO91" s="135"/>
      <c r="JP91" s="135"/>
      <c r="JQ91" s="135"/>
      <c r="JR91" s="135"/>
      <c r="JS91" s="135"/>
      <c r="JT91" s="135"/>
      <c r="JU91" s="135"/>
      <c r="JV91" s="135"/>
      <c r="JW91" s="135"/>
      <c r="JX91" s="135"/>
      <c r="JY91" s="135"/>
      <c r="JZ91" s="135"/>
      <c r="KA91" s="135"/>
      <c r="KB91" s="135"/>
      <c r="KC91" s="135"/>
      <c r="KD91" s="135"/>
      <c r="KE91" s="135"/>
      <c r="KF91" s="135"/>
      <c r="KG91" s="135"/>
      <c r="KH91" s="135"/>
      <c r="KI91" s="135"/>
      <c r="KJ91" s="135"/>
      <c r="KK91" s="135"/>
      <c r="KL91" s="135"/>
      <c r="KM91" s="135"/>
      <c r="KN91" s="135"/>
      <c r="KO91" s="135"/>
      <c r="KP91" s="135"/>
      <c r="KQ91" s="135"/>
      <c r="KR91" s="135"/>
      <c r="KS91" s="135"/>
      <c r="KT91" s="135"/>
      <c r="KU91" s="135"/>
      <c r="KV91" s="135"/>
      <c r="KW91" s="135"/>
      <c r="KX91" s="135"/>
      <c r="KY91" s="135"/>
      <c r="KZ91" s="135"/>
      <c r="LA91" s="135"/>
      <c r="LB91" s="135"/>
      <c r="LC91" s="135"/>
      <c r="LD91" s="135"/>
      <c r="LE91" s="135"/>
      <c r="LF91" s="135"/>
      <c r="LG91" s="135"/>
      <c r="LH91" s="135"/>
      <c r="LI91" s="135"/>
      <c r="LJ91" s="135"/>
      <c r="LK91" s="135"/>
      <c r="LL91" s="135"/>
      <c r="LM91" s="135"/>
      <c r="LN91" s="135"/>
      <c r="LO91" s="135"/>
      <c r="LP91" s="135"/>
      <c r="LQ91" s="135"/>
      <c r="LR91" s="135"/>
      <c r="LS91" s="135"/>
      <c r="LT91" s="135"/>
      <c r="LU91" s="135"/>
      <c r="LV91" s="135"/>
      <c r="LW91" s="135"/>
      <c r="LX91" s="135"/>
      <c r="LY91" s="135"/>
      <c r="LZ91" s="135"/>
      <c r="MA91" s="135"/>
      <c r="MB91" s="135"/>
      <c r="MC91" s="135"/>
      <c r="MD91" s="135"/>
      <c r="ME91" s="135"/>
      <c r="MF91" s="135"/>
      <c r="MG91" s="135"/>
      <c r="MH91" s="135"/>
      <c r="MI91" s="135"/>
      <c r="MJ91" s="135"/>
      <c r="MK91" s="135"/>
      <c r="ML91" s="135"/>
      <c r="MM91" s="135"/>
      <c r="MN91" s="135"/>
      <c r="MO91" s="135"/>
      <c r="MP91" s="135"/>
      <c r="MQ91" s="135"/>
      <c r="MR91" s="135"/>
      <c r="MS91" s="135"/>
      <c r="MT91" s="135"/>
      <c r="MU91" s="135"/>
      <c r="MV91" s="135"/>
      <c r="MW91" s="135"/>
      <c r="MX91" s="135"/>
      <c r="MY91" s="135"/>
      <c r="MZ91" s="135"/>
      <c r="NA91" s="135"/>
      <c r="NB91" s="135"/>
      <c r="NC91" s="135"/>
      <c r="ND91" s="135"/>
      <c r="NE91" s="135"/>
      <c r="NF91" s="135"/>
      <c r="NG91" s="135"/>
      <c r="NH91" s="135"/>
      <c r="NI91" s="135"/>
      <c r="NJ91" s="135"/>
      <c r="NK91" s="135"/>
      <c r="NL91" s="135"/>
      <c r="NM91" s="135"/>
      <c r="NN91" s="135"/>
      <c r="NO91" s="135"/>
      <c r="NP91" s="135"/>
      <c r="NQ91" s="135"/>
      <c r="NR91" s="135"/>
      <c r="NS91" s="135"/>
      <c r="NT91" s="135"/>
      <c r="NU91" s="135"/>
      <c r="NV91" s="135"/>
      <c r="NW91" s="135"/>
      <c r="NX91" s="135"/>
      <c r="NY91" s="135"/>
      <c r="NZ91" s="135"/>
      <c r="OA91" s="135"/>
      <c r="OB91" s="135"/>
      <c r="OC91" s="135"/>
      <c r="OD91" s="135"/>
      <c r="OE91" s="135"/>
      <c r="OF91" s="135"/>
      <c r="OG91" s="135"/>
      <c r="OH91" s="135"/>
      <c r="OI91" s="135"/>
      <c r="OJ91" s="135"/>
      <c r="OK91" s="135"/>
      <c r="OL91" s="135"/>
      <c r="OM91" s="135"/>
      <c r="ON91" s="135"/>
      <c r="OO91" s="135"/>
      <c r="OP91" s="135"/>
      <c r="OQ91" s="135"/>
      <c r="OR91" s="135"/>
      <c r="OS91" s="135"/>
      <c r="OT91" s="135"/>
      <c r="OU91" s="135"/>
      <c r="OV91" s="135"/>
      <c r="OW91" s="135"/>
      <c r="OX91" s="135"/>
      <c r="OY91" s="135"/>
      <c r="OZ91" s="135"/>
      <c r="PA91" s="135"/>
      <c r="PB91" s="135"/>
      <c r="PC91" s="135"/>
      <c r="PD91" s="135"/>
      <c r="PE91" s="135"/>
      <c r="PF91" s="135"/>
      <c r="PG91" s="135"/>
      <c r="PH91" s="135"/>
      <c r="PI91" s="135"/>
      <c r="PJ91" s="135"/>
      <c r="PK91" s="135"/>
      <c r="PL91" s="135"/>
      <c r="PM91" s="135"/>
      <c r="PN91" s="135"/>
      <c r="PO91" s="135"/>
      <c r="PP91" s="135"/>
      <c r="PQ91" s="135"/>
      <c r="PR91" s="135"/>
      <c r="PS91" s="135"/>
      <c r="PT91" s="135"/>
      <c r="PU91" s="135"/>
      <c r="PV91" s="135"/>
      <c r="PW91" s="135"/>
      <c r="PX91" s="135"/>
      <c r="PY91" s="135"/>
      <c r="PZ91" s="135"/>
      <c r="QA91" s="135"/>
      <c r="QB91" s="135"/>
      <c r="QC91" s="135"/>
      <c r="QD91" s="135"/>
      <c r="QE91" s="135"/>
      <c r="QF91" s="135"/>
      <c r="QG91" s="135"/>
      <c r="QH91" s="135"/>
      <c r="QI91" s="135"/>
      <c r="QJ91" s="135"/>
      <c r="QK91" s="135"/>
      <c r="QL91" s="135"/>
      <c r="QM91" s="135"/>
      <c r="QN91" s="135"/>
      <c r="QO91" s="135"/>
      <c r="QP91" s="135"/>
      <c r="QQ91" s="135"/>
      <c r="QR91" s="135"/>
      <c r="QS91" s="135"/>
      <c r="QT91" s="135"/>
      <c r="QU91" s="135"/>
      <c r="QV91" s="135"/>
      <c r="QW91" s="135"/>
      <c r="QX91" s="135"/>
      <c r="QY91" s="135"/>
      <c r="QZ91" s="135"/>
      <c r="RA91" s="135"/>
      <c r="RB91" s="135"/>
      <c r="RC91" s="135"/>
      <c r="RD91" s="135"/>
      <c r="RE91" s="135"/>
      <c r="RF91" s="135"/>
      <c r="RG91" s="135"/>
      <c r="RH91" s="135"/>
      <c r="RI91" s="135"/>
      <c r="RJ91" s="135"/>
      <c r="RK91" s="135"/>
      <c r="RL91" s="135"/>
      <c r="RM91" s="135"/>
      <c r="RN91" s="135"/>
      <c r="RO91" s="135"/>
      <c r="RP91" s="135"/>
      <c r="RQ91" s="135"/>
      <c r="RR91" s="135"/>
      <c r="RS91" s="135"/>
      <c r="RT91" s="135"/>
      <c r="RU91" s="135"/>
      <c r="RV91" s="135"/>
      <c r="RW91" s="135"/>
      <c r="RX91" s="135"/>
      <c r="RY91" s="135"/>
      <c r="RZ91" s="135"/>
      <c r="SA91" s="135"/>
      <c r="SB91" s="135"/>
      <c r="SC91" s="135"/>
      <c r="SD91" s="135"/>
      <c r="SE91" s="135"/>
      <c r="SF91" s="135"/>
      <c r="SG91" s="135"/>
      <c r="SH91" s="135"/>
      <c r="SI91" s="135"/>
      <c r="SJ91" s="135"/>
      <c r="SK91" s="135"/>
      <c r="SL91" s="135"/>
      <c r="SM91" s="135"/>
      <c r="SN91" s="135"/>
      <c r="SO91" s="135"/>
      <c r="SP91" s="135"/>
      <c r="SQ91" s="135"/>
      <c r="SR91" s="135"/>
      <c r="SS91" s="135"/>
      <c r="ST91" s="135"/>
      <c r="SU91" s="135"/>
      <c r="SV91" s="135"/>
      <c r="SW91" s="135"/>
      <c r="SX91" s="135"/>
      <c r="SY91" s="135"/>
      <c r="SZ91" s="135"/>
      <c r="TA91" s="135"/>
      <c r="TB91" s="135"/>
      <c r="TC91" s="135"/>
      <c r="TD91" s="135"/>
      <c r="TE91" s="135"/>
      <c r="TF91" s="135"/>
      <c r="TG91" s="135"/>
      <c r="TH91" s="135"/>
      <c r="TI91" s="135"/>
      <c r="TJ91" s="135"/>
      <c r="TK91" s="135"/>
      <c r="TL91" s="135"/>
      <c r="TM91" s="135"/>
      <c r="TN91" s="135"/>
      <c r="TO91" s="135"/>
      <c r="TP91" s="135"/>
      <c r="TQ91" s="135"/>
      <c r="TR91" s="135"/>
      <c r="TS91" s="135"/>
      <c r="TT91" s="135"/>
      <c r="TU91" s="135"/>
      <c r="TV91" s="135"/>
      <c r="TW91" s="135"/>
      <c r="TX91" s="135"/>
      <c r="TY91" s="135"/>
      <c r="TZ91" s="135"/>
      <c r="UA91" s="135"/>
      <c r="UB91" s="135"/>
      <c r="UC91" s="135"/>
      <c r="UD91" s="135"/>
      <c r="UE91" s="135"/>
      <c r="UF91" s="135"/>
      <c r="UG91" s="135"/>
      <c r="UH91" s="135"/>
      <c r="UI91" s="135"/>
      <c r="UJ91" s="135"/>
      <c r="UK91" s="135"/>
      <c r="UL91" s="135"/>
      <c r="UM91" s="135"/>
      <c r="UN91" s="135"/>
      <c r="UO91" s="135"/>
      <c r="UP91" s="135"/>
      <c r="UQ91" s="135"/>
      <c r="UR91" s="135"/>
      <c r="US91" s="135"/>
      <c r="UT91" s="135"/>
      <c r="UU91" s="135"/>
      <c r="UV91" s="135"/>
      <c r="UW91" s="135"/>
      <c r="UX91" s="135"/>
      <c r="UY91" s="135"/>
      <c r="UZ91" s="135"/>
      <c r="VA91" s="135"/>
      <c r="VB91" s="135"/>
      <c r="VC91" s="135"/>
      <c r="VD91" s="135"/>
      <c r="VE91" s="135"/>
      <c r="VF91" s="135"/>
      <c r="VG91" s="135"/>
      <c r="VH91" s="135"/>
      <c r="VI91" s="135"/>
      <c r="VJ91" s="135"/>
      <c r="VK91" s="135"/>
      <c r="VL91" s="135"/>
      <c r="VM91" s="135"/>
      <c r="VN91" s="135"/>
      <c r="VO91" s="135"/>
      <c r="VP91" s="135"/>
      <c r="VQ91" s="135"/>
      <c r="VR91" s="135"/>
      <c r="VS91" s="135"/>
      <c r="VT91" s="135"/>
      <c r="VU91" s="135"/>
      <c r="VV91" s="135"/>
      <c r="VW91" s="135"/>
      <c r="VX91" s="135"/>
      <c r="VY91" s="135"/>
      <c r="VZ91" s="135"/>
      <c r="WA91" s="135"/>
      <c r="WB91" s="135"/>
      <c r="WC91" s="135"/>
      <c r="WD91" s="135"/>
      <c r="WE91" s="135"/>
      <c r="WF91" s="135"/>
      <c r="WG91" s="135"/>
      <c r="WH91" s="135"/>
      <c r="WI91" s="135"/>
      <c r="WJ91" s="135"/>
      <c r="WK91" s="135"/>
      <c r="WL91" s="135"/>
      <c r="WM91" s="135"/>
      <c r="WN91" s="135"/>
      <c r="WO91" s="135"/>
      <c r="WP91" s="135"/>
      <c r="WQ91" s="135"/>
      <c r="WR91" s="135"/>
      <c r="WS91" s="135"/>
      <c r="WT91" s="135"/>
      <c r="WU91" s="135"/>
      <c r="WV91" s="135"/>
      <c r="WW91" s="135"/>
      <c r="WX91" s="135"/>
      <c r="WY91" s="135"/>
      <c r="WZ91" s="135"/>
      <c r="XA91" s="135"/>
      <c r="XB91" s="135"/>
      <c r="XC91" s="135"/>
      <c r="XD91" s="135"/>
      <c r="XE91" s="135"/>
      <c r="XF91" s="135"/>
      <c r="XG91" s="135"/>
      <c r="XH91" s="135"/>
      <c r="XI91" s="135"/>
      <c r="XJ91" s="135"/>
      <c r="XK91" s="135"/>
      <c r="XL91" s="135"/>
      <c r="XM91" s="135"/>
      <c r="XN91" s="135"/>
      <c r="XO91" s="135"/>
      <c r="XP91" s="135"/>
      <c r="XQ91" s="135"/>
      <c r="XR91" s="135"/>
      <c r="XS91" s="135"/>
      <c r="XT91" s="135"/>
      <c r="XU91" s="135"/>
      <c r="XV91" s="135"/>
      <c r="XW91" s="135"/>
      <c r="XX91" s="135"/>
      <c r="XY91" s="135"/>
      <c r="XZ91" s="135"/>
      <c r="YA91" s="135"/>
      <c r="YB91" s="135"/>
      <c r="YC91" s="135"/>
      <c r="YD91" s="135"/>
      <c r="YE91" s="135"/>
      <c r="YF91" s="135"/>
      <c r="YG91" s="135"/>
      <c r="YH91" s="135"/>
      <c r="YI91" s="135"/>
      <c r="YJ91" s="135"/>
      <c r="YK91" s="135"/>
      <c r="YL91" s="135"/>
      <c r="YM91" s="135"/>
      <c r="YN91" s="135"/>
      <c r="YO91" s="135"/>
      <c r="YP91" s="135"/>
      <c r="YQ91" s="135"/>
      <c r="YR91" s="135"/>
      <c r="YS91" s="135"/>
      <c r="YT91" s="135"/>
      <c r="YU91" s="135"/>
      <c r="YV91" s="135"/>
      <c r="YW91" s="135"/>
      <c r="YX91" s="135"/>
      <c r="YY91" s="135"/>
      <c r="YZ91" s="135"/>
      <c r="ZA91" s="135"/>
      <c r="ZB91" s="135"/>
      <c r="ZC91" s="135"/>
      <c r="ZD91" s="135"/>
      <c r="ZE91" s="135"/>
      <c r="ZF91" s="135"/>
      <c r="ZG91" s="135"/>
      <c r="ZH91" s="135"/>
      <c r="ZI91" s="135"/>
      <c r="ZJ91" s="135"/>
      <c r="ZK91" s="135"/>
      <c r="ZL91" s="135"/>
      <c r="ZM91" s="135"/>
      <c r="ZN91" s="135"/>
      <c r="ZO91" s="135"/>
      <c r="ZP91" s="135"/>
      <c r="ZQ91" s="135"/>
      <c r="ZR91" s="135"/>
      <c r="ZS91" s="135"/>
      <c r="ZT91" s="135"/>
      <c r="ZU91" s="135"/>
      <c r="ZV91" s="135"/>
      <c r="ZW91" s="135"/>
      <c r="ZX91" s="135"/>
      <c r="ZY91" s="135"/>
      <c r="ZZ91" s="135"/>
      <c r="AAA91" s="135"/>
      <c r="AAB91" s="135"/>
      <c r="AAC91" s="135"/>
      <c r="AAD91" s="135"/>
      <c r="AAE91" s="135"/>
      <c r="AAF91" s="135"/>
      <c r="AAG91" s="135"/>
      <c r="AAH91" s="135"/>
      <c r="AAI91" s="135"/>
      <c r="AAJ91" s="135"/>
      <c r="AAK91" s="135"/>
      <c r="AAL91" s="135"/>
      <c r="AAM91" s="135"/>
      <c r="AAN91" s="135"/>
      <c r="AAO91" s="135"/>
      <c r="AAP91" s="135"/>
      <c r="AAQ91" s="135"/>
      <c r="AAR91" s="135"/>
      <c r="AAS91" s="135"/>
      <c r="AAT91" s="135"/>
      <c r="AAU91" s="135"/>
      <c r="AAV91" s="135"/>
      <c r="AAW91" s="135"/>
      <c r="AAX91" s="135"/>
      <c r="AAY91" s="135"/>
      <c r="AAZ91" s="135"/>
      <c r="ABA91" s="135"/>
      <c r="ABB91" s="135"/>
      <c r="ABC91" s="135"/>
      <c r="ABD91" s="135"/>
      <c r="ABE91" s="135"/>
      <c r="ABF91" s="135"/>
      <c r="ABG91" s="135"/>
      <c r="ABH91" s="135"/>
      <c r="ABI91" s="135"/>
      <c r="ABJ91" s="135"/>
      <c r="ABK91" s="135"/>
      <c r="ABL91" s="135"/>
      <c r="ABM91" s="135"/>
      <c r="ABN91" s="135"/>
      <c r="ABO91" s="135"/>
      <c r="ABP91" s="135"/>
      <c r="ABQ91" s="135"/>
      <c r="ABR91" s="135"/>
      <c r="ABS91" s="135"/>
      <c r="ABT91" s="135"/>
      <c r="ABU91" s="135"/>
      <c r="ABV91" s="135"/>
      <c r="ABW91" s="135"/>
      <c r="ABX91" s="135"/>
      <c r="ABY91" s="135"/>
      <c r="ABZ91" s="135"/>
      <c r="ACA91" s="135"/>
      <c r="ACB91" s="135"/>
      <c r="ACC91" s="135"/>
      <c r="ACD91" s="135"/>
      <c r="ACE91" s="135"/>
      <c r="ACF91" s="135"/>
      <c r="ACG91" s="135"/>
      <c r="ACH91" s="135"/>
      <c r="ACI91" s="135"/>
      <c r="ACJ91" s="135"/>
      <c r="ACK91" s="135"/>
      <c r="ACL91" s="135"/>
      <c r="ACM91" s="135"/>
      <c r="ACN91" s="135"/>
      <c r="ACO91" s="135"/>
      <c r="ACP91" s="135"/>
      <c r="ACQ91" s="135"/>
      <c r="ACR91" s="135"/>
      <c r="ACS91" s="135"/>
      <c r="ACT91" s="135"/>
      <c r="ACU91" s="135"/>
      <c r="ACV91" s="135"/>
      <c r="ACW91" s="135"/>
      <c r="ACX91" s="135"/>
      <c r="ACY91" s="135"/>
      <c r="ACZ91" s="135"/>
      <c r="ADA91" s="135"/>
      <c r="ADB91" s="135"/>
      <c r="ADC91" s="135"/>
      <c r="ADD91" s="135"/>
      <c r="ADE91" s="135"/>
      <c r="ADF91" s="135"/>
      <c r="ADG91" s="135"/>
      <c r="ADH91" s="135"/>
      <c r="ADI91" s="135"/>
      <c r="ADJ91" s="135"/>
      <c r="ADK91" s="135"/>
      <c r="ADL91" s="135"/>
      <c r="ADM91" s="135"/>
      <c r="ADN91" s="135"/>
      <c r="ADO91" s="135"/>
      <c r="ADP91" s="135"/>
      <c r="ADQ91" s="135"/>
      <c r="ADR91" s="135"/>
      <c r="ADS91" s="135"/>
      <c r="ADT91" s="135"/>
      <c r="ADU91" s="135"/>
      <c r="ADV91" s="135"/>
      <c r="ADW91" s="135"/>
      <c r="ADX91" s="135"/>
      <c r="ADY91" s="135"/>
      <c r="ADZ91" s="135"/>
      <c r="AEA91" s="135"/>
      <c r="AEB91" s="135"/>
      <c r="AEC91" s="135"/>
      <c r="AED91" s="135"/>
      <c r="AEE91" s="135"/>
      <c r="AEF91" s="135"/>
      <c r="AEG91" s="135"/>
      <c r="AEH91" s="135"/>
      <c r="AEI91" s="135"/>
      <c r="AEJ91" s="135"/>
      <c r="AEK91" s="135"/>
      <c r="AEL91" s="135"/>
      <c r="AEM91" s="135"/>
      <c r="AEN91" s="135"/>
      <c r="AEO91" s="135"/>
      <c r="AEP91" s="135"/>
      <c r="AEQ91" s="135"/>
      <c r="AER91" s="135"/>
      <c r="AES91" s="135"/>
      <c r="AET91" s="135"/>
      <c r="AEU91" s="135"/>
      <c r="AEV91" s="135"/>
      <c r="AEW91" s="135"/>
      <c r="AEX91" s="135"/>
      <c r="AEY91" s="135"/>
      <c r="AEZ91" s="135"/>
      <c r="AFA91" s="135"/>
      <c r="AFB91" s="135"/>
      <c r="AFC91" s="135"/>
      <c r="AFD91" s="135"/>
      <c r="AFE91" s="135"/>
      <c r="AFF91" s="135"/>
      <c r="AFG91" s="135"/>
      <c r="AFH91" s="135"/>
      <c r="AFI91" s="135"/>
      <c r="AFJ91" s="135"/>
      <c r="AFK91" s="135"/>
      <c r="AFL91" s="135"/>
      <c r="AFM91" s="135"/>
      <c r="AFN91" s="135"/>
      <c r="AFO91" s="135"/>
      <c r="AFP91" s="135"/>
      <c r="AFQ91" s="135"/>
      <c r="AFR91" s="135"/>
      <c r="AFS91" s="135"/>
      <c r="AFT91" s="135"/>
      <c r="AFU91" s="135"/>
      <c r="AFV91" s="135"/>
      <c r="AFW91" s="135"/>
      <c r="AFX91" s="135"/>
      <c r="AFY91" s="135"/>
      <c r="AFZ91" s="135"/>
      <c r="AGA91" s="135"/>
      <c r="AGB91" s="135"/>
      <c r="AGC91" s="135"/>
      <c r="AGD91" s="135"/>
      <c r="AGE91" s="135"/>
      <c r="AGF91" s="135"/>
      <c r="AGG91" s="135"/>
      <c r="AGH91" s="135"/>
      <c r="AGI91" s="135"/>
      <c r="AGJ91" s="135"/>
      <c r="AGK91" s="135"/>
      <c r="AGL91" s="135"/>
      <c r="AGM91" s="135"/>
      <c r="AGN91" s="135"/>
      <c r="AGO91" s="135"/>
      <c r="AGP91" s="135"/>
      <c r="AGQ91" s="135"/>
      <c r="AGR91" s="135"/>
      <c r="AGS91" s="135"/>
      <c r="AGT91" s="135"/>
      <c r="AGU91" s="135"/>
      <c r="AGV91" s="135"/>
      <c r="AGW91" s="135"/>
      <c r="AGX91" s="135"/>
      <c r="AGY91" s="135"/>
      <c r="AGZ91" s="135"/>
      <c r="AHA91" s="135"/>
      <c r="AHB91" s="135"/>
      <c r="AHC91" s="135"/>
      <c r="AHD91" s="135"/>
      <c r="AHE91" s="135"/>
      <c r="AHF91" s="135"/>
      <c r="AHG91" s="135"/>
      <c r="AHH91" s="135"/>
      <c r="AHI91" s="135"/>
      <c r="AHJ91" s="135"/>
      <c r="AHK91" s="135"/>
      <c r="AHL91" s="135"/>
      <c r="AHM91" s="135"/>
      <c r="AHN91" s="135"/>
      <c r="AHO91" s="135"/>
      <c r="AHP91" s="135"/>
      <c r="AHQ91" s="135"/>
      <c r="AHR91" s="135"/>
      <c r="AHS91" s="135"/>
      <c r="AHT91" s="135"/>
      <c r="AHU91" s="135"/>
      <c r="AHV91" s="135"/>
      <c r="AHW91" s="135"/>
      <c r="AHX91" s="135"/>
      <c r="AHY91" s="135"/>
      <c r="AHZ91" s="135"/>
      <c r="AIA91" s="135"/>
      <c r="AIB91" s="135"/>
      <c r="AIC91" s="135"/>
      <c r="AID91" s="135"/>
      <c r="AIE91" s="135"/>
      <c r="AIF91" s="135"/>
      <c r="AIG91" s="135"/>
      <c r="AIH91" s="135"/>
      <c r="AII91" s="135"/>
      <c r="AIJ91" s="135"/>
      <c r="AIK91" s="135"/>
      <c r="AIL91" s="135"/>
      <c r="AIM91" s="135"/>
      <c r="AIN91" s="135"/>
      <c r="AIO91" s="135"/>
      <c r="AIP91" s="135"/>
      <c r="AIQ91" s="135"/>
      <c r="AIR91" s="135"/>
      <c r="AIS91" s="135"/>
      <c r="AIT91" s="135"/>
      <c r="AIU91" s="135"/>
      <c r="AIV91" s="135"/>
      <c r="AIW91" s="135"/>
      <c r="AIX91" s="135"/>
      <c r="AIY91" s="135"/>
      <c r="AIZ91" s="135"/>
      <c r="AJA91" s="135"/>
      <c r="AJB91" s="135"/>
      <c r="AJC91" s="135"/>
      <c r="AJD91" s="135"/>
      <c r="AJE91" s="135"/>
      <c r="AJF91" s="135"/>
      <c r="AJG91" s="135"/>
      <c r="AJH91" s="135"/>
      <c r="AJI91" s="135"/>
      <c r="AJJ91" s="135"/>
      <c r="AJK91" s="135"/>
      <c r="AJL91" s="135"/>
      <c r="AJM91" s="135"/>
      <c r="AJN91" s="135"/>
      <c r="AJO91" s="135"/>
      <c r="AJP91" s="135"/>
      <c r="AJQ91" s="135"/>
      <c r="AJR91" s="135"/>
      <c r="AJS91" s="135"/>
      <c r="AJT91" s="135"/>
      <c r="AJU91" s="135"/>
      <c r="AJV91" s="135"/>
      <c r="AJW91" s="135"/>
      <c r="AJX91" s="135"/>
      <c r="AJY91" s="135"/>
      <c r="AJZ91" s="135"/>
      <c r="AKA91" s="135"/>
      <c r="AKB91" s="135"/>
      <c r="AKC91" s="135"/>
      <c r="AKD91" s="135"/>
      <c r="AKE91" s="135"/>
      <c r="AKF91" s="135"/>
      <c r="AKG91" s="135"/>
      <c r="AKH91" s="135"/>
      <c r="AKI91" s="135"/>
      <c r="AKJ91" s="135"/>
      <c r="AKK91" s="135"/>
      <c r="AKL91" s="135"/>
      <c r="AKM91" s="135"/>
      <c r="AKN91" s="135"/>
      <c r="AKO91" s="135"/>
      <c r="AKP91" s="135"/>
      <c r="AKQ91" s="135"/>
      <c r="AKR91" s="135"/>
      <c r="AKS91" s="135"/>
      <c r="AKT91" s="135"/>
      <c r="AKU91" s="135"/>
      <c r="AKV91" s="135"/>
      <c r="AKW91" s="135"/>
      <c r="AKX91" s="135"/>
      <c r="AKY91" s="135"/>
      <c r="AKZ91" s="135"/>
      <c r="ALA91" s="135"/>
      <c r="ALB91" s="135"/>
      <c r="ALC91" s="135"/>
      <c r="ALD91" s="135"/>
      <c r="ALE91" s="135"/>
      <c r="ALF91" s="135"/>
      <c r="ALG91" s="135"/>
      <c r="ALH91" s="135"/>
      <c r="ALI91" s="135"/>
      <c r="ALJ91" s="135"/>
      <c r="ALK91" s="135"/>
      <c r="ALL91" s="135"/>
      <c r="ALM91" s="135"/>
      <c r="ALN91" s="135"/>
      <c r="ALO91" s="135"/>
      <c r="ALP91" s="135"/>
      <c r="ALQ91" s="135"/>
      <c r="ALR91" s="135"/>
      <c r="ALS91" s="135"/>
      <c r="ALT91" s="135"/>
      <c r="ALU91" s="135"/>
      <c r="ALV91" s="135"/>
      <c r="ALW91" s="135"/>
      <c r="ALX91" s="135"/>
      <c r="ALY91" s="135"/>
      <c r="ALZ91" s="135"/>
      <c r="AMA91" s="135"/>
      <c r="AMB91" s="135"/>
      <c r="AMC91" s="135"/>
      <c r="AMD91" s="135"/>
      <c r="AME91" s="135"/>
      <c r="AMF91" s="135"/>
      <c r="AMG91" s="135"/>
      <c r="AMH91" s="135"/>
      <c r="AMI91" s="135"/>
      <c r="AMJ91" s="135"/>
      <c r="AMK91" s="135"/>
      <c r="AML91" s="135"/>
      <c r="AMM91" s="135"/>
      <c r="AMN91" s="135"/>
      <c r="AMO91" s="135"/>
      <c r="AMP91" s="135"/>
      <c r="AMQ91" s="135"/>
      <c r="AMR91" s="135"/>
      <c r="AMS91" s="135"/>
      <c r="AMT91" s="135"/>
      <c r="AMU91" s="135"/>
      <c r="AMV91" s="135"/>
      <c r="AMW91" s="135"/>
      <c r="AMX91" s="135"/>
      <c r="AMY91" s="135"/>
      <c r="AMZ91" s="135"/>
      <c r="ANA91" s="135"/>
      <c r="ANB91" s="135"/>
      <c r="ANC91" s="135"/>
      <c r="AND91" s="135"/>
      <c r="ANE91" s="135"/>
      <c r="ANF91" s="135"/>
      <c r="ANG91" s="135"/>
      <c r="ANH91" s="135"/>
      <c r="ANI91" s="135"/>
      <c r="ANJ91" s="135"/>
      <c r="ANK91" s="135"/>
      <c r="ANL91" s="135"/>
      <c r="ANM91" s="135"/>
      <c r="ANN91" s="135"/>
      <c r="ANO91" s="135"/>
      <c r="ANP91" s="135"/>
      <c r="ANQ91" s="135"/>
      <c r="ANR91" s="135"/>
      <c r="ANS91" s="135"/>
      <c r="ANT91" s="135"/>
      <c r="ANU91" s="135"/>
      <c r="ANV91" s="135"/>
      <c r="ANW91" s="135"/>
      <c r="ANX91" s="135"/>
      <c r="ANY91" s="135"/>
      <c r="ANZ91" s="135"/>
      <c r="AOA91" s="135"/>
      <c r="AOB91" s="135"/>
      <c r="AOC91" s="135"/>
      <c r="AOD91" s="135"/>
      <c r="AOE91" s="135"/>
      <c r="AOF91" s="135"/>
      <c r="AOG91" s="135"/>
      <c r="AOH91" s="135"/>
      <c r="AOI91" s="135"/>
      <c r="AOJ91" s="135"/>
      <c r="AOK91" s="135"/>
      <c r="AOL91" s="135"/>
      <c r="AOM91" s="135"/>
      <c r="AON91" s="135"/>
      <c r="AOO91" s="135"/>
      <c r="AOP91" s="135"/>
      <c r="AOQ91" s="135"/>
      <c r="AOR91" s="135"/>
      <c r="AOS91" s="135"/>
      <c r="AOT91" s="135"/>
      <c r="AOU91" s="135"/>
      <c r="AOV91" s="135"/>
      <c r="AOW91" s="135"/>
      <c r="AOX91" s="135"/>
      <c r="AOY91" s="135"/>
      <c r="AOZ91" s="135"/>
      <c r="APA91" s="135"/>
      <c r="APB91" s="135"/>
      <c r="APC91" s="135"/>
      <c r="APD91" s="135"/>
      <c r="APE91" s="135"/>
      <c r="APF91" s="135"/>
      <c r="APG91" s="135"/>
      <c r="APH91" s="135"/>
      <c r="API91" s="135"/>
      <c r="APJ91" s="135"/>
      <c r="APK91" s="135"/>
      <c r="APL91" s="135"/>
      <c r="APM91" s="135"/>
      <c r="APN91" s="135"/>
      <c r="APO91" s="135"/>
      <c r="APP91" s="135"/>
      <c r="APQ91" s="135"/>
      <c r="APR91" s="135"/>
      <c r="APS91" s="135"/>
      <c r="APT91" s="135"/>
      <c r="APU91" s="135"/>
      <c r="APV91" s="135"/>
      <c r="APW91" s="135"/>
      <c r="APX91" s="135"/>
      <c r="APY91" s="135"/>
      <c r="APZ91" s="135"/>
      <c r="AQA91" s="135"/>
      <c r="AQB91" s="135"/>
      <c r="AQC91" s="135"/>
      <c r="AQD91" s="135"/>
      <c r="AQE91" s="135"/>
      <c r="AQF91" s="135"/>
      <c r="AQG91" s="135"/>
      <c r="AQH91" s="135"/>
      <c r="AQI91" s="135"/>
      <c r="AQJ91" s="135"/>
      <c r="AQK91" s="135"/>
      <c r="AQL91" s="135"/>
      <c r="AQM91" s="135"/>
      <c r="AQN91" s="135"/>
      <c r="AQO91" s="135"/>
      <c r="AQP91" s="135"/>
      <c r="AQQ91" s="135"/>
      <c r="AQR91" s="135"/>
      <c r="AQS91" s="135"/>
      <c r="AQT91" s="135"/>
      <c r="AQU91" s="135"/>
      <c r="AQV91" s="135"/>
      <c r="AQW91" s="135"/>
      <c r="AQX91" s="135"/>
      <c r="AQY91" s="135"/>
      <c r="AQZ91" s="135"/>
      <c r="ARA91" s="135"/>
      <c r="ARB91" s="135"/>
      <c r="ARC91" s="135"/>
      <c r="ARD91" s="135"/>
      <c r="ARE91" s="135"/>
      <c r="ARF91" s="135"/>
      <c r="ARG91" s="135"/>
      <c r="ARH91" s="135"/>
      <c r="ARI91" s="135"/>
      <c r="ARJ91" s="135"/>
      <c r="ARK91" s="135"/>
      <c r="ARL91" s="135"/>
      <c r="ARM91" s="135"/>
      <c r="ARN91" s="135"/>
      <c r="ARO91" s="135"/>
      <c r="ARP91" s="135"/>
      <c r="ARQ91" s="135"/>
      <c r="ARR91" s="135"/>
      <c r="ARS91" s="135"/>
      <c r="ART91" s="135"/>
      <c r="ARU91" s="135"/>
      <c r="ARV91" s="135"/>
      <c r="ARW91" s="135"/>
      <c r="ARX91" s="135"/>
      <c r="ARY91" s="135"/>
      <c r="ARZ91" s="135"/>
      <c r="ASA91" s="135"/>
      <c r="ASB91" s="135"/>
      <c r="ASC91" s="135"/>
      <c r="ASD91" s="135"/>
      <c r="ASE91" s="135"/>
      <c r="ASF91" s="135"/>
      <c r="ASG91" s="135"/>
      <c r="ASH91" s="135"/>
      <c r="ASI91" s="135"/>
      <c r="ASJ91" s="135"/>
      <c r="ASK91" s="135"/>
      <c r="ASL91" s="135"/>
      <c r="ASM91" s="135"/>
      <c r="ASN91" s="135"/>
      <c r="ASO91" s="135"/>
      <c r="ASP91" s="135"/>
      <c r="ASQ91" s="135"/>
      <c r="ASR91" s="135"/>
      <c r="ASS91" s="135"/>
      <c r="AST91" s="135"/>
      <c r="ASU91" s="135"/>
      <c r="ASV91" s="135"/>
      <c r="ASW91" s="135"/>
      <c r="ASX91" s="135"/>
      <c r="ASY91" s="135"/>
      <c r="ASZ91" s="135"/>
      <c r="ATA91" s="135"/>
      <c r="ATB91" s="135"/>
      <c r="ATC91" s="135"/>
      <c r="ATD91" s="135"/>
      <c r="ATE91" s="135"/>
      <c r="ATF91" s="135"/>
      <c r="ATG91" s="135"/>
      <c r="ATH91" s="135"/>
      <c r="ATI91" s="135"/>
      <c r="ATJ91" s="135"/>
      <c r="ATK91" s="135"/>
      <c r="ATL91" s="135"/>
      <c r="ATM91" s="135"/>
      <c r="ATN91" s="135"/>
      <c r="ATO91" s="135"/>
      <c r="ATP91" s="135"/>
      <c r="ATQ91" s="135"/>
      <c r="ATR91" s="135"/>
      <c r="ATS91" s="135"/>
      <c r="ATT91" s="135"/>
      <c r="ATU91" s="135"/>
      <c r="ATV91" s="135"/>
      <c r="ATW91" s="135"/>
      <c r="ATX91" s="135"/>
      <c r="ATY91" s="135"/>
      <c r="ATZ91" s="135"/>
      <c r="AUA91" s="135"/>
      <c r="AUB91" s="135"/>
      <c r="AUC91" s="135"/>
      <c r="AUD91" s="135"/>
      <c r="AUE91" s="135"/>
      <c r="AUF91" s="135"/>
      <c r="AUG91" s="135"/>
      <c r="AUH91" s="135"/>
      <c r="AUI91" s="135"/>
      <c r="AUJ91" s="135"/>
      <c r="AUK91" s="135"/>
      <c r="AUL91" s="135"/>
      <c r="AUM91" s="135"/>
      <c r="AUN91" s="135"/>
      <c r="AUO91" s="135"/>
      <c r="AUP91" s="135"/>
      <c r="AUQ91" s="135"/>
      <c r="AUR91" s="135"/>
      <c r="AUS91" s="135"/>
      <c r="AUT91" s="135"/>
      <c r="AUU91" s="135"/>
      <c r="AUV91" s="135"/>
      <c r="AUW91" s="135"/>
      <c r="AUX91" s="135"/>
      <c r="AUY91" s="135"/>
      <c r="AUZ91" s="135"/>
      <c r="AVA91" s="135"/>
      <c r="AVB91" s="135"/>
      <c r="AVC91" s="135"/>
      <c r="AVD91" s="135"/>
      <c r="AVE91" s="135"/>
      <c r="AVF91" s="135"/>
      <c r="AVG91" s="135"/>
      <c r="AVH91" s="135"/>
      <c r="AVI91" s="135"/>
      <c r="AVJ91" s="135"/>
      <c r="AVK91" s="135"/>
      <c r="AVL91" s="135"/>
      <c r="AVM91" s="135"/>
      <c r="AVN91" s="135"/>
      <c r="AVO91" s="135"/>
      <c r="AVP91" s="135"/>
      <c r="AVQ91" s="135"/>
      <c r="AVR91" s="135"/>
      <c r="AVS91" s="135"/>
      <c r="AVT91" s="135"/>
      <c r="AVU91" s="135"/>
      <c r="AVV91" s="135"/>
      <c r="AVW91" s="135"/>
      <c r="AVX91" s="135"/>
      <c r="AVY91" s="135"/>
      <c r="AVZ91" s="135"/>
      <c r="AWA91" s="135"/>
      <c r="AWB91" s="135"/>
      <c r="AWC91" s="135"/>
      <c r="AWD91" s="135"/>
      <c r="AWE91" s="135"/>
      <c r="AWF91" s="135"/>
      <c r="AWG91" s="135"/>
      <c r="AWH91" s="135"/>
      <c r="AWI91" s="135"/>
      <c r="AWJ91" s="135"/>
      <c r="AWK91" s="135"/>
      <c r="AWL91" s="135"/>
      <c r="AWM91" s="135"/>
      <c r="AWN91" s="135"/>
      <c r="AWO91" s="135"/>
      <c r="AWP91" s="135"/>
      <c r="AWQ91" s="135"/>
      <c r="AWR91" s="135"/>
      <c r="AWS91" s="135"/>
      <c r="AWT91" s="135"/>
      <c r="AWU91" s="135"/>
      <c r="AWV91" s="135"/>
      <c r="AWW91" s="135"/>
      <c r="AWX91" s="135"/>
      <c r="AWY91" s="135"/>
      <c r="AWZ91" s="135"/>
      <c r="AXA91" s="135"/>
      <c r="AXB91" s="135"/>
      <c r="AXC91" s="135"/>
      <c r="AXD91" s="135"/>
      <c r="AXE91" s="135"/>
      <c r="AXF91" s="135"/>
      <c r="AXG91" s="135"/>
      <c r="AXH91" s="135"/>
      <c r="AXI91" s="135"/>
      <c r="AXJ91" s="135"/>
      <c r="AXK91" s="135"/>
      <c r="AXL91" s="135"/>
      <c r="AXM91" s="135"/>
      <c r="AXN91" s="135"/>
      <c r="AXO91" s="135"/>
      <c r="AXP91" s="135"/>
      <c r="AXQ91" s="135"/>
      <c r="AXR91" s="135"/>
      <c r="AXS91" s="135"/>
      <c r="AXT91" s="135"/>
      <c r="AXU91" s="135"/>
      <c r="AXV91" s="135"/>
      <c r="AXW91" s="135"/>
      <c r="AXX91" s="135"/>
      <c r="AXY91" s="135"/>
      <c r="AXZ91" s="135"/>
      <c r="AYA91" s="135"/>
      <c r="AYB91" s="135"/>
      <c r="AYC91" s="135"/>
      <c r="AYD91" s="135"/>
      <c r="AYE91" s="135"/>
      <c r="AYF91" s="135"/>
      <c r="AYG91" s="135"/>
      <c r="AYH91" s="135"/>
      <c r="AYI91" s="135"/>
      <c r="AYJ91" s="135"/>
      <c r="AYK91" s="135"/>
      <c r="AYL91" s="135"/>
      <c r="AYM91" s="135"/>
      <c r="AYN91" s="135"/>
      <c r="AYO91" s="135"/>
      <c r="AYP91" s="135"/>
      <c r="AYQ91" s="135"/>
      <c r="AYR91" s="135"/>
      <c r="AYS91" s="135"/>
      <c r="AYT91" s="135"/>
      <c r="AYU91" s="135"/>
      <c r="AYV91" s="135"/>
      <c r="AYW91" s="135"/>
      <c r="AYX91" s="135"/>
      <c r="AYY91" s="135"/>
      <c r="AYZ91" s="135"/>
      <c r="AZA91" s="135"/>
      <c r="AZB91" s="135"/>
      <c r="AZC91" s="135"/>
      <c r="AZD91" s="135"/>
      <c r="AZE91" s="135"/>
      <c r="AZF91" s="135"/>
      <c r="AZG91" s="135"/>
      <c r="AZH91" s="135"/>
      <c r="AZI91" s="135"/>
      <c r="AZJ91" s="135"/>
      <c r="AZK91" s="135"/>
      <c r="AZL91" s="135"/>
      <c r="AZM91" s="135"/>
      <c r="AZN91" s="135"/>
      <c r="AZO91" s="135"/>
      <c r="AZP91" s="135"/>
      <c r="AZQ91" s="135"/>
      <c r="AZR91" s="135"/>
      <c r="AZS91" s="135"/>
      <c r="AZT91" s="135"/>
      <c r="AZU91" s="135"/>
      <c r="AZV91" s="135"/>
      <c r="AZW91" s="135"/>
      <c r="AZX91" s="135"/>
      <c r="AZY91" s="135"/>
      <c r="AZZ91" s="135"/>
      <c r="BAA91" s="135"/>
      <c r="BAB91" s="135"/>
      <c r="BAC91" s="135"/>
      <c r="BAD91" s="135"/>
      <c r="BAE91" s="135"/>
      <c r="BAF91" s="135"/>
      <c r="BAG91" s="135"/>
      <c r="BAH91" s="135"/>
      <c r="BAI91" s="135"/>
      <c r="BAJ91" s="135"/>
      <c r="BAK91" s="135"/>
      <c r="BAL91" s="135"/>
      <c r="BAM91" s="135"/>
      <c r="BAN91" s="135"/>
      <c r="BAO91" s="135"/>
      <c r="BAP91" s="135"/>
      <c r="BAQ91" s="135"/>
      <c r="BAR91" s="135"/>
      <c r="BAS91" s="135"/>
      <c r="BAT91" s="135"/>
      <c r="BAU91" s="135"/>
      <c r="BAV91" s="135"/>
      <c r="BAW91" s="135"/>
      <c r="BAX91" s="135"/>
      <c r="BAY91" s="135"/>
      <c r="BAZ91" s="135"/>
      <c r="BBA91" s="135"/>
      <c r="BBB91" s="135"/>
      <c r="BBC91" s="135"/>
      <c r="BBD91" s="135"/>
      <c r="BBE91" s="135"/>
      <c r="BBF91" s="135"/>
      <c r="BBG91" s="135"/>
      <c r="BBH91" s="135"/>
      <c r="BBI91" s="135"/>
      <c r="BBJ91" s="135"/>
      <c r="BBK91" s="135"/>
      <c r="BBL91" s="135"/>
      <c r="BBM91" s="135"/>
      <c r="BBN91" s="135"/>
      <c r="BBO91" s="135"/>
      <c r="BBP91" s="135"/>
      <c r="BBQ91" s="135"/>
      <c r="BBR91" s="135"/>
      <c r="BBS91" s="135"/>
      <c r="BBT91" s="135"/>
      <c r="BBU91" s="135"/>
      <c r="BBV91" s="135"/>
      <c r="BBW91" s="135"/>
      <c r="BBX91" s="135"/>
      <c r="BBY91" s="135"/>
      <c r="BBZ91" s="135"/>
      <c r="BCA91" s="135"/>
      <c r="BCB91" s="135"/>
      <c r="BCC91" s="135"/>
      <c r="BCD91" s="135"/>
      <c r="BCE91" s="135"/>
      <c r="BCF91" s="135"/>
      <c r="BCG91" s="135"/>
      <c r="BCH91" s="135"/>
      <c r="BCI91" s="135"/>
      <c r="BCJ91" s="135"/>
      <c r="BCK91" s="135"/>
      <c r="BCL91" s="135"/>
      <c r="BCM91" s="135"/>
      <c r="BCN91" s="135"/>
      <c r="BCO91" s="135"/>
      <c r="BCP91" s="135"/>
      <c r="BCQ91" s="135"/>
      <c r="BCR91" s="135"/>
      <c r="BCS91" s="135"/>
      <c r="BCT91" s="135"/>
      <c r="BCU91" s="135"/>
      <c r="BCV91" s="135"/>
      <c r="BCW91" s="135"/>
      <c r="BCX91" s="135"/>
      <c r="BCY91" s="135"/>
      <c r="BCZ91" s="135"/>
      <c r="BDA91" s="135"/>
      <c r="BDB91" s="135"/>
      <c r="BDC91" s="135"/>
      <c r="BDD91" s="135"/>
      <c r="BDE91" s="135"/>
      <c r="BDF91" s="135"/>
      <c r="BDG91" s="135"/>
      <c r="BDH91" s="135"/>
      <c r="BDI91" s="135"/>
      <c r="BDJ91" s="135"/>
      <c r="BDK91" s="135"/>
      <c r="BDL91" s="135"/>
      <c r="BDM91" s="135"/>
      <c r="BDN91" s="135"/>
      <c r="BDO91" s="135"/>
      <c r="BDP91" s="135"/>
      <c r="BDQ91" s="135"/>
      <c r="BDR91" s="135"/>
      <c r="BDS91" s="135"/>
      <c r="BDT91" s="135"/>
      <c r="BDU91" s="135"/>
      <c r="BDV91" s="135"/>
      <c r="BDW91" s="135"/>
      <c r="BDX91" s="135"/>
      <c r="BDY91" s="135"/>
      <c r="BDZ91" s="135"/>
      <c r="BEA91" s="135"/>
      <c r="BEB91" s="135"/>
      <c r="BEC91" s="135"/>
      <c r="BED91" s="135"/>
      <c r="BEE91" s="135"/>
      <c r="BEF91" s="135"/>
      <c r="BEG91" s="135"/>
      <c r="BEH91" s="135"/>
      <c r="BEI91" s="135"/>
      <c r="BEJ91" s="135"/>
      <c r="BEK91" s="135"/>
      <c r="BEL91" s="135"/>
      <c r="BEM91" s="135"/>
      <c r="BEN91" s="135"/>
      <c r="BEO91" s="135"/>
      <c r="BEP91" s="135"/>
      <c r="BEQ91" s="135"/>
      <c r="BER91" s="135"/>
      <c r="BES91" s="135"/>
      <c r="BET91" s="135"/>
      <c r="BEU91" s="135"/>
      <c r="BEV91" s="135"/>
      <c r="BEW91" s="135"/>
      <c r="BEX91" s="135"/>
      <c r="BEY91" s="135"/>
      <c r="BEZ91" s="135"/>
      <c r="BFA91" s="135"/>
      <c r="BFB91" s="135"/>
      <c r="BFC91" s="135"/>
      <c r="BFD91" s="135"/>
      <c r="BFE91" s="135"/>
      <c r="BFF91" s="135"/>
      <c r="BFG91" s="135"/>
      <c r="BFH91" s="135"/>
      <c r="BFI91" s="135"/>
      <c r="BFJ91" s="135"/>
      <c r="BFK91" s="135"/>
      <c r="BFL91" s="135"/>
      <c r="BFM91" s="135"/>
      <c r="BFN91" s="135"/>
      <c r="BFO91" s="135"/>
      <c r="BFP91" s="135"/>
      <c r="BFQ91" s="135"/>
      <c r="BFR91" s="135"/>
      <c r="BFS91" s="135"/>
      <c r="BFT91" s="135"/>
      <c r="BFU91" s="135"/>
      <c r="BFV91" s="135"/>
      <c r="BFW91" s="135"/>
      <c r="BFX91" s="135"/>
      <c r="BFY91" s="135"/>
      <c r="BFZ91" s="135"/>
      <c r="BGA91" s="135"/>
      <c r="BGB91" s="135"/>
      <c r="BGC91" s="135"/>
      <c r="BGD91" s="135"/>
      <c r="BGE91" s="135"/>
      <c r="BGF91" s="135"/>
      <c r="BGG91" s="135"/>
      <c r="BGH91" s="135"/>
      <c r="BGI91" s="135"/>
      <c r="BGJ91" s="135"/>
      <c r="BGK91" s="135"/>
      <c r="BGL91" s="135"/>
      <c r="BGM91" s="135"/>
      <c r="BGN91" s="135"/>
      <c r="BGO91" s="135"/>
      <c r="BGP91" s="135"/>
      <c r="BGQ91" s="135"/>
      <c r="BGR91" s="135"/>
      <c r="BGS91" s="135"/>
      <c r="BGT91" s="135"/>
      <c r="BGU91" s="135"/>
      <c r="BGV91" s="135"/>
      <c r="BGW91" s="135"/>
      <c r="BGX91" s="135"/>
      <c r="BGY91" s="135"/>
      <c r="BGZ91" s="135"/>
      <c r="BHA91" s="135"/>
      <c r="BHB91" s="135"/>
      <c r="BHC91" s="135"/>
      <c r="BHD91" s="135"/>
      <c r="BHE91" s="135"/>
      <c r="BHF91" s="135"/>
      <c r="BHG91" s="135"/>
      <c r="BHH91" s="135"/>
      <c r="BHI91" s="135"/>
      <c r="BHJ91" s="135"/>
      <c r="BHK91" s="135"/>
      <c r="BHL91" s="135"/>
      <c r="BHM91" s="135"/>
      <c r="BHN91" s="135"/>
      <c r="BHO91" s="135"/>
      <c r="BHP91" s="135"/>
      <c r="BHQ91" s="135"/>
      <c r="BHR91" s="135"/>
      <c r="BHS91" s="135"/>
      <c r="BHT91" s="135"/>
      <c r="BHU91" s="135"/>
      <c r="BHV91" s="135"/>
      <c r="BHW91" s="135"/>
      <c r="BHX91" s="135"/>
      <c r="BHY91" s="135"/>
      <c r="BHZ91" s="135"/>
      <c r="BIA91" s="135"/>
      <c r="BIB91" s="135"/>
      <c r="BIC91" s="135"/>
      <c r="BID91" s="135"/>
      <c r="BIE91" s="135"/>
      <c r="BIF91" s="135"/>
      <c r="BIG91" s="135"/>
      <c r="BIH91" s="135"/>
      <c r="BII91" s="135"/>
      <c r="BIJ91" s="135"/>
      <c r="BIK91" s="135"/>
      <c r="BIL91" s="135"/>
      <c r="BIM91" s="135"/>
      <c r="BIN91" s="135"/>
      <c r="BIO91" s="135"/>
      <c r="BIP91" s="135"/>
      <c r="BIQ91" s="135"/>
      <c r="BIR91" s="135"/>
      <c r="BIS91" s="135"/>
      <c r="BIT91" s="135"/>
      <c r="BIU91" s="135"/>
      <c r="BIV91" s="135"/>
      <c r="BIW91" s="135"/>
      <c r="BIX91" s="135"/>
      <c r="BIY91" s="135"/>
      <c r="BIZ91" s="135"/>
      <c r="BJA91" s="135"/>
      <c r="BJB91" s="135"/>
      <c r="BJC91" s="135"/>
      <c r="BJD91" s="135"/>
      <c r="BJE91" s="135"/>
      <c r="BJF91" s="135"/>
      <c r="BJG91" s="135"/>
      <c r="BJH91" s="135"/>
      <c r="BJI91" s="135"/>
      <c r="BJJ91" s="135"/>
      <c r="BJK91" s="135"/>
      <c r="BJL91" s="135"/>
      <c r="BJM91" s="135"/>
      <c r="BJN91" s="135"/>
      <c r="BJO91" s="135"/>
      <c r="BJP91" s="135"/>
      <c r="BJQ91" s="135"/>
      <c r="BJR91" s="135"/>
      <c r="BJS91" s="135"/>
      <c r="BJT91" s="135"/>
      <c r="BJU91" s="135"/>
      <c r="BJV91" s="135"/>
      <c r="BJW91" s="135"/>
      <c r="BJX91" s="135"/>
      <c r="BJY91" s="135"/>
      <c r="BJZ91" s="135"/>
      <c r="BKA91" s="135"/>
      <c r="BKB91" s="135"/>
      <c r="BKC91" s="135"/>
      <c r="BKD91" s="135"/>
      <c r="BKE91" s="135"/>
      <c r="BKF91" s="135"/>
      <c r="BKG91" s="135"/>
      <c r="BKH91" s="135"/>
      <c r="BKI91" s="135"/>
      <c r="BKJ91" s="135"/>
      <c r="BKK91" s="135"/>
      <c r="BKL91" s="135"/>
      <c r="BKM91" s="135"/>
      <c r="BKN91" s="135"/>
      <c r="BKO91" s="135"/>
      <c r="BKP91" s="135"/>
      <c r="BKQ91" s="135"/>
      <c r="BKR91" s="135"/>
      <c r="BKS91" s="135"/>
      <c r="BKT91" s="135"/>
      <c r="BKU91" s="135"/>
      <c r="BKV91" s="135"/>
      <c r="BKW91" s="135"/>
      <c r="BKX91" s="135"/>
      <c r="BKY91" s="135"/>
      <c r="BKZ91" s="135"/>
      <c r="BLA91" s="135"/>
      <c r="BLB91" s="135"/>
      <c r="BLC91" s="135"/>
      <c r="BLD91" s="135"/>
      <c r="BLE91" s="135"/>
      <c r="BLF91" s="135"/>
      <c r="BLG91" s="135"/>
      <c r="BLH91" s="135"/>
      <c r="BLI91" s="135"/>
      <c r="BLJ91" s="135"/>
      <c r="BLK91" s="135"/>
      <c r="BLL91" s="135"/>
      <c r="BLM91" s="135"/>
      <c r="BLN91" s="135"/>
      <c r="BLO91" s="135"/>
      <c r="BLP91" s="135"/>
      <c r="BLQ91" s="135"/>
      <c r="BLR91" s="135"/>
      <c r="BLS91" s="135"/>
      <c r="BLT91" s="135"/>
      <c r="BLU91" s="135"/>
      <c r="BLV91" s="135"/>
      <c r="BLW91" s="135"/>
      <c r="BLX91" s="135"/>
      <c r="BLY91" s="135"/>
      <c r="BLZ91" s="135"/>
      <c r="BMA91" s="135"/>
      <c r="BMB91" s="135"/>
      <c r="BMC91" s="135"/>
      <c r="BMD91" s="135"/>
      <c r="BME91" s="135"/>
      <c r="BMF91" s="135"/>
      <c r="BMG91" s="135"/>
      <c r="BMH91" s="135"/>
      <c r="BMI91" s="135"/>
      <c r="BMJ91" s="135"/>
      <c r="BMK91" s="135"/>
      <c r="BML91" s="135"/>
      <c r="BMM91" s="135"/>
      <c r="BMN91" s="135"/>
      <c r="BMO91" s="135"/>
      <c r="BMP91" s="135"/>
      <c r="BMQ91" s="135"/>
      <c r="BMR91" s="135"/>
      <c r="BMS91" s="135"/>
      <c r="BMT91" s="135"/>
      <c r="BMU91" s="135"/>
      <c r="BMV91" s="135"/>
      <c r="BMW91" s="135"/>
      <c r="BMX91" s="135"/>
      <c r="BMY91" s="135"/>
      <c r="BMZ91" s="135"/>
      <c r="BNA91" s="135"/>
      <c r="BNB91" s="135"/>
      <c r="BNC91" s="135"/>
      <c r="BND91" s="135"/>
      <c r="BNE91" s="135"/>
      <c r="BNF91" s="135"/>
      <c r="BNG91" s="135"/>
      <c r="BNH91" s="135"/>
      <c r="BNI91" s="135"/>
      <c r="BNJ91" s="135"/>
      <c r="BNK91" s="135"/>
      <c r="BNL91" s="135"/>
      <c r="BNM91" s="135"/>
      <c r="BNN91" s="135"/>
      <c r="BNO91" s="135"/>
      <c r="BNP91" s="135"/>
      <c r="BNQ91" s="135"/>
      <c r="BNR91" s="135"/>
      <c r="BNS91" s="135"/>
      <c r="BNT91" s="135"/>
      <c r="BNU91" s="135"/>
      <c r="BNV91" s="135"/>
      <c r="BNW91" s="135"/>
      <c r="BNX91" s="135"/>
      <c r="BNY91" s="135"/>
      <c r="BNZ91" s="135"/>
      <c r="BOA91" s="135"/>
      <c r="BOB91" s="135"/>
      <c r="BOC91" s="135"/>
      <c r="BOD91" s="135"/>
      <c r="BOE91" s="135"/>
      <c r="BOF91" s="135"/>
      <c r="BOG91" s="135"/>
      <c r="BOH91" s="135"/>
      <c r="BOI91" s="135"/>
      <c r="BOJ91" s="135"/>
      <c r="BOK91" s="135"/>
      <c r="BOL91" s="135"/>
      <c r="BOM91" s="135"/>
      <c r="BON91" s="135"/>
      <c r="BOO91" s="135"/>
      <c r="BOP91" s="135"/>
      <c r="BOQ91" s="135"/>
      <c r="BOR91" s="135"/>
      <c r="BOS91" s="135"/>
      <c r="BOT91" s="135"/>
      <c r="BOU91" s="135"/>
      <c r="BOV91" s="135"/>
      <c r="BOW91" s="135"/>
      <c r="BOX91" s="135"/>
      <c r="BOY91" s="135"/>
      <c r="BOZ91" s="135"/>
      <c r="BPA91" s="135"/>
      <c r="BPB91" s="135"/>
      <c r="BPC91" s="135"/>
      <c r="BPD91" s="135"/>
      <c r="BPE91" s="135"/>
      <c r="BPF91" s="135"/>
      <c r="BPG91" s="135"/>
      <c r="BPH91" s="135"/>
      <c r="BPI91" s="135"/>
      <c r="BPJ91" s="135"/>
      <c r="BPK91" s="135"/>
      <c r="BPL91" s="135"/>
      <c r="BPM91" s="135"/>
      <c r="BPN91" s="135"/>
      <c r="BPO91" s="135"/>
      <c r="BPP91" s="135"/>
      <c r="BPQ91" s="135"/>
      <c r="BPR91" s="135"/>
      <c r="BPS91" s="135"/>
      <c r="BPT91" s="135"/>
      <c r="BPU91" s="135"/>
      <c r="BPV91" s="135"/>
      <c r="BPW91" s="135"/>
      <c r="BPX91" s="135"/>
      <c r="BPY91" s="135"/>
      <c r="BPZ91" s="135"/>
      <c r="BQA91" s="135"/>
      <c r="BQB91" s="135"/>
      <c r="BQC91" s="135"/>
      <c r="BQD91" s="135"/>
      <c r="BQE91" s="135"/>
      <c r="BQF91" s="135"/>
      <c r="BQG91" s="135"/>
      <c r="BQH91" s="135"/>
      <c r="BQI91" s="135"/>
      <c r="BQJ91" s="135"/>
      <c r="BQK91" s="135"/>
      <c r="BQL91" s="135"/>
      <c r="BQM91" s="135"/>
      <c r="BQN91" s="135"/>
      <c r="BQO91" s="135"/>
      <c r="BQP91" s="135"/>
      <c r="BQQ91" s="135"/>
      <c r="BQR91" s="135"/>
      <c r="BQS91" s="135"/>
      <c r="BQT91" s="135"/>
      <c r="BQU91" s="135"/>
      <c r="BQV91" s="135"/>
      <c r="BQW91" s="135"/>
      <c r="BQX91" s="135"/>
      <c r="BQY91" s="135"/>
      <c r="BQZ91" s="135"/>
      <c r="BRA91" s="135"/>
      <c r="BRB91" s="135"/>
      <c r="BRC91" s="135"/>
      <c r="BRD91" s="135"/>
      <c r="BRE91" s="135"/>
      <c r="BRF91" s="135"/>
      <c r="BRG91" s="135"/>
      <c r="BRH91" s="135"/>
      <c r="BRI91" s="135"/>
      <c r="BRJ91" s="135"/>
      <c r="BRK91" s="135"/>
      <c r="BRL91" s="135"/>
      <c r="BRM91" s="135"/>
      <c r="BRN91" s="135"/>
      <c r="BRO91" s="135"/>
      <c r="BRP91" s="135"/>
      <c r="BRQ91" s="135"/>
      <c r="BRR91" s="135"/>
      <c r="BRS91" s="135"/>
      <c r="BRT91" s="135"/>
      <c r="BRU91" s="135"/>
      <c r="BRV91" s="135"/>
      <c r="BRW91" s="135"/>
      <c r="BRX91" s="135"/>
      <c r="BRY91" s="135"/>
      <c r="BRZ91" s="135"/>
      <c r="BSA91" s="135"/>
      <c r="BSB91" s="135"/>
      <c r="BSC91" s="135"/>
      <c r="BSD91" s="135"/>
      <c r="BSE91" s="135"/>
      <c r="BSF91" s="135"/>
      <c r="BSG91" s="135"/>
      <c r="BSH91" s="135"/>
      <c r="BSI91" s="135"/>
      <c r="BSJ91" s="135"/>
      <c r="BSK91" s="135"/>
      <c r="BSL91" s="135"/>
      <c r="BSM91" s="135"/>
      <c r="BSN91" s="135"/>
      <c r="BSO91" s="135"/>
      <c r="BSP91" s="135"/>
      <c r="BSQ91" s="135"/>
      <c r="BSR91" s="135"/>
      <c r="BSS91" s="135"/>
      <c r="BST91" s="135"/>
      <c r="BSU91" s="135"/>
      <c r="BSV91" s="135"/>
      <c r="BSW91" s="135"/>
      <c r="BSX91" s="135"/>
      <c r="BSY91" s="135"/>
      <c r="BSZ91" s="135"/>
      <c r="BTA91" s="135"/>
      <c r="BTB91" s="135"/>
      <c r="BTC91" s="135"/>
      <c r="BTD91" s="135"/>
      <c r="BTE91" s="135"/>
      <c r="BTF91" s="135"/>
      <c r="BTG91" s="135"/>
      <c r="BTH91" s="135"/>
      <c r="BTI91" s="135"/>
      <c r="BTJ91" s="135"/>
      <c r="BTK91" s="135"/>
      <c r="BTL91" s="135"/>
      <c r="BTM91" s="135"/>
      <c r="BTN91" s="135"/>
      <c r="BTO91" s="135"/>
      <c r="BTP91" s="135"/>
      <c r="BTQ91" s="135"/>
      <c r="BTR91" s="135"/>
      <c r="BTS91" s="135"/>
      <c r="BTT91" s="135"/>
      <c r="BTU91" s="135"/>
      <c r="BTV91" s="135"/>
      <c r="BTW91" s="135"/>
      <c r="BTX91" s="135"/>
      <c r="BTY91" s="135"/>
      <c r="BTZ91" s="135"/>
      <c r="BUA91" s="135"/>
      <c r="BUB91" s="135"/>
      <c r="BUC91" s="135"/>
      <c r="BUD91" s="135"/>
      <c r="BUE91" s="135"/>
      <c r="BUF91" s="135"/>
      <c r="BUG91" s="135"/>
      <c r="BUH91" s="135"/>
      <c r="BUI91" s="135"/>
      <c r="BUJ91" s="135"/>
      <c r="BUK91" s="135"/>
      <c r="BUL91" s="135"/>
      <c r="BUM91" s="135"/>
      <c r="BUN91" s="135"/>
      <c r="BUO91" s="135"/>
      <c r="BUP91" s="135"/>
      <c r="BUQ91" s="135"/>
      <c r="BUR91" s="135"/>
      <c r="BUS91" s="135"/>
      <c r="BUT91" s="135"/>
      <c r="BUU91" s="135"/>
      <c r="BUV91" s="135"/>
      <c r="BUW91" s="135"/>
      <c r="BUX91" s="135"/>
      <c r="BUY91" s="135"/>
      <c r="BUZ91" s="135"/>
      <c r="BVA91" s="135"/>
      <c r="BVB91" s="135"/>
      <c r="BVC91" s="135"/>
      <c r="BVD91" s="135"/>
      <c r="BVE91" s="135"/>
      <c r="BVF91" s="135"/>
      <c r="BVG91" s="135"/>
      <c r="BVH91" s="135"/>
      <c r="BVI91" s="135"/>
      <c r="BVJ91" s="135"/>
      <c r="BVK91" s="135"/>
      <c r="BVL91" s="135"/>
      <c r="BVM91" s="135"/>
      <c r="BVN91" s="135"/>
      <c r="BVO91" s="135"/>
      <c r="BVP91" s="135"/>
      <c r="BVQ91" s="135"/>
      <c r="BVR91" s="135"/>
      <c r="BVS91" s="135"/>
      <c r="BVT91" s="135"/>
      <c r="BVU91" s="135"/>
      <c r="BVV91" s="135"/>
      <c r="BVW91" s="135"/>
      <c r="BVX91" s="135"/>
      <c r="BVY91" s="135"/>
      <c r="BVZ91" s="135"/>
      <c r="BWA91" s="135"/>
      <c r="BWB91" s="135"/>
      <c r="BWC91" s="135"/>
      <c r="BWD91" s="135"/>
      <c r="BWE91" s="135"/>
      <c r="BWF91" s="135"/>
      <c r="BWG91" s="135"/>
      <c r="BWH91" s="135"/>
      <c r="BWI91" s="135"/>
      <c r="BWJ91" s="135"/>
      <c r="BWK91" s="135"/>
      <c r="BWL91" s="135"/>
      <c r="BWM91" s="135"/>
      <c r="BWN91" s="135"/>
      <c r="BWO91" s="135"/>
      <c r="BWP91" s="135"/>
      <c r="BWQ91" s="135"/>
      <c r="BWR91" s="135"/>
      <c r="BWS91" s="135"/>
      <c r="BWT91" s="135"/>
      <c r="BWU91" s="135"/>
      <c r="BWV91" s="135"/>
      <c r="BWW91" s="135"/>
      <c r="BWX91" s="135"/>
      <c r="BWY91" s="135"/>
      <c r="BWZ91" s="135"/>
      <c r="BXA91" s="135"/>
      <c r="BXB91" s="135"/>
      <c r="BXC91" s="135"/>
      <c r="BXD91" s="135"/>
      <c r="BXE91" s="135"/>
      <c r="BXF91" s="135"/>
      <c r="BXG91" s="135"/>
      <c r="BXH91" s="135"/>
      <c r="BXI91" s="135"/>
      <c r="BXJ91" s="135"/>
      <c r="BXK91" s="135"/>
      <c r="BXL91" s="135"/>
      <c r="BXM91" s="135"/>
      <c r="BXN91" s="135"/>
      <c r="BXO91" s="135"/>
      <c r="BXP91" s="135"/>
      <c r="BXQ91" s="135"/>
      <c r="BXR91" s="135"/>
      <c r="BXS91" s="135"/>
      <c r="BXT91" s="135"/>
      <c r="BXU91" s="135"/>
      <c r="BXV91" s="135"/>
      <c r="BXW91" s="135"/>
      <c r="BXX91" s="135"/>
      <c r="BXY91" s="135"/>
      <c r="BXZ91" s="135"/>
      <c r="BYA91" s="135"/>
      <c r="BYB91" s="135"/>
      <c r="BYC91" s="135"/>
      <c r="BYD91" s="135"/>
      <c r="BYE91" s="135"/>
      <c r="BYF91" s="135"/>
      <c r="BYG91" s="135"/>
      <c r="BYH91" s="135"/>
      <c r="BYI91" s="135"/>
      <c r="BYJ91" s="135"/>
      <c r="BYK91" s="135"/>
      <c r="BYL91" s="135"/>
      <c r="BYM91" s="135"/>
      <c r="BYN91" s="135"/>
      <c r="BYO91" s="135"/>
      <c r="BYP91" s="135"/>
      <c r="BYQ91" s="135"/>
      <c r="BYR91" s="135"/>
      <c r="BYS91" s="135"/>
      <c r="BYT91" s="135"/>
      <c r="BYU91" s="135"/>
      <c r="BYV91" s="135"/>
      <c r="BYW91" s="135"/>
      <c r="BYX91" s="135"/>
      <c r="BYY91" s="135"/>
      <c r="BYZ91" s="135"/>
      <c r="BZA91" s="135"/>
      <c r="BZB91" s="135"/>
      <c r="BZC91" s="135"/>
      <c r="BZD91" s="135"/>
      <c r="BZE91" s="135"/>
      <c r="BZF91" s="135"/>
      <c r="BZG91" s="135"/>
      <c r="BZH91" s="135"/>
      <c r="BZI91" s="135"/>
      <c r="BZJ91" s="135"/>
      <c r="BZK91" s="135"/>
      <c r="BZL91" s="135"/>
      <c r="BZM91" s="135"/>
      <c r="BZN91" s="135"/>
      <c r="BZO91" s="135"/>
      <c r="BZP91" s="135"/>
      <c r="BZQ91" s="135"/>
      <c r="BZR91" s="135"/>
      <c r="BZS91" s="135"/>
      <c r="BZT91" s="135"/>
      <c r="BZU91" s="135"/>
      <c r="BZV91" s="135"/>
      <c r="BZW91" s="135"/>
      <c r="BZX91" s="135"/>
      <c r="BZY91" s="135"/>
      <c r="BZZ91" s="135"/>
      <c r="CAA91" s="135"/>
      <c r="CAB91" s="135"/>
      <c r="CAC91" s="135"/>
      <c r="CAD91" s="135"/>
      <c r="CAE91" s="135"/>
      <c r="CAF91" s="135"/>
      <c r="CAG91" s="135"/>
      <c r="CAH91" s="135"/>
      <c r="CAI91" s="135"/>
      <c r="CAJ91" s="135"/>
      <c r="CAK91" s="135"/>
      <c r="CAL91" s="135"/>
      <c r="CAM91" s="135"/>
      <c r="CAN91" s="135"/>
      <c r="CAO91" s="135"/>
      <c r="CAP91" s="135"/>
      <c r="CAQ91" s="135"/>
      <c r="CAR91" s="135"/>
      <c r="CAS91" s="135"/>
      <c r="CAT91" s="135"/>
      <c r="CAU91" s="135"/>
      <c r="CAV91" s="135"/>
      <c r="CAW91" s="135"/>
      <c r="CAX91" s="135"/>
      <c r="CAY91" s="135"/>
      <c r="CAZ91" s="135"/>
      <c r="CBA91" s="135"/>
      <c r="CBB91" s="135"/>
      <c r="CBC91" s="135"/>
      <c r="CBD91" s="135"/>
      <c r="CBE91" s="135"/>
      <c r="CBF91" s="135"/>
      <c r="CBG91" s="135"/>
      <c r="CBH91" s="135"/>
      <c r="CBI91" s="135"/>
      <c r="CBJ91" s="135"/>
      <c r="CBK91" s="135"/>
      <c r="CBL91" s="135"/>
      <c r="CBM91" s="135"/>
      <c r="CBN91" s="135"/>
      <c r="CBO91" s="135"/>
      <c r="CBP91" s="135"/>
      <c r="CBQ91" s="135"/>
      <c r="CBR91" s="135"/>
      <c r="CBS91" s="135"/>
      <c r="CBT91" s="135"/>
      <c r="CBU91" s="135"/>
      <c r="CBV91" s="135"/>
      <c r="CBW91" s="135"/>
      <c r="CBX91" s="135"/>
      <c r="CBY91" s="135"/>
      <c r="CBZ91" s="135"/>
      <c r="CCA91" s="135"/>
      <c r="CCB91" s="135"/>
      <c r="CCC91" s="135"/>
      <c r="CCD91" s="135"/>
      <c r="CCE91" s="135"/>
      <c r="CCF91" s="135"/>
      <c r="CCG91" s="135"/>
      <c r="CCH91" s="135"/>
      <c r="CCI91" s="135"/>
      <c r="CCJ91" s="135"/>
      <c r="CCK91" s="135"/>
      <c r="CCL91" s="135"/>
      <c r="CCM91" s="135"/>
      <c r="CCN91" s="135"/>
      <c r="CCO91" s="135"/>
      <c r="CCP91" s="135"/>
      <c r="CCQ91" s="135"/>
      <c r="CCR91" s="135"/>
      <c r="CCS91" s="135"/>
      <c r="CCT91" s="135"/>
      <c r="CCU91" s="135"/>
      <c r="CCV91" s="135"/>
      <c r="CCW91" s="135"/>
      <c r="CCX91" s="135"/>
      <c r="CCY91" s="135"/>
      <c r="CCZ91" s="135"/>
      <c r="CDA91" s="135"/>
      <c r="CDB91" s="135"/>
      <c r="CDC91" s="135"/>
      <c r="CDD91" s="135"/>
      <c r="CDE91" s="135"/>
      <c r="CDF91" s="135"/>
      <c r="CDG91" s="135"/>
      <c r="CDH91" s="135"/>
      <c r="CDI91" s="135"/>
      <c r="CDJ91" s="135"/>
      <c r="CDK91" s="135"/>
      <c r="CDL91" s="135"/>
      <c r="CDM91" s="135"/>
      <c r="CDN91" s="135"/>
      <c r="CDO91" s="135"/>
      <c r="CDP91" s="135"/>
      <c r="CDQ91" s="135"/>
      <c r="CDR91" s="135"/>
      <c r="CDS91" s="135"/>
      <c r="CDT91" s="135"/>
      <c r="CDU91" s="135"/>
      <c r="CDV91" s="135"/>
      <c r="CDW91" s="135"/>
      <c r="CDX91" s="135"/>
      <c r="CDY91" s="135"/>
      <c r="CDZ91" s="135"/>
      <c r="CEA91" s="135"/>
      <c r="CEB91" s="135"/>
      <c r="CEC91" s="135"/>
      <c r="CED91" s="135"/>
      <c r="CEE91" s="135"/>
      <c r="CEF91" s="135"/>
      <c r="CEG91" s="135"/>
      <c r="CEH91" s="135"/>
      <c r="CEI91" s="135"/>
      <c r="CEJ91" s="135"/>
      <c r="CEK91" s="135"/>
      <c r="CEL91" s="135"/>
      <c r="CEM91" s="135"/>
      <c r="CEN91" s="135"/>
      <c r="CEO91" s="135"/>
      <c r="CEP91" s="135"/>
      <c r="CEQ91" s="135"/>
      <c r="CER91" s="135"/>
      <c r="CES91" s="135"/>
      <c r="CET91" s="135"/>
      <c r="CEU91" s="135"/>
      <c r="CEV91" s="135"/>
      <c r="CEW91" s="135"/>
      <c r="CEX91" s="135"/>
      <c r="CEY91" s="135"/>
      <c r="CEZ91" s="135"/>
      <c r="CFA91" s="135"/>
      <c r="CFB91" s="135"/>
      <c r="CFC91" s="135"/>
      <c r="CFD91" s="135"/>
      <c r="CFE91" s="135"/>
      <c r="CFF91" s="135"/>
      <c r="CFG91" s="135"/>
      <c r="CFH91" s="135"/>
      <c r="CFI91" s="135"/>
      <c r="CFJ91" s="135"/>
      <c r="CFK91" s="135"/>
      <c r="CFL91" s="135"/>
      <c r="CFM91" s="135"/>
      <c r="CFN91" s="135"/>
      <c r="CFO91" s="135"/>
      <c r="CFP91" s="135"/>
      <c r="CFQ91" s="135"/>
      <c r="CFR91" s="135"/>
      <c r="CFS91" s="135"/>
      <c r="CFT91" s="135"/>
      <c r="CFU91" s="135"/>
      <c r="CFV91" s="135"/>
      <c r="CFW91" s="135"/>
      <c r="CFX91" s="135"/>
      <c r="CFY91" s="135"/>
      <c r="CFZ91" s="135"/>
      <c r="CGA91" s="135"/>
      <c r="CGB91" s="135"/>
      <c r="CGC91" s="135"/>
      <c r="CGD91" s="135"/>
      <c r="CGE91" s="135"/>
      <c r="CGF91" s="135"/>
      <c r="CGG91" s="135"/>
      <c r="CGH91" s="135"/>
      <c r="CGI91" s="135"/>
      <c r="CGJ91" s="135"/>
      <c r="CGK91" s="135"/>
      <c r="CGL91" s="135"/>
      <c r="CGM91" s="135"/>
      <c r="CGN91" s="135"/>
      <c r="CGO91" s="135"/>
      <c r="CGP91" s="135"/>
      <c r="CGQ91" s="135"/>
      <c r="CGR91" s="135"/>
      <c r="CGS91" s="135"/>
      <c r="CGT91" s="135"/>
      <c r="CGU91" s="135"/>
      <c r="CGV91" s="135"/>
      <c r="CGW91" s="135"/>
      <c r="CGX91" s="135"/>
      <c r="CGY91" s="135"/>
      <c r="CGZ91" s="135"/>
      <c r="CHA91" s="135"/>
      <c r="CHB91" s="135"/>
      <c r="CHC91" s="135"/>
      <c r="CHD91" s="135"/>
      <c r="CHE91" s="135"/>
      <c r="CHF91" s="135"/>
      <c r="CHG91" s="135"/>
      <c r="CHH91" s="135"/>
      <c r="CHI91" s="135"/>
      <c r="CHJ91" s="135"/>
      <c r="CHK91" s="135"/>
      <c r="CHL91" s="135"/>
      <c r="CHM91" s="135"/>
      <c r="CHN91" s="135"/>
      <c r="CHO91" s="135"/>
      <c r="CHP91" s="135"/>
      <c r="CHQ91" s="135"/>
      <c r="CHR91" s="135"/>
      <c r="CHS91" s="135"/>
      <c r="CHT91" s="135"/>
      <c r="CHU91" s="135"/>
      <c r="CHV91" s="135"/>
      <c r="CHW91" s="135"/>
      <c r="CHX91" s="135"/>
      <c r="CHY91" s="135"/>
      <c r="CHZ91" s="135"/>
      <c r="CIA91" s="135"/>
      <c r="CIB91" s="135"/>
      <c r="CIC91" s="135"/>
      <c r="CID91" s="135"/>
      <c r="CIE91" s="135"/>
      <c r="CIF91" s="135"/>
      <c r="CIG91" s="135"/>
      <c r="CIH91" s="135"/>
      <c r="CII91" s="135"/>
      <c r="CIJ91" s="135"/>
      <c r="CIK91" s="135"/>
      <c r="CIL91" s="135"/>
      <c r="CIM91" s="135"/>
      <c r="CIN91" s="135"/>
      <c r="CIO91" s="135"/>
      <c r="CIP91" s="135"/>
      <c r="CIQ91" s="135"/>
      <c r="CIR91" s="135"/>
      <c r="CIS91" s="135"/>
      <c r="CIT91" s="135"/>
      <c r="CIU91" s="135"/>
      <c r="CIV91" s="135"/>
      <c r="CIW91" s="135"/>
      <c r="CIX91" s="135"/>
      <c r="CIY91" s="135"/>
      <c r="CIZ91" s="135"/>
      <c r="CJA91" s="135"/>
      <c r="CJB91" s="135"/>
      <c r="CJC91" s="135"/>
      <c r="CJD91" s="135"/>
      <c r="CJE91" s="135"/>
      <c r="CJF91" s="135"/>
      <c r="CJG91" s="135"/>
      <c r="CJH91" s="135"/>
      <c r="CJI91" s="135"/>
      <c r="CJJ91" s="135"/>
      <c r="CJK91" s="135"/>
      <c r="CJL91" s="135"/>
      <c r="CJM91" s="135"/>
      <c r="CJN91" s="135"/>
      <c r="CJO91" s="135"/>
      <c r="CJP91" s="135"/>
      <c r="CJQ91" s="135"/>
      <c r="CJR91" s="135"/>
      <c r="CJS91" s="135"/>
      <c r="CJT91" s="135"/>
      <c r="CJU91" s="135"/>
      <c r="CJV91" s="135"/>
      <c r="CJW91" s="135"/>
      <c r="CJX91" s="135"/>
      <c r="CJY91" s="135"/>
      <c r="CJZ91" s="135"/>
      <c r="CKA91" s="135"/>
      <c r="CKB91" s="135"/>
      <c r="CKC91" s="135"/>
      <c r="CKD91" s="135"/>
      <c r="CKE91" s="135"/>
      <c r="CKF91" s="135"/>
      <c r="CKG91" s="135"/>
      <c r="CKH91" s="135"/>
      <c r="CKI91" s="135"/>
      <c r="CKJ91" s="135"/>
      <c r="CKK91" s="135"/>
      <c r="CKL91" s="135"/>
      <c r="CKM91" s="135"/>
      <c r="CKN91" s="135"/>
      <c r="CKO91" s="135"/>
      <c r="CKP91" s="135"/>
      <c r="CKQ91" s="135"/>
      <c r="CKR91" s="135"/>
      <c r="CKS91" s="135"/>
      <c r="CKT91" s="135"/>
      <c r="CKU91" s="135"/>
      <c r="CKV91" s="135"/>
      <c r="CKW91" s="135"/>
      <c r="CKX91" s="135"/>
      <c r="CKY91" s="135"/>
      <c r="CKZ91" s="135"/>
      <c r="CLA91" s="135"/>
      <c r="CLB91" s="135"/>
      <c r="CLC91" s="135"/>
      <c r="CLD91" s="135"/>
      <c r="CLE91" s="135"/>
      <c r="CLF91" s="135"/>
      <c r="CLG91" s="135"/>
      <c r="CLH91" s="135"/>
      <c r="CLI91" s="135"/>
      <c r="CLJ91" s="135"/>
      <c r="CLK91" s="135"/>
      <c r="CLL91" s="135"/>
      <c r="CLM91" s="135"/>
      <c r="CLN91" s="135"/>
      <c r="CLO91" s="135"/>
      <c r="CLP91" s="135"/>
      <c r="CLQ91" s="135"/>
      <c r="CLR91" s="135"/>
      <c r="CLS91" s="135"/>
      <c r="CLT91" s="135"/>
      <c r="CLU91" s="135"/>
      <c r="CLV91" s="135"/>
      <c r="CLW91" s="135"/>
      <c r="CLX91" s="135"/>
      <c r="CLY91" s="135"/>
      <c r="CLZ91" s="135"/>
      <c r="CMA91" s="135"/>
      <c r="CMB91" s="135"/>
      <c r="CMC91" s="135"/>
      <c r="CMD91" s="135"/>
      <c r="CME91" s="135"/>
      <c r="CMF91" s="135"/>
      <c r="CMG91" s="135"/>
      <c r="CMH91" s="135"/>
      <c r="CMI91" s="135"/>
      <c r="CMJ91" s="135"/>
      <c r="CMK91" s="135"/>
      <c r="CML91" s="135"/>
      <c r="CMM91" s="135"/>
      <c r="CMN91" s="135"/>
      <c r="CMO91" s="135"/>
      <c r="CMP91" s="135"/>
      <c r="CMQ91" s="135"/>
      <c r="CMR91" s="135"/>
      <c r="CMS91" s="135"/>
      <c r="CMT91" s="135"/>
      <c r="CMU91" s="135"/>
      <c r="CMV91" s="135"/>
      <c r="CMW91" s="135"/>
      <c r="CMX91" s="135"/>
      <c r="CMY91" s="135"/>
      <c r="CMZ91" s="135"/>
      <c r="CNA91" s="135"/>
      <c r="CNB91" s="135"/>
      <c r="CNC91" s="135"/>
      <c r="CND91" s="135"/>
      <c r="CNE91" s="135"/>
      <c r="CNF91" s="135"/>
      <c r="CNG91" s="135"/>
      <c r="CNH91" s="135"/>
      <c r="CNI91" s="135"/>
      <c r="CNJ91" s="135"/>
      <c r="CNK91" s="135"/>
      <c r="CNL91" s="135"/>
      <c r="CNM91" s="135"/>
      <c r="CNN91" s="135"/>
      <c r="CNO91" s="135"/>
      <c r="CNP91" s="135"/>
      <c r="CNQ91" s="135"/>
      <c r="CNR91" s="135"/>
      <c r="CNS91" s="135"/>
      <c r="CNT91" s="135"/>
      <c r="CNU91" s="135"/>
      <c r="CNV91" s="135"/>
      <c r="CNW91" s="135"/>
      <c r="CNX91" s="135"/>
      <c r="CNY91" s="135"/>
      <c r="CNZ91" s="135"/>
      <c r="COA91" s="135"/>
      <c r="COB91" s="135"/>
      <c r="COC91" s="135"/>
      <c r="COD91" s="135"/>
      <c r="COE91" s="135"/>
      <c r="COF91" s="135"/>
      <c r="COG91" s="135"/>
      <c r="COH91" s="135"/>
      <c r="COI91" s="135"/>
      <c r="COJ91" s="135"/>
      <c r="COK91" s="135"/>
      <c r="COL91" s="135"/>
      <c r="COM91" s="135"/>
      <c r="CON91" s="135"/>
      <c r="COO91" s="135"/>
      <c r="COP91" s="135"/>
      <c r="COQ91" s="135"/>
      <c r="COR91" s="135"/>
      <c r="COS91" s="135"/>
      <c r="COT91" s="135"/>
      <c r="COU91" s="135"/>
      <c r="COV91" s="135"/>
      <c r="COW91" s="135"/>
      <c r="COX91" s="135"/>
      <c r="COY91" s="135"/>
      <c r="COZ91" s="135"/>
      <c r="CPA91" s="135"/>
      <c r="CPB91" s="135"/>
      <c r="CPC91" s="135"/>
      <c r="CPD91" s="135"/>
      <c r="CPE91" s="135"/>
      <c r="CPF91" s="135"/>
      <c r="CPG91" s="135"/>
      <c r="CPH91" s="135"/>
      <c r="CPI91" s="135"/>
      <c r="CPJ91" s="135"/>
      <c r="CPK91" s="135"/>
      <c r="CPL91" s="135"/>
      <c r="CPM91" s="135"/>
      <c r="CPN91" s="135"/>
      <c r="CPO91" s="135"/>
      <c r="CPP91" s="135"/>
      <c r="CPQ91" s="135"/>
      <c r="CPR91" s="135"/>
      <c r="CPS91" s="135"/>
      <c r="CPT91" s="135"/>
      <c r="CPU91" s="135"/>
      <c r="CPV91" s="135"/>
      <c r="CPW91" s="135"/>
      <c r="CPX91" s="135"/>
      <c r="CPY91" s="135"/>
      <c r="CPZ91" s="135"/>
      <c r="CQA91" s="135"/>
      <c r="CQB91" s="135"/>
      <c r="CQC91" s="135"/>
      <c r="CQD91" s="135"/>
      <c r="CQE91" s="135"/>
      <c r="CQF91" s="135"/>
      <c r="CQG91" s="135"/>
      <c r="CQH91" s="135"/>
      <c r="CQI91" s="135"/>
      <c r="CQJ91" s="135"/>
      <c r="CQK91" s="135"/>
      <c r="CQL91" s="135"/>
      <c r="CQM91" s="135"/>
      <c r="CQN91" s="135"/>
      <c r="CQO91" s="135"/>
      <c r="CQP91" s="135"/>
      <c r="CQQ91" s="135"/>
      <c r="CQR91" s="135"/>
      <c r="CQS91" s="135"/>
      <c r="CQT91" s="135"/>
      <c r="CQU91" s="135"/>
      <c r="CQV91" s="135"/>
      <c r="CQW91" s="135"/>
      <c r="CQX91" s="135"/>
      <c r="CQY91" s="135"/>
      <c r="CQZ91" s="135"/>
      <c r="CRA91" s="135"/>
      <c r="CRB91" s="135"/>
      <c r="CRC91" s="135"/>
      <c r="CRD91" s="135"/>
      <c r="CRE91" s="135"/>
      <c r="CRF91" s="135"/>
      <c r="CRG91" s="135"/>
      <c r="CRH91" s="135"/>
      <c r="CRI91" s="135"/>
      <c r="CRJ91" s="135"/>
      <c r="CRK91" s="135"/>
      <c r="CRL91" s="135"/>
      <c r="CRM91" s="135"/>
      <c r="CRN91" s="135"/>
      <c r="CRO91" s="135"/>
      <c r="CRP91" s="135"/>
      <c r="CRQ91" s="135"/>
      <c r="CRR91" s="135"/>
      <c r="CRS91" s="135"/>
      <c r="CRT91" s="135"/>
      <c r="CRU91" s="135"/>
      <c r="CRV91" s="135"/>
      <c r="CRW91" s="135"/>
      <c r="CRX91" s="135"/>
      <c r="CRY91" s="135"/>
      <c r="CRZ91" s="135"/>
      <c r="CSA91" s="135"/>
      <c r="CSB91" s="135"/>
      <c r="CSC91" s="135"/>
      <c r="CSD91" s="135"/>
      <c r="CSE91" s="135"/>
      <c r="CSF91" s="135"/>
      <c r="CSG91" s="135"/>
      <c r="CSH91" s="135"/>
      <c r="CSI91" s="135"/>
      <c r="CSJ91" s="135"/>
      <c r="CSK91" s="135"/>
      <c r="CSL91" s="135"/>
      <c r="CSM91" s="135"/>
      <c r="CSN91" s="135"/>
      <c r="CSO91" s="135"/>
      <c r="CSP91" s="135"/>
      <c r="CSQ91" s="135"/>
      <c r="CSR91" s="135"/>
      <c r="CSS91" s="135"/>
      <c r="CST91" s="135"/>
      <c r="CSU91" s="135"/>
      <c r="CSV91" s="135"/>
      <c r="CSW91" s="135"/>
      <c r="CSX91" s="135"/>
      <c r="CSY91" s="135"/>
      <c r="CSZ91" s="135"/>
      <c r="CTA91" s="135"/>
      <c r="CTB91" s="135"/>
      <c r="CTC91" s="135"/>
      <c r="CTD91" s="135"/>
      <c r="CTE91" s="135"/>
      <c r="CTF91" s="135"/>
      <c r="CTG91" s="135"/>
      <c r="CTH91" s="135"/>
      <c r="CTI91" s="135"/>
      <c r="CTJ91" s="135"/>
      <c r="CTK91" s="135"/>
      <c r="CTL91" s="135"/>
      <c r="CTM91" s="135"/>
      <c r="CTN91" s="135"/>
      <c r="CTO91" s="135"/>
      <c r="CTP91" s="135"/>
      <c r="CTQ91" s="135"/>
      <c r="CTR91" s="135"/>
      <c r="CTS91" s="135"/>
      <c r="CTT91" s="135"/>
      <c r="CTU91" s="135"/>
      <c r="CTV91" s="135"/>
      <c r="CTW91" s="135"/>
      <c r="CTX91" s="135"/>
      <c r="CTY91" s="135"/>
      <c r="CTZ91" s="135"/>
      <c r="CUA91" s="135"/>
      <c r="CUB91" s="135"/>
      <c r="CUC91" s="135"/>
      <c r="CUD91" s="135"/>
      <c r="CUE91" s="135"/>
      <c r="CUF91" s="135"/>
      <c r="CUG91" s="135"/>
      <c r="CUH91" s="135"/>
      <c r="CUI91" s="135"/>
      <c r="CUJ91" s="135"/>
      <c r="CUK91" s="135"/>
      <c r="CUL91" s="135"/>
      <c r="CUM91" s="135"/>
      <c r="CUN91" s="135"/>
      <c r="CUO91" s="135"/>
      <c r="CUP91" s="135"/>
      <c r="CUQ91" s="135"/>
      <c r="CUR91" s="135"/>
      <c r="CUS91" s="135"/>
      <c r="CUT91" s="135"/>
      <c r="CUU91" s="135"/>
      <c r="CUV91" s="135"/>
      <c r="CUW91" s="135"/>
      <c r="CUX91" s="135"/>
      <c r="CUY91" s="135"/>
      <c r="CUZ91" s="135"/>
      <c r="CVA91" s="135"/>
      <c r="CVB91" s="135"/>
      <c r="CVC91" s="135"/>
      <c r="CVD91" s="135"/>
      <c r="CVE91" s="135"/>
      <c r="CVF91" s="135"/>
      <c r="CVG91" s="135"/>
      <c r="CVH91" s="135"/>
      <c r="CVI91" s="135"/>
      <c r="CVJ91" s="135"/>
      <c r="CVK91" s="135"/>
      <c r="CVL91" s="135"/>
      <c r="CVM91" s="135"/>
      <c r="CVN91" s="135"/>
      <c r="CVO91" s="135"/>
      <c r="CVP91" s="135"/>
      <c r="CVQ91" s="135"/>
      <c r="CVR91" s="135"/>
      <c r="CVS91" s="135"/>
      <c r="CVT91" s="135"/>
      <c r="CVU91" s="135"/>
      <c r="CVV91" s="135"/>
      <c r="CVW91" s="135"/>
      <c r="CVX91" s="135"/>
      <c r="CVY91" s="135"/>
      <c r="CVZ91" s="135"/>
      <c r="CWA91" s="135"/>
      <c r="CWB91" s="135"/>
      <c r="CWC91" s="135"/>
      <c r="CWD91" s="135"/>
      <c r="CWE91" s="135"/>
      <c r="CWF91" s="135"/>
      <c r="CWG91" s="135"/>
      <c r="CWH91" s="135"/>
      <c r="CWI91" s="135"/>
      <c r="CWJ91" s="135"/>
      <c r="CWK91" s="135"/>
      <c r="CWL91" s="135"/>
      <c r="CWM91" s="135"/>
      <c r="CWN91" s="135"/>
      <c r="CWO91" s="135"/>
      <c r="CWP91" s="135"/>
      <c r="CWQ91" s="135"/>
      <c r="CWR91" s="135"/>
      <c r="CWS91" s="135"/>
      <c r="CWT91" s="135"/>
      <c r="CWU91" s="135"/>
      <c r="CWV91" s="135"/>
      <c r="CWW91" s="135"/>
      <c r="CWX91" s="135"/>
      <c r="CWY91" s="135"/>
      <c r="CWZ91" s="135"/>
      <c r="CXA91" s="135"/>
      <c r="CXB91" s="135"/>
      <c r="CXC91" s="135"/>
      <c r="CXD91" s="135"/>
      <c r="CXE91" s="135"/>
      <c r="CXF91" s="135"/>
      <c r="CXG91" s="135"/>
      <c r="CXH91" s="135"/>
      <c r="CXI91" s="135"/>
      <c r="CXJ91" s="135"/>
      <c r="CXK91" s="135"/>
      <c r="CXL91" s="135"/>
      <c r="CXM91" s="135"/>
      <c r="CXN91" s="135"/>
      <c r="CXO91" s="135"/>
      <c r="CXP91" s="135"/>
      <c r="CXQ91" s="135"/>
      <c r="CXR91" s="135"/>
      <c r="CXS91" s="135"/>
      <c r="CXT91" s="135"/>
      <c r="CXU91" s="135"/>
      <c r="CXV91" s="135"/>
      <c r="CXW91" s="135"/>
      <c r="CXX91" s="135"/>
      <c r="CXY91" s="135"/>
      <c r="CXZ91" s="135"/>
      <c r="CYA91" s="135"/>
      <c r="CYB91" s="135"/>
      <c r="CYC91" s="135"/>
      <c r="CYD91" s="135"/>
      <c r="CYE91" s="135"/>
      <c r="CYF91" s="135"/>
      <c r="CYG91" s="135"/>
      <c r="CYH91" s="135"/>
      <c r="CYI91" s="135"/>
      <c r="CYJ91" s="135"/>
      <c r="CYK91" s="135"/>
      <c r="CYL91" s="135"/>
      <c r="CYM91" s="135"/>
      <c r="CYN91" s="135"/>
      <c r="CYO91" s="135"/>
      <c r="CYP91" s="135"/>
      <c r="CYQ91" s="135"/>
      <c r="CYR91" s="135"/>
      <c r="CYS91" s="135"/>
      <c r="CYT91" s="135"/>
      <c r="CYU91" s="135"/>
      <c r="CYV91" s="135"/>
      <c r="CYW91" s="135"/>
      <c r="CYX91" s="135"/>
      <c r="CYY91" s="135"/>
      <c r="CYZ91" s="135"/>
      <c r="CZA91" s="135"/>
      <c r="CZB91" s="135"/>
      <c r="CZC91" s="135"/>
      <c r="CZD91" s="135"/>
      <c r="CZE91" s="135"/>
      <c r="CZF91" s="135"/>
      <c r="CZG91" s="135"/>
      <c r="CZH91" s="135"/>
      <c r="CZI91" s="135"/>
      <c r="CZJ91" s="135"/>
      <c r="CZK91" s="135"/>
      <c r="CZL91" s="135"/>
      <c r="CZM91" s="135"/>
      <c r="CZN91" s="135"/>
      <c r="CZO91" s="135"/>
      <c r="CZP91" s="135"/>
      <c r="CZQ91" s="135"/>
      <c r="CZR91" s="135"/>
      <c r="CZS91" s="135"/>
      <c r="CZT91" s="135"/>
      <c r="CZU91" s="135"/>
      <c r="CZV91" s="135"/>
      <c r="CZW91" s="135"/>
      <c r="CZX91" s="135"/>
      <c r="CZY91" s="135"/>
      <c r="CZZ91" s="135"/>
      <c r="DAA91" s="135"/>
      <c r="DAB91" s="135"/>
      <c r="DAC91" s="135"/>
      <c r="DAD91" s="135"/>
      <c r="DAE91" s="135"/>
      <c r="DAF91" s="135"/>
      <c r="DAG91" s="135"/>
      <c r="DAH91" s="135"/>
      <c r="DAI91" s="135"/>
      <c r="DAJ91" s="135"/>
      <c r="DAK91" s="135"/>
      <c r="DAL91" s="135"/>
      <c r="DAM91" s="135"/>
      <c r="DAN91" s="135"/>
      <c r="DAO91" s="135"/>
      <c r="DAP91" s="135"/>
      <c r="DAQ91" s="135"/>
      <c r="DAR91" s="135"/>
      <c r="DAS91" s="135"/>
      <c r="DAT91" s="135"/>
      <c r="DAU91" s="135"/>
      <c r="DAV91" s="135"/>
      <c r="DAW91" s="135"/>
      <c r="DAX91" s="135"/>
      <c r="DAY91" s="135"/>
      <c r="DAZ91" s="135"/>
      <c r="DBA91" s="135"/>
      <c r="DBB91" s="135"/>
      <c r="DBC91" s="135"/>
      <c r="DBD91" s="135"/>
      <c r="DBE91" s="135"/>
      <c r="DBF91" s="135"/>
      <c r="DBG91" s="135"/>
      <c r="DBH91" s="135"/>
      <c r="DBI91" s="135"/>
      <c r="DBJ91" s="135"/>
      <c r="DBK91" s="135"/>
      <c r="DBL91" s="135"/>
      <c r="DBM91" s="135"/>
      <c r="DBN91" s="135"/>
      <c r="DBO91" s="135"/>
      <c r="DBP91" s="135"/>
      <c r="DBQ91" s="135"/>
      <c r="DBR91" s="135"/>
      <c r="DBS91" s="135"/>
      <c r="DBT91" s="135"/>
      <c r="DBU91" s="135"/>
      <c r="DBV91" s="135"/>
      <c r="DBW91" s="135"/>
      <c r="DBX91" s="135"/>
      <c r="DBY91" s="135"/>
      <c r="DBZ91" s="135"/>
      <c r="DCA91" s="135"/>
      <c r="DCB91" s="135"/>
      <c r="DCC91" s="135"/>
      <c r="DCD91" s="135"/>
      <c r="DCE91" s="135"/>
      <c r="DCF91" s="135"/>
      <c r="DCG91" s="135"/>
      <c r="DCH91" s="135"/>
      <c r="DCI91" s="135"/>
      <c r="DCJ91" s="135"/>
      <c r="DCK91" s="135"/>
      <c r="DCL91" s="135"/>
      <c r="DCM91" s="135"/>
      <c r="DCN91" s="135"/>
      <c r="DCO91" s="135"/>
      <c r="DCP91" s="135"/>
      <c r="DCQ91" s="135"/>
      <c r="DCR91" s="135"/>
      <c r="DCS91" s="135"/>
      <c r="DCT91" s="135"/>
      <c r="DCU91" s="135"/>
      <c r="DCV91" s="135"/>
      <c r="DCW91" s="135"/>
      <c r="DCX91" s="135"/>
      <c r="DCY91" s="135"/>
      <c r="DCZ91" s="135"/>
      <c r="DDA91" s="135"/>
      <c r="DDB91" s="135"/>
      <c r="DDC91" s="135"/>
      <c r="DDD91" s="135"/>
      <c r="DDE91" s="135"/>
      <c r="DDF91" s="135"/>
      <c r="DDG91" s="135"/>
      <c r="DDH91" s="135"/>
      <c r="DDI91" s="135"/>
      <c r="DDJ91" s="135"/>
      <c r="DDK91" s="135"/>
      <c r="DDL91" s="135"/>
      <c r="DDM91" s="135"/>
      <c r="DDN91" s="135"/>
      <c r="DDO91" s="135"/>
      <c r="DDP91" s="135"/>
      <c r="DDQ91" s="135"/>
      <c r="DDR91" s="135"/>
      <c r="DDS91" s="135"/>
      <c r="DDT91" s="135"/>
      <c r="DDU91" s="135"/>
      <c r="DDV91" s="135"/>
      <c r="DDW91" s="135"/>
      <c r="DDX91" s="135"/>
      <c r="DDY91" s="135"/>
      <c r="DDZ91" s="135"/>
      <c r="DEA91" s="135"/>
      <c r="DEB91" s="135"/>
      <c r="DEC91" s="135"/>
      <c r="DED91" s="135"/>
      <c r="DEE91" s="135"/>
      <c r="DEF91" s="135"/>
      <c r="DEG91" s="135"/>
      <c r="DEH91" s="135"/>
      <c r="DEI91" s="135"/>
      <c r="DEJ91" s="135"/>
      <c r="DEK91" s="135"/>
      <c r="DEL91" s="135"/>
      <c r="DEM91" s="135"/>
      <c r="DEN91" s="135"/>
      <c r="DEO91" s="135"/>
      <c r="DEP91" s="135"/>
      <c r="DEQ91" s="135"/>
      <c r="DER91" s="135"/>
      <c r="DES91" s="135"/>
      <c r="DET91" s="135"/>
      <c r="DEU91" s="135"/>
      <c r="DEV91" s="135"/>
      <c r="DEW91" s="135"/>
      <c r="DEX91" s="135"/>
      <c r="DEY91" s="135"/>
      <c r="DEZ91" s="135"/>
      <c r="DFA91" s="135"/>
      <c r="DFB91" s="135"/>
      <c r="DFC91" s="135"/>
      <c r="DFD91" s="135"/>
      <c r="DFE91" s="135"/>
      <c r="DFF91" s="135"/>
      <c r="DFG91" s="135"/>
      <c r="DFH91" s="135"/>
      <c r="DFI91" s="135"/>
      <c r="DFJ91" s="135"/>
      <c r="DFK91" s="135"/>
      <c r="DFL91" s="135"/>
      <c r="DFM91" s="135"/>
      <c r="DFN91" s="135"/>
      <c r="DFO91" s="135"/>
      <c r="DFP91" s="135"/>
      <c r="DFQ91" s="135"/>
      <c r="DFR91" s="135"/>
      <c r="DFS91" s="135"/>
      <c r="DFT91" s="135"/>
      <c r="DFU91" s="135"/>
      <c r="DFV91" s="135"/>
      <c r="DFW91" s="135"/>
      <c r="DFX91" s="135"/>
      <c r="DFY91" s="135"/>
      <c r="DFZ91" s="135"/>
      <c r="DGA91" s="135"/>
      <c r="DGB91" s="135"/>
      <c r="DGC91" s="135"/>
      <c r="DGD91" s="135"/>
      <c r="DGE91" s="135"/>
      <c r="DGF91" s="135"/>
      <c r="DGG91" s="135"/>
      <c r="DGH91" s="135"/>
      <c r="DGI91" s="135"/>
      <c r="DGJ91" s="135"/>
      <c r="DGK91" s="135"/>
      <c r="DGL91" s="135"/>
      <c r="DGM91" s="135"/>
      <c r="DGN91" s="135"/>
      <c r="DGO91" s="135"/>
      <c r="DGP91" s="135"/>
      <c r="DGQ91" s="135"/>
      <c r="DGR91" s="135"/>
      <c r="DGS91" s="135"/>
      <c r="DGT91" s="135"/>
      <c r="DGU91" s="135"/>
      <c r="DGV91" s="135"/>
      <c r="DGW91" s="135"/>
      <c r="DGX91" s="135"/>
      <c r="DGY91" s="135"/>
      <c r="DGZ91" s="135"/>
      <c r="DHA91" s="135"/>
      <c r="DHB91" s="135"/>
      <c r="DHC91" s="135"/>
      <c r="DHD91" s="135"/>
      <c r="DHE91" s="135"/>
      <c r="DHF91" s="135"/>
      <c r="DHG91" s="135"/>
      <c r="DHH91" s="135"/>
      <c r="DHI91" s="135"/>
      <c r="DHJ91" s="135"/>
      <c r="DHK91" s="135"/>
      <c r="DHL91" s="135"/>
      <c r="DHM91" s="135"/>
      <c r="DHN91" s="135"/>
      <c r="DHO91" s="135"/>
      <c r="DHP91" s="135"/>
      <c r="DHQ91" s="135"/>
      <c r="DHR91" s="135"/>
      <c r="DHS91" s="135"/>
      <c r="DHT91" s="135"/>
      <c r="DHU91" s="135"/>
      <c r="DHV91" s="135"/>
      <c r="DHW91" s="135"/>
      <c r="DHX91" s="135"/>
      <c r="DHY91" s="135"/>
      <c r="DHZ91" s="135"/>
      <c r="DIA91" s="135"/>
      <c r="DIB91" s="135"/>
      <c r="DIC91" s="135"/>
      <c r="DID91" s="135"/>
      <c r="DIE91" s="135"/>
      <c r="DIF91" s="135"/>
      <c r="DIG91" s="135"/>
      <c r="DIH91" s="135"/>
      <c r="DII91" s="135"/>
      <c r="DIJ91" s="135"/>
      <c r="DIK91" s="135"/>
      <c r="DIL91" s="135"/>
      <c r="DIM91" s="135"/>
      <c r="DIN91" s="135"/>
      <c r="DIO91" s="135"/>
      <c r="DIP91" s="135"/>
      <c r="DIQ91" s="135"/>
      <c r="DIR91" s="135"/>
      <c r="DIS91" s="135"/>
      <c r="DIT91" s="135"/>
      <c r="DIU91" s="135"/>
      <c r="DIV91" s="135"/>
      <c r="DIW91" s="135"/>
      <c r="DIX91" s="135"/>
      <c r="DIY91" s="135"/>
      <c r="DIZ91" s="135"/>
      <c r="DJA91" s="135"/>
      <c r="DJB91" s="135"/>
      <c r="DJC91" s="135"/>
      <c r="DJD91" s="135"/>
      <c r="DJE91" s="135"/>
      <c r="DJF91" s="135"/>
      <c r="DJG91" s="135"/>
      <c r="DJH91" s="135"/>
      <c r="DJI91" s="135"/>
      <c r="DJJ91" s="135"/>
      <c r="DJK91" s="135"/>
      <c r="DJL91" s="135"/>
      <c r="DJM91" s="135"/>
      <c r="DJN91" s="135"/>
      <c r="DJO91" s="135"/>
      <c r="DJP91" s="135"/>
      <c r="DJQ91" s="135"/>
      <c r="DJR91" s="135"/>
      <c r="DJS91" s="135"/>
      <c r="DJT91" s="135"/>
      <c r="DJU91" s="135"/>
      <c r="DJV91" s="135"/>
      <c r="DJW91" s="135"/>
      <c r="DJX91" s="135"/>
      <c r="DJY91" s="135"/>
      <c r="DJZ91" s="135"/>
      <c r="DKA91" s="135"/>
      <c r="DKB91" s="135"/>
      <c r="DKC91" s="135"/>
      <c r="DKD91" s="135"/>
      <c r="DKE91" s="135"/>
      <c r="DKF91" s="135"/>
      <c r="DKG91" s="135"/>
      <c r="DKH91" s="135"/>
      <c r="DKI91" s="135"/>
      <c r="DKJ91" s="135"/>
      <c r="DKK91" s="135"/>
      <c r="DKL91" s="135"/>
      <c r="DKM91" s="135"/>
      <c r="DKN91" s="135"/>
      <c r="DKO91" s="135"/>
      <c r="DKP91" s="135"/>
      <c r="DKQ91" s="135"/>
      <c r="DKR91" s="135"/>
      <c r="DKS91" s="135"/>
      <c r="DKT91" s="135"/>
      <c r="DKU91" s="135"/>
      <c r="DKV91" s="135"/>
      <c r="DKW91" s="135"/>
      <c r="DKX91" s="135"/>
      <c r="DKY91" s="135"/>
      <c r="DKZ91" s="135"/>
      <c r="DLA91" s="135"/>
      <c r="DLB91" s="135"/>
      <c r="DLC91" s="135"/>
      <c r="DLD91" s="135"/>
      <c r="DLE91" s="135"/>
      <c r="DLF91" s="135"/>
      <c r="DLG91" s="135"/>
      <c r="DLH91" s="135"/>
      <c r="DLI91" s="135"/>
      <c r="DLJ91" s="135"/>
      <c r="DLK91" s="135"/>
      <c r="DLL91" s="135"/>
      <c r="DLM91" s="135"/>
      <c r="DLN91" s="135"/>
      <c r="DLO91" s="135"/>
      <c r="DLP91" s="135"/>
      <c r="DLQ91" s="135"/>
      <c r="DLR91" s="135"/>
      <c r="DLS91" s="135"/>
      <c r="DLT91" s="135"/>
      <c r="DLU91" s="135"/>
      <c r="DLV91" s="135"/>
      <c r="DLW91" s="135"/>
      <c r="DLX91" s="135"/>
      <c r="DLY91" s="135"/>
      <c r="DLZ91" s="135"/>
      <c r="DMA91" s="135"/>
      <c r="DMB91" s="135"/>
      <c r="DMC91" s="135"/>
      <c r="DMD91" s="135"/>
      <c r="DME91" s="135"/>
      <c r="DMF91" s="135"/>
      <c r="DMG91" s="135"/>
      <c r="DMH91" s="135"/>
      <c r="DMI91" s="135"/>
      <c r="DMJ91" s="135"/>
      <c r="DMK91" s="135"/>
      <c r="DML91" s="135"/>
      <c r="DMM91" s="135"/>
      <c r="DMN91" s="135"/>
      <c r="DMO91" s="135"/>
      <c r="DMP91" s="135"/>
      <c r="DMQ91" s="135"/>
      <c r="DMR91" s="135"/>
      <c r="DMS91" s="135"/>
      <c r="DMT91" s="135"/>
      <c r="DMU91" s="135"/>
      <c r="DMV91" s="135"/>
      <c r="DMW91" s="135"/>
      <c r="DMX91" s="135"/>
      <c r="DMY91" s="135"/>
      <c r="DMZ91" s="135"/>
      <c r="DNA91" s="135"/>
      <c r="DNB91" s="135"/>
      <c r="DNC91" s="135"/>
      <c r="DND91" s="135"/>
      <c r="DNE91" s="135"/>
      <c r="DNF91" s="135"/>
      <c r="DNG91" s="135"/>
      <c r="DNH91" s="135"/>
      <c r="DNI91" s="135"/>
      <c r="DNJ91" s="135"/>
      <c r="DNK91" s="135"/>
      <c r="DNL91" s="135"/>
      <c r="DNM91" s="135"/>
      <c r="DNN91" s="135"/>
      <c r="DNO91" s="135"/>
      <c r="DNP91" s="135"/>
      <c r="DNQ91" s="135"/>
      <c r="DNR91" s="135"/>
      <c r="DNS91" s="135"/>
      <c r="DNT91" s="135"/>
      <c r="DNU91" s="135"/>
      <c r="DNV91" s="135"/>
      <c r="DNW91" s="135"/>
      <c r="DNX91" s="135"/>
      <c r="DNY91" s="135"/>
      <c r="DNZ91" s="135"/>
      <c r="DOA91" s="135"/>
      <c r="DOB91" s="135"/>
      <c r="DOC91" s="135"/>
      <c r="DOD91" s="135"/>
      <c r="DOE91" s="135"/>
      <c r="DOF91" s="135"/>
      <c r="DOG91" s="135"/>
      <c r="DOH91" s="135"/>
      <c r="DOI91" s="135"/>
      <c r="DOJ91" s="135"/>
      <c r="DOK91" s="135"/>
      <c r="DOL91" s="135"/>
      <c r="DOM91" s="135"/>
      <c r="DON91" s="135"/>
      <c r="DOO91" s="135"/>
      <c r="DOP91" s="135"/>
      <c r="DOQ91" s="135"/>
      <c r="DOR91" s="135"/>
      <c r="DOS91" s="135"/>
      <c r="DOT91" s="135"/>
      <c r="DOU91" s="135"/>
      <c r="DOV91" s="135"/>
      <c r="DOW91" s="135"/>
      <c r="DOX91" s="135"/>
      <c r="DOY91" s="135"/>
      <c r="DOZ91" s="135"/>
      <c r="DPA91" s="135"/>
      <c r="DPB91" s="135"/>
      <c r="DPC91" s="135"/>
      <c r="DPD91" s="135"/>
      <c r="DPE91" s="135"/>
      <c r="DPF91" s="135"/>
      <c r="DPG91" s="135"/>
      <c r="DPH91" s="135"/>
      <c r="DPI91" s="135"/>
      <c r="DPJ91" s="135"/>
      <c r="DPK91" s="135"/>
      <c r="DPL91" s="135"/>
      <c r="DPM91" s="135"/>
      <c r="DPN91" s="135"/>
      <c r="DPO91" s="135"/>
      <c r="DPP91" s="135"/>
      <c r="DPQ91" s="135"/>
      <c r="DPR91" s="135"/>
      <c r="DPS91" s="135"/>
      <c r="DPT91" s="135"/>
      <c r="DPU91" s="135"/>
      <c r="DPV91" s="135"/>
      <c r="DPW91" s="135"/>
      <c r="DPX91" s="135"/>
      <c r="DPY91" s="135"/>
      <c r="DPZ91" s="135"/>
      <c r="DQA91" s="135"/>
      <c r="DQB91" s="135"/>
      <c r="DQC91" s="135"/>
      <c r="DQD91" s="135"/>
      <c r="DQE91" s="135"/>
      <c r="DQF91" s="135"/>
      <c r="DQG91" s="135"/>
      <c r="DQH91" s="135"/>
      <c r="DQI91" s="135"/>
      <c r="DQJ91" s="135"/>
      <c r="DQK91" s="135"/>
      <c r="DQL91" s="135"/>
      <c r="DQM91" s="135"/>
      <c r="DQN91" s="135"/>
      <c r="DQO91" s="135"/>
      <c r="DQP91" s="135"/>
      <c r="DQQ91" s="135"/>
      <c r="DQR91" s="135"/>
      <c r="DQS91" s="135"/>
      <c r="DQT91" s="135"/>
      <c r="DQU91" s="135"/>
      <c r="DQV91" s="135"/>
      <c r="DQW91" s="135"/>
      <c r="DQX91" s="135"/>
      <c r="DQY91" s="135"/>
      <c r="DQZ91" s="135"/>
      <c r="DRA91" s="135"/>
      <c r="DRB91" s="135"/>
      <c r="DRC91" s="135"/>
      <c r="DRD91" s="135"/>
      <c r="DRE91" s="135"/>
      <c r="DRF91" s="135"/>
      <c r="DRG91" s="135"/>
      <c r="DRH91" s="135"/>
      <c r="DRI91" s="135"/>
      <c r="DRJ91" s="135"/>
      <c r="DRK91" s="135"/>
      <c r="DRL91" s="135"/>
      <c r="DRM91" s="135"/>
      <c r="DRN91" s="135"/>
      <c r="DRO91" s="135"/>
      <c r="DRP91" s="135"/>
      <c r="DRQ91" s="135"/>
      <c r="DRR91" s="135"/>
      <c r="DRS91" s="135"/>
      <c r="DRT91" s="135"/>
      <c r="DRU91" s="135"/>
      <c r="DRV91" s="135"/>
      <c r="DRW91" s="135"/>
      <c r="DRX91" s="135"/>
      <c r="DRY91" s="135"/>
      <c r="DRZ91" s="135"/>
      <c r="DSA91" s="135"/>
      <c r="DSB91" s="135"/>
      <c r="DSC91" s="135"/>
      <c r="DSD91" s="135"/>
      <c r="DSE91" s="135"/>
      <c r="DSF91" s="135"/>
      <c r="DSG91" s="135"/>
      <c r="DSH91" s="135"/>
      <c r="DSI91" s="135"/>
      <c r="DSJ91" s="135"/>
      <c r="DSK91" s="135"/>
      <c r="DSL91" s="135"/>
      <c r="DSM91" s="135"/>
      <c r="DSN91" s="135"/>
      <c r="DSO91" s="135"/>
      <c r="DSP91" s="135"/>
      <c r="DSQ91" s="135"/>
      <c r="DSR91" s="135"/>
      <c r="DSS91" s="135"/>
      <c r="DST91" s="135"/>
      <c r="DSU91" s="135"/>
      <c r="DSV91" s="135"/>
      <c r="DSW91" s="135"/>
      <c r="DSX91" s="135"/>
      <c r="DSY91" s="135"/>
      <c r="DSZ91" s="135"/>
      <c r="DTA91" s="135"/>
      <c r="DTB91" s="135"/>
      <c r="DTC91" s="135"/>
      <c r="DTD91" s="135"/>
      <c r="DTE91" s="135"/>
      <c r="DTF91" s="135"/>
      <c r="DTG91" s="135"/>
      <c r="DTH91" s="135"/>
      <c r="DTI91" s="135"/>
      <c r="DTJ91" s="135"/>
      <c r="DTK91" s="135"/>
      <c r="DTL91" s="135"/>
      <c r="DTM91" s="135"/>
      <c r="DTN91" s="135"/>
      <c r="DTO91" s="135"/>
      <c r="DTP91" s="135"/>
      <c r="DTQ91" s="135"/>
      <c r="DTR91" s="135"/>
      <c r="DTS91" s="135"/>
      <c r="DTT91" s="135"/>
      <c r="DTU91" s="135"/>
      <c r="DTV91" s="135"/>
      <c r="DTW91" s="135"/>
      <c r="DTX91" s="135"/>
      <c r="DTY91" s="135"/>
      <c r="DTZ91" s="135"/>
      <c r="DUA91" s="135"/>
      <c r="DUB91" s="135"/>
      <c r="DUC91" s="135"/>
      <c r="DUD91" s="135"/>
      <c r="DUE91" s="135"/>
      <c r="DUF91" s="135"/>
      <c r="DUG91" s="135"/>
      <c r="DUH91" s="135"/>
      <c r="DUI91" s="135"/>
      <c r="DUJ91" s="135"/>
      <c r="DUK91" s="135"/>
      <c r="DUL91" s="135"/>
      <c r="DUM91" s="135"/>
      <c r="DUN91" s="135"/>
      <c r="DUO91" s="135"/>
      <c r="DUP91" s="135"/>
      <c r="DUQ91" s="135"/>
      <c r="DUR91" s="135"/>
      <c r="DUS91" s="135"/>
      <c r="DUT91" s="135"/>
      <c r="DUU91" s="135"/>
      <c r="DUV91" s="135"/>
      <c r="DUW91" s="135"/>
      <c r="DUX91" s="135"/>
      <c r="DUY91" s="135"/>
      <c r="DUZ91" s="135"/>
      <c r="DVA91" s="135"/>
      <c r="DVB91" s="135"/>
      <c r="DVC91" s="135"/>
      <c r="DVD91" s="135"/>
      <c r="DVE91" s="135"/>
      <c r="DVF91" s="135"/>
      <c r="DVG91" s="135"/>
      <c r="DVH91" s="135"/>
      <c r="DVI91" s="135"/>
      <c r="DVJ91" s="135"/>
      <c r="DVK91" s="135"/>
      <c r="DVL91" s="135"/>
      <c r="DVM91" s="135"/>
      <c r="DVN91" s="135"/>
      <c r="DVO91" s="135"/>
      <c r="DVP91" s="135"/>
      <c r="DVQ91" s="135"/>
      <c r="DVR91" s="135"/>
      <c r="DVS91" s="135"/>
      <c r="DVT91" s="135"/>
      <c r="DVU91" s="135"/>
      <c r="DVV91" s="135"/>
      <c r="DVW91" s="135"/>
      <c r="DVX91" s="135"/>
      <c r="DVY91" s="135"/>
      <c r="DVZ91" s="135"/>
      <c r="DWA91" s="135"/>
      <c r="DWB91" s="135"/>
      <c r="DWC91" s="135"/>
      <c r="DWD91" s="135"/>
      <c r="DWE91" s="135"/>
      <c r="DWF91" s="135"/>
      <c r="DWG91" s="135"/>
      <c r="DWH91" s="135"/>
      <c r="DWI91" s="135"/>
      <c r="DWJ91" s="135"/>
      <c r="DWK91" s="135"/>
      <c r="DWL91" s="135"/>
      <c r="DWM91" s="135"/>
      <c r="DWN91" s="135"/>
      <c r="DWO91" s="135"/>
      <c r="DWP91" s="135"/>
      <c r="DWQ91" s="135"/>
      <c r="DWR91" s="135"/>
      <c r="DWS91" s="135"/>
      <c r="DWT91" s="135"/>
      <c r="DWU91" s="135"/>
      <c r="DWV91" s="135"/>
      <c r="DWW91" s="135"/>
      <c r="DWX91" s="135"/>
      <c r="DWY91" s="135"/>
      <c r="DWZ91" s="135"/>
      <c r="DXA91" s="135"/>
      <c r="DXB91" s="135"/>
      <c r="DXC91" s="135"/>
      <c r="DXD91" s="135"/>
      <c r="DXE91" s="135"/>
      <c r="DXF91" s="135"/>
      <c r="DXG91" s="135"/>
      <c r="DXH91" s="135"/>
      <c r="DXI91" s="135"/>
      <c r="DXJ91" s="135"/>
      <c r="DXK91" s="135"/>
      <c r="DXL91" s="135"/>
      <c r="DXM91" s="135"/>
      <c r="DXN91" s="135"/>
      <c r="DXO91" s="135"/>
      <c r="DXP91" s="135"/>
      <c r="DXQ91" s="135"/>
      <c r="DXR91" s="135"/>
      <c r="DXS91" s="135"/>
      <c r="DXT91" s="135"/>
      <c r="DXU91" s="135"/>
      <c r="DXV91" s="135"/>
      <c r="DXW91" s="135"/>
      <c r="DXX91" s="135"/>
      <c r="DXY91" s="135"/>
      <c r="DXZ91" s="135"/>
      <c r="DYA91" s="135"/>
      <c r="DYB91" s="135"/>
      <c r="DYC91" s="135"/>
      <c r="DYD91" s="135"/>
      <c r="DYE91" s="135"/>
      <c r="DYF91" s="135"/>
      <c r="DYG91" s="135"/>
      <c r="DYH91" s="135"/>
      <c r="DYI91" s="135"/>
      <c r="DYJ91" s="135"/>
      <c r="DYK91" s="135"/>
      <c r="DYL91" s="135"/>
      <c r="DYM91" s="135"/>
      <c r="DYN91" s="135"/>
      <c r="DYO91" s="135"/>
      <c r="DYP91" s="135"/>
      <c r="DYQ91" s="135"/>
      <c r="DYR91" s="135"/>
      <c r="DYS91" s="135"/>
      <c r="DYT91" s="135"/>
      <c r="DYU91" s="135"/>
      <c r="DYV91" s="135"/>
      <c r="DYW91" s="135"/>
      <c r="DYX91" s="135"/>
      <c r="DYY91" s="135"/>
      <c r="DYZ91" s="135"/>
      <c r="DZA91" s="135"/>
      <c r="DZB91" s="135"/>
      <c r="DZC91" s="135"/>
      <c r="DZD91" s="135"/>
      <c r="DZE91" s="135"/>
      <c r="DZF91" s="135"/>
      <c r="DZG91" s="135"/>
      <c r="DZH91" s="135"/>
      <c r="DZI91" s="135"/>
      <c r="DZJ91" s="135"/>
      <c r="DZK91" s="135"/>
      <c r="DZL91" s="135"/>
      <c r="DZM91" s="135"/>
      <c r="DZN91" s="135"/>
      <c r="DZO91" s="135"/>
      <c r="DZP91" s="135"/>
      <c r="DZQ91" s="135"/>
      <c r="DZR91" s="135"/>
      <c r="DZS91" s="135"/>
      <c r="DZT91" s="135"/>
      <c r="DZU91" s="135"/>
      <c r="DZV91" s="135"/>
      <c r="DZW91" s="135"/>
      <c r="DZX91" s="135"/>
      <c r="DZY91" s="135"/>
      <c r="DZZ91" s="135"/>
      <c r="EAA91" s="135"/>
      <c r="EAB91" s="135"/>
      <c r="EAC91" s="135"/>
      <c r="EAD91" s="135"/>
      <c r="EAE91" s="135"/>
      <c r="EAF91" s="135"/>
      <c r="EAG91" s="135"/>
      <c r="EAH91" s="135"/>
      <c r="EAI91" s="135"/>
      <c r="EAJ91" s="135"/>
      <c r="EAK91" s="135"/>
      <c r="EAL91" s="135"/>
      <c r="EAM91" s="135"/>
      <c r="EAN91" s="135"/>
      <c r="EAO91" s="135"/>
      <c r="EAP91" s="135"/>
      <c r="EAQ91" s="135"/>
      <c r="EAR91" s="135"/>
      <c r="EAS91" s="135"/>
      <c r="EAT91" s="135"/>
      <c r="EAU91" s="135"/>
      <c r="EAV91" s="135"/>
      <c r="EAW91" s="135"/>
      <c r="EAX91" s="135"/>
      <c r="EAY91" s="135"/>
      <c r="EAZ91" s="135"/>
      <c r="EBA91" s="135"/>
      <c r="EBB91" s="135"/>
      <c r="EBC91" s="135"/>
      <c r="EBD91" s="135"/>
      <c r="EBE91" s="135"/>
      <c r="EBF91" s="135"/>
      <c r="EBG91" s="135"/>
      <c r="EBH91" s="135"/>
      <c r="EBI91" s="135"/>
      <c r="EBJ91" s="135"/>
      <c r="EBK91" s="135"/>
      <c r="EBL91" s="135"/>
      <c r="EBM91" s="135"/>
      <c r="EBN91" s="135"/>
      <c r="EBO91" s="135"/>
      <c r="EBP91" s="135"/>
      <c r="EBQ91" s="135"/>
      <c r="EBR91" s="135"/>
      <c r="EBS91" s="135"/>
      <c r="EBT91" s="135"/>
      <c r="EBU91" s="135"/>
      <c r="EBV91" s="135"/>
      <c r="EBW91" s="135"/>
      <c r="EBX91" s="135"/>
      <c r="EBY91" s="135"/>
      <c r="EBZ91" s="135"/>
      <c r="ECA91" s="135"/>
      <c r="ECB91" s="135"/>
      <c r="ECC91" s="135"/>
      <c r="ECD91" s="135"/>
      <c r="ECE91" s="135"/>
      <c r="ECF91" s="135"/>
      <c r="ECG91" s="135"/>
      <c r="ECH91" s="135"/>
      <c r="ECI91" s="135"/>
      <c r="ECJ91" s="135"/>
      <c r="ECK91" s="135"/>
      <c r="ECL91" s="135"/>
      <c r="ECM91" s="135"/>
      <c r="ECN91" s="135"/>
      <c r="ECO91" s="135"/>
      <c r="ECP91" s="135"/>
      <c r="ECQ91" s="135"/>
      <c r="ECR91" s="135"/>
      <c r="ECS91" s="135"/>
      <c r="ECT91" s="135"/>
      <c r="ECU91" s="135"/>
      <c r="ECV91" s="135"/>
      <c r="ECW91" s="135"/>
      <c r="ECX91" s="135"/>
      <c r="ECY91" s="135"/>
      <c r="ECZ91" s="135"/>
      <c r="EDA91" s="135"/>
      <c r="EDB91" s="135"/>
      <c r="EDC91" s="135"/>
      <c r="EDD91" s="135"/>
      <c r="EDE91" s="135"/>
      <c r="EDF91" s="135"/>
      <c r="EDG91" s="135"/>
      <c r="EDH91" s="135"/>
      <c r="EDI91" s="135"/>
      <c r="EDJ91" s="135"/>
      <c r="EDK91" s="135"/>
      <c r="EDL91" s="135"/>
      <c r="EDM91" s="135"/>
      <c r="EDN91" s="135"/>
      <c r="EDO91" s="135"/>
      <c r="EDP91" s="135"/>
      <c r="EDQ91" s="135"/>
      <c r="EDR91" s="135"/>
      <c r="EDS91" s="135"/>
      <c r="EDT91" s="135"/>
      <c r="EDU91" s="135"/>
      <c r="EDV91" s="135"/>
      <c r="EDW91" s="135"/>
      <c r="EDX91" s="135"/>
      <c r="EDY91" s="135"/>
      <c r="EDZ91" s="135"/>
      <c r="EEA91" s="135"/>
      <c r="EEB91" s="135"/>
      <c r="EEC91" s="135"/>
      <c r="EED91" s="135"/>
      <c r="EEE91" s="135"/>
      <c r="EEF91" s="135"/>
      <c r="EEG91" s="135"/>
      <c r="EEH91" s="135"/>
      <c r="EEI91" s="135"/>
      <c r="EEJ91" s="135"/>
      <c r="EEK91" s="135"/>
      <c r="EEL91" s="135"/>
      <c r="EEM91" s="135"/>
      <c r="EEN91" s="135"/>
      <c r="EEO91" s="135"/>
      <c r="EEP91" s="135"/>
      <c r="EEQ91" s="135"/>
      <c r="EER91" s="135"/>
      <c r="EES91" s="135"/>
      <c r="EET91" s="135"/>
      <c r="EEU91" s="135"/>
      <c r="EEV91" s="135"/>
      <c r="EEW91" s="135"/>
      <c r="EEX91" s="135"/>
      <c r="EEY91" s="135"/>
      <c r="EEZ91" s="135"/>
      <c r="EFA91" s="135"/>
      <c r="EFB91" s="135"/>
      <c r="EFC91" s="135"/>
      <c r="EFD91" s="135"/>
      <c r="EFE91" s="135"/>
      <c r="EFF91" s="135"/>
      <c r="EFG91" s="135"/>
      <c r="EFH91" s="135"/>
      <c r="EFI91" s="135"/>
      <c r="EFJ91" s="135"/>
      <c r="EFK91" s="135"/>
      <c r="EFL91" s="135"/>
      <c r="EFM91" s="135"/>
      <c r="EFN91" s="135"/>
      <c r="EFO91" s="135"/>
      <c r="EFP91" s="135"/>
      <c r="EFQ91" s="135"/>
      <c r="EFR91" s="135"/>
      <c r="EFS91" s="135"/>
      <c r="EFT91" s="135"/>
      <c r="EFU91" s="135"/>
      <c r="EFV91" s="135"/>
      <c r="EFW91" s="135"/>
      <c r="EFX91" s="135"/>
      <c r="EFY91" s="135"/>
      <c r="EFZ91" s="135"/>
      <c r="EGA91" s="135"/>
      <c r="EGB91" s="135"/>
      <c r="EGC91" s="135"/>
      <c r="EGD91" s="135"/>
      <c r="EGE91" s="135"/>
      <c r="EGF91" s="135"/>
      <c r="EGG91" s="135"/>
      <c r="EGH91" s="135"/>
      <c r="EGI91" s="135"/>
      <c r="EGJ91" s="135"/>
      <c r="EGK91" s="135"/>
      <c r="EGL91" s="135"/>
      <c r="EGM91" s="135"/>
      <c r="EGN91" s="135"/>
      <c r="EGO91" s="135"/>
      <c r="EGP91" s="135"/>
      <c r="EGQ91" s="135"/>
      <c r="EGR91" s="135"/>
      <c r="EGS91" s="135"/>
      <c r="EGT91" s="135"/>
      <c r="EGU91" s="135"/>
      <c r="EGV91" s="135"/>
      <c r="EGW91" s="135"/>
      <c r="EGX91" s="135"/>
      <c r="EGY91" s="135"/>
      <c r="EGZ91" s="135"/>
      <c r="EHA91" s="135"/>
      <c r="EHB91" s="135"/>
      <c r="EHC91" s="135"/>
      <c r="EHD91" s="135"/>
      <c r="EHE91" s="135"/>
      <c r="EHF91" s="135"/>
      <c r="EHG91" s="135"/>
      <c r="EHH91" s="135"/>
      <c r="EHI91" s="135"/>
      <c r="EHJ91" s="135"/>
      <c r="EHK91" s="135"/>
      <c r="EHL91" s="135"/>
      <c r="EHM91" s="135"/>
      <c r="EHN91" s="135"/>
      <c r="EHO91" s="135"/>
      <c r="EHP91" s="135"/>
      <c r="EHQ91" s="135"/>
      <c r="EHR91" s="135"/>
      <c r="EHS91" s="135"/>
      <c r="EHT91" s="135"/>
      <c r="EHU91" s="135"/>
      <c r="EHV91" s="135"/>
      <c r="EHW91" s="135"/>
      <c r="EHX91" s="135"/>
      <c r="EHY91" s="135"/>
      <c r="EHZ91" s="135"/>
      <c r="EIA91" s="135"/>
      <c r="EIB91" s="135"/>
      <c r="EIC91" s="135"/>
      <c r="EID91" s="135"/>
      <c r="EIE91" s="135"/>
      <c r="EIF91" s="135"/>
      <c r="EIG91" s="135"/>
      <c r="EIH91" s="135"/>
      <c r="EII91" s="135"/>
      <c r="EIJ91" s="135"/>
      <c r="EIK91" s="135"/>
      <c r="EIL91" s="135"/>
      <c r="EIM91" s="135"/>
      <c r="EIN91" s="135"/>
      <c r="EIO91" s="135"/>
      <c r="EIP91" s="135"/>
      <c r="EIQ91" s="135"/>
      <c r="EIR91" s="135"/>
      <c r="EIS91" s="135"/>
      <c r="EIT91" s="135"/>
      <c r="EIU91" s="135"/>
      <c r="EIV91" s="135"/>
      <c r="EIW91" s="135"/>
      <c r="EIX91" s="135"/>
      <c r="EIY91" s="135"/>
      <c r="EIZ91" s="135"/>
      <c r="EJA91" s="135"/>
      <c r="EJB91" s="135"/>
      <c r="EJC91" s="135"/>
      <c r="EJD91" s="135"/>
      <c r="EJE91" s="135"/>
      <c r="EJF91" s="135"/>
      <c r="EJG91" s="135"/>
      <c r="EJH91" s="135"/>
      <c r="EJI91" s="135"/>
      <c r="EJJ91" s="135"/>
      <c r="EJK91" s="135"/>
      <c r="EJL91" s="135"/>
      <c r="EJM91" s="135"/>
      <c r="EJN91" s="135"/>
      <c r="EJO91" s="135"/>
      <c r="EJP91" s="135"/>
      <c r="EJQ91" s="135"/>
      <c r="EJR91" s="135"/>
      <c r="EJS91" s="135"/>
      <c r="EJT91" s="135"/>
      <c r="EJU91" s="135"/>
      <c r="EJV91" s="135"/>
      <c r="EJW91" s="135"/>
      <c r="EJX91" s="135"/>
      <c r="EJY91" s="135"/>
      <c r="EJZ91" s="135"/>
      <c r="EKA91" s="135"/>
      <c r="EKB91" s="135"/>
      <c r="EKC91" s="135"/>
      <c r="EKD91" s="135"/>
      <c r="EKE91" s="135"/>
      <c r="EKF91" s="135"/>
      <c r="EKG91" s="135"/>
      <c r="EKH91" s="135"/>
      <c r="EKI91" s="135"/>
      <c r="EKJ91" s="135"/>
      <c r="EKK91" s="135"/>
      <c r="EKL91" s="135"/>
      <c r="EKM91" s="135"/>
      <c r="EKN91" s="135"/>
      <c r="EKO91" s="135"/>
      <c r="EKP91" s="135"/>
      <c r="EKQ91" s="135"/>
      <c r="EKR91" s="135"/>
      <c r="EKS91" s="135"/>
      <c r="EKT91" s="135"/>
      <c r="EKU91" s="135"/>
      <c r="EKV91" s="135"/>
      <c r="EKW91" s="135"/>
      <c r="EKX91" s="135"/>
      <c r="EKY91" s="135"/>
      <c r="EKZ91" s="135"/>
      <c r="ELA91" s="135"/>
      <c r="ELB91" s="135"/>
      <c r="ELC91" s="135"/>
      <c r="ELD91" s="135"/>
      <c r="ELE91" s="135"/>
      <c r="ELF91" s="135"/>
      <c r="ELG91" s="135"/>
      <c r="ELH91" s="135"/>
      <c r="ELI91" s="135"/>
      <c r="ELJ91" s="135"/>
      <c r="ELK91" s="135"/>
      <c r="ELL91" s="135"/>
      <c r="ELM91" s="135"/>
      <c r="ELN91" s="135"/>
      <c r="ELO91" s="135"/>
      <c r="ELP91" s="135"/>
      <c r="ELQ91" s="135"/>
      <c r="ELR91" s="135"/>
      <c r="ELS91" s="135"/>
      <c r="ELT91" s="135"/>
      <c r="ELU91" s="135"/>
      <c r="ELV91" s="135"/>
      <c r="ELW91" s="135"/>
      <c r="ELX91" s="135"/>
      <c r="ELY91" s="135"/>
      <c r="ELZ91" s="135"/>
      <c r="EMA91" s="135"/>
      <c r="EMB91" s="135"/>
      <c r="EMC91" s="135"/>
      <c r="EMD91" s="135"/>
      <c r="EME91" s="135"/>
      <c r="EMF91" s="135"/>
      <c r="EMG91" s="135"/>
      <c r="EMH91" s="135"/>
      <c r="EMI91" s="135"/>
      <c r="EMJ91" s="135"/>
      <c r="EMK91" s="135"/>
      <c r="EML91" s="135"/>
      <c r="EMM91" s="135"/>
      <c r="EMN91" s="135"/>
      <c r="EMO91" s="135"/>
      <c r="EMP91" s="135"/>
      <c r="EMQ91" s="135"/>
      <c r="EMR91" s="135"/>
      <c r="EMS91" s="135"/>
      <c r="EMT91" s="135"/>
      <c r="EMU91" s="135"/>
      <c r="EMV91" s="135"/>
      <c r="EMW91" s="135"/>
      <c r="EMX91" s="135"/>
      <c r="EMY91" s="135"/>
      <c r="EMZ91" s="135"/>
      <c r="ENA91" s="135"/>
      <c r="ENB91" s="135"/>
      <c r="ENC91" s="135"/>
      <c r="END91" s="135"/>
      <c r="ENE91" s="135"/>
      <c r="ENF91" s="135"/>
      <c r="ENG91" s="135"/>
      <c r="ENH91" s="135"/>
      <c r="ENI91" s="135"/>
      <c r="ENJ91" s="135"/>
      <c r="ENK91" s="135"/>
      <c r="ENL91" s="135"/>
      <c r="ENM91" s="135"/>
      <c r="ENN91" s="135"/>
      <c r="ENO91" s="135"/>
      <c r="ENP91" s="135"/>
      <c r="ENQ91" s="135"/>
      <c r="ENR91" s="135"/>
      <c r="ENS91" s="135"/>
      <c r="ENT91" s="135"/>
      <c r="ENU91" s="135"/>
      <c r="ENV91" s="135"/>
      <c r="ENW91" s="135"/>
      <c r="ENX91" s="135"/>
      <c r="ENY91" s="135"/>
      <c r="ENZ91" s="135"/>
      <c r="EOA91" s="135"/>
      <c r="EOB91" s="135"/>
      <c r="EOC91" s="135"/>
      <c r="EOD91" s="135"/>
      <c r="EOE91" s="135"/>
      <c r="EOF91" s="135"/>
      <c r="EOG91" s="135"/>
      <c r="EOH91" s="135"/>
      <c r="EOI91" s="135"/>
      <c r="EOJ91" s="135"/>
      <c r="EOK91" s="135"/>
      <c r="EOL91" s="135"/>
      <c r="EOM91" s="135"/>
      <c r="EON91" s="135"/>
      <c r="EOO91" s="135"/>
      <c r="EOP91" s="135"/>
      <c r="EOQ91" s="135"/>
      <c r="EOR91" s="135"/>
      <c r="EOS91" s="135"/>
      <c r="EOT91" s="135"/>
      <c r="EOU91" s="135"/>
      <c r="EOV91" s="135"/>
      <c r="EOW91" s="135"/>
      <c r="EOX91" s="135"/>
      <c r="EOY91" s="135"/>
      <c r="EOZ91" s="135"/>
      <c r="EPA91" s="135"/>
      <c r="EPB91" s="135"/>
      <c r="EPC91" s="135"/>
      <c r="EPD91" s="135"/>
      <c r="EPE91" s="135"/>
      <c r="EPF91" s="135"/>
      <c r="EPG91" s="135"/>
      <c r="EPH91" s="135"/>
      <c r="EPI91" s="135"/>
      <c r="EPJ91" s="135"/>
      <c r="EPK91" s="135"/>
      <c r="EPL91" s="135"/>
      <c r="EPM91" s="135"/>
      <c r="EPN91" s="135"/>
      <c r="EPO91" s="135"/>
      <c r="EPP91" s="135"/>
      <c r="EPQ91" s="135"/>
      <c r="EPR91" s="135"/>
      <c r="EPS91" s="135"/>
      <c r="EPT91" s="135"/>
      <c r="EPU91" s="135"/>
      <c r="EPV91" s="135"/>
      <c r="EPW91" s="135"/>
      <c r="EPX91" s="135"/>
      <c r="EPY91" s="135"/>
      <c r="EPZ91" s="135"/>
      <c r="EQA91" s="135"/>
      <c r="EQB91" s="135"/>
      <c r="EQC91" s="135"/>
      <c r="EQD91" s="135"/>
      <c r="EQE91" s="135"/>
      <c r="EQF91" s="135"/>
      <c r="EQG91" s="135"/>
      <c r="EQH91" s="135"/>
      <c r="EQI91" s="135"/>
      <c r="EQJ91" s="135"/>
      <c r="EQK91" s="135"/>
      <c r="EQL91" s="135"/>
      <c r="EQM91" s="135"/>
      <c r="EQN91" s="135"/>
      <c r="EQO91" s="135"/>
      <c r="EQP91" s="135"/>
      <c r="EQQ91" s="135"/>
      <c r="EQR91" s="135"/>
      <c r="EQS91" s="135"/>
      <c r="EQT91" s="135"/>
      <c r="EQU91" s="135"/>
      <c r="EQV91" s="135"/>
      <c r="EQW91" s="135"/>
      <c r="EQX91" s="135"/>
      <c r="EQY91" s="135"/>
      <c r="EQZ91" s="135"/>
      <c r="ERA91" s="135"/>
      <c r="ERB91" s="135"/>
      <c r="ERC91" s="135"/>
      <c r="ERD91" s="135"/>
      <c r="ERE91" s="135"/>
      <c r="ERF91" s="135"/>
      <c r="ERG91" s="135"/>
      <c r="ERH91" s="135"/>
      <c r="ERI91" s="135"/>
      <c r="ERJ91" s="135"/>
      <c r="ERK91" s="135"/>
      <c r="ERL91" s="135"/>
      <c r="ERM91" s="135"/>
      <c r="ERN91" s="135"/>
      <c r="ERO91" s="135"/>
      <c r="ERP91" s="135"/>
      <c r="ERQ91" s="135"/>
      <c r="ERR91" s="135"/>
      <c r="ERS91" s="135"/>
      <c r="ERT91" s="135"/>
      <c r="ERU91" s="135"/>
      <c r="ERV91" s="135"/>
      <c r="ERW91" s="135"/>
      <c r="ERX91" s="135"/>
      <c r="ERY91" s="135"/>
      <c r="ERZ91" s="135"/>
      <c r="ESA91" s="135"/>
      <c r="ESB91" s="135"/>
      <c r="ESC91" s="135"/>
      <c r="ESD91" s="135"/>
      <c r="ESE91" s="135"/>
      <c r="ESF91" s="135"/>
      <c r="ESG91" s="135"/>
      <c r="ESH91" s="135"/>
      <c r="ESI91" s="135"/>
      <c r="ESJ91" s="135"/>
      <c r="ESK91" s="135"/>
      <c r="ESL91" s="135"/>
      <c r="ESM91" s="135"/>
      <c r="ESN91" s="135"/>
      <c r="ESO91" s="135"/>
      <c r="ESP91" s="135"/>
      <c r="ESQ91" s="135"/>
      <c r="ESR91" s="135"/>
      <c r="ESS91" s="135"/>
      <c r="EST91" s="135"/>
      <c r="ESU91" s="135"/>
      <c r="ESV91" s="135"/>
      <c r="ESW91" s="135"/>
      <c r="ESX91" s="135"/>
      <c r="ESY91" s="135"/>
      <c r="ESZ91" s="135"/>
      <c r="ETA91" s="135"/>
      <c r="ETB91" s="135"/>
      <c r="ETC91" s="135"/>
      <c r="ETD91" s="135"/>
      <c r="ETE91" s="135"/>
      <c r="ETF91" s="135"/>
      <c r="ETG91" s="135"/>
      <c r="ETH91" s="135"/>
      <c r="ETI91" s="135"/>
      <c r="ETJ91" s="135"/>
      <c r="ETK91" s="135"/>
      <c r="ETL91" s="135"/>
      <c r="ETM91" s="135"/>
      <c r="ETN91" s="135"/>
      <c r="ETO91" s="135"/>
      <c r="ETP91" s="135"/>
      <c r="ETQ91" s="135"/>
      <c r="ETR91" s="135"/>
      <c r="ETS91" s="135"/>
      <c r="ETT91" s="135"/>
      <c r="ETU91" s="135"/>
      <c r="ETV91" s="135"/>
      <c r="ETW91" s="135"/>
      <c r="ETX91" s="135"/>
      <c r="ETY91" s="135"/>
      <c r="ETZ91" s="135"/>
      <c r="EUA91" s="135"/>
      <c r="EUB91" s="135"/>
      <c r="EUC91" s="135"/>
      <c r="EUD91" s="135"/>
      <c r="EUE91" s="135"/>
      <c r="EUF91" s="135"/>
      <c r="EUG91" s="135"/>
      <c r="EUH91" s="135"/>
      <c r="EUI91" s="135"/>
      <c r="EUJ91" s="135"/>
      <c r="EUK91" s="135"/>
      <c r="EUL91" s="135"/>
      <c r="EUM91" s="135"/>
      <c r="EUN91" s="135"/>
      <c r="EUO91" s="135"/>
      <c r="EUP91" s="135"/>
      <c r="EUQ91" s="135"/>
      <c r="EUR91" s="135"/>
      <c r="EUS91" s="135"/>
      <c r="EUT91" s="135"/>
      <c r="EUU91" s="135"/>
      <c r="EUV91" s="135"/>
      <c r="EUW91" s="135"/>
      <c r="EUX91" s="135"/>
      <c r="EUY91" s="135"/>
      <c r="EUZ91" s="135"/>
      <c r="EVA91" s="135"/>
      <c r="EVB91" s="135"/>
      <c r="EVC91" s="135"/>
      <c r="EVD91" s="135"/>
      <c r="EVE91" s="135"/>
      <c r="EVF91" s="135"/>
      <c r="EVG91" s="135"/>
      <c r="EVH91" s="135"/>
      <c r="EVI91" s="135"/>
      <c r="EVJ91" s="135"/>
      <c r="EVK91" s="135"/>
      <c r="EVL91" s="135"/>
      <c r="EVM91" s="135"/>
      <c r="EVN91" s="135"/>
      <c r="EVO91" s="135"/>
      <c r="EVP91" s="135"/>
      <c r="EVQ91" s="135"/>
      <c r="EVR91" s="135"/>
      <c r="EVS91" s="135"/>
      <c r="EVT91" s="135"/>
      <c r="EVU91" s="135"/>
      <c r="EVV91" s="135"/>
      <c r="EVW91" s="135"/>
      <c r="EVX91" s="135"/>
      <c r="EVY91" s="135"/>
      <c r="EVZ91" s="135"/>
      <c r="EWA91" s="135"/>
      <c r="EWB91" s="135"/>
      <c r="EWC91" s="135"/>
      <c r="EWD91" s="135"/>
      <c r="EWE91" s="135"/>
      <c r="EWF91" s="135"/>
      <c r="EWG91" s="135"/>
      <c r="EWH91" s="135"/>
      <c r="EWI91" s="135"/>
      <c r="EWJ91" s="135"/>
      <c r="EWK91" s="135"/>
      <c r="EWL91" s="135"/>
      <c r="EWM91" s="135"/>
      <c r="EWN91" s="135"/>
      <c r="EWO91" s="135"/>
      <c r="EWP91" s="135"/>
      <c r="EWQ91" s="135"/>
      <c r="EWR91" s="135"/>
      <c r="EWS91" s="135"/>
      <c r="EWT91" s="135"/>
      <c r="EWU91" s="135"/>
      <c r="EWV91" s="135"/>
      <c r="EWW91" s="135"/>
      <c r="EWX91" s="135"/>
      <c r="EWY91" s="135"/>
      <c r="EWZ91" s="135"/>
      <c r="EXA91" s="135"/>
      <c r="EXB91" s="135"/>
      <c r="EXC91" s="135"/>
      <c r="EXD91" s="135"/>
      <c r="EXE91" s="135"/>
      <c r="EXF91" s="135"/>
      <c r="EXG91" s="135"/>
      <c r="EXH91" s="135"/>
      <c r="EXI91" s="135"/>
      <c r="EXJ91" s="135"/>
      <c r="EXK91" s="135"/>
      <c r="EXL91" s="135"/>
      <c r="EXM91" s="135"/>
      <c r="EXN91" s="135"/>
      <c r="EXO91" s="135"/>
      <c r="EXP91" s="135"/>
      <c r="EXQ91" s="135"/>
      <c r="EXR91" s="135"/>
      <c r="EXS91" s="135"/>
      <c r="EXT91" s="135"/>
      <c r="EXU91" s="135"/>
      <c r="EXV91" s="135"/>
      <c r="EXW91" s="135"/>
      <c r="EXX91" s="135"/>
      <c r="EXY91" s="135"/>
      <c r="EXZ91" s="135"/>
      <c r="EYA91" s="135"/>
      <c r="EYB91" s="135"/>
      <c r="EYC91" s="135"/>
      <c r="EYD91" s="135"/>
      <c r="EYE91" s="135"/>
      <c r="EYF91" s="135"/>
      <c r="EYG91" s="135"/>
      <c r="EYH91" s="135"/>
      <c r="EYI91" s="135"/>
      <c r="EYJ91" s="135"/>
      <c r="EYK91" s="135"/>
      <c r="EYL91" s="135"/>
      <c r="EYM91" s="135"/>
      <c r="EYN91" s="135"/>
      <c r="EYO91" s="135"/>
      <c r="EYP91" s="135"/>
      <c r="EYQ91" s="135"/>
      <c r="EYR91" s="135"/>
      <c r="EYS91" s="135"/>
      <c r="EYT91" s="135"/>
      <c r="EYU91" s="135"/>
      <c r="EYV91" s="135"/>
      <c r="EYW91" s="135"/>
      <c r="EYX91" s="135"/>
      <c r="EYY91" s="135"/>
      <c r="EYZ91" s="135"/>
      <c r="EZA91" s="135"/>
      <c r="EZB91" s="135"/>
      <c r="EZC91" s="135"/>
      <c r="EZD91" s="135"/>
      <c r="EZE91" s="135"/>
      <c r="EZF91" s="135"/>
      <c r="EZG91" s="135"/>
      <c r="EZH91" s="135"/>
      <c r="EZI91" s="135"/>
      <c r="EZJ91" s="135"/>
      <c r="EZK91" s="135"/>
      <c r="EZL91" s="135"/>
      <c r="EZM91" s="135"/>
      <c r="EZN91" s="135"/>
      <c r="EZO91" s="135"/>
      <c r="EZP91" s="135"/>
      <c r="EZQ91" s="135"/>
      <c r="EZR91" s="135"/>
      <c r="EZS91" s="135"/>
      <c r="EZT91" s="135"/>
      <c r="EZU91" s="135"/>
      <c r="EZV91" s="135"/>
      <c r="EZW91" s="135"/>
      <c r="EZX91" s="135"/>
      <c r="EZY91" s="135"/>
      <c r="EZZ91" s="135"/>
      <c r="FAA91" s="135"/>
      <c r="FAB91" s="135"/>
      <c r="FAC91" s="135"/>
      <c r="FAD91" s="135"/>
      <c r="FAE91" s="135"/>
      <c r="FAF91" s="135"/>
      <c r="FAG91" s="135"/>
      <c r="FAH91" s="135"/>
      <c r="FAI91" s="135"/>
      <c r="FAJ91" s="135"/>
      <c r="FAK91" s="135"/>
      <c r="FAL91" s="135"/>
      <c r="FAM91" s="135"/>
      <c r="FAN91" s="135"/>
      <c r="FAO91" s="135"/>
      <c r="FAP91" s="135"/>
      <c r="FAQ91" s="135"/>
      <c r="FAR91" s="135"/>
      <c r="FAS91" s="135"/>
      <c r="FAT91" s="135"/>
      <c r="FAU91" s="135"/>
      <c r="FAV91" s="135"/>
      <c r="FAW91" s="135"/>
      <c r="FAX91" s="135"/>
      <c r="FAY91" s="135"/>
      <c r="FAZ91" s="135"/>
      <c r="FBA91" s="135"/>
      <c r="FBB91" s="135"/>
      <c r="FBC91" s="135"/>
      <c r="FBD91" s="135"/>
      <c r="FBE91" s="135"/>
      <c r="FBF91" s="135"/>
      <c r="FBG91" s="135"/>
      <c r="FBH91" s="135"/>
      <c r="FBI91" s="135"/>
      <c r="FBJ91" s="135"/>
      <c r="FBK91" s="135"/>
      <c r="FBL91" s="135"/>
      <c r="FBM91" s="135"/>
      <c r="FBN91" s="135"/>
      <c r="FBO91" s="135"/>
      <c r="FBP91" s="135"/>
      <c r="FBQ91" s="135"/>
      <c r="FBR91" s="135"/>
      <c r="FBS91" s="135"/>
      <c r="FBT91" s="135"/>
      <c r="FBU91" s="135"/>
      <c r="FBV91" s="135"/>
      <c r="FBW91" s="135"/>
      <c r="FBX91" s="135"/>
      <c r="FBY91" s="135"/>
      <c r="FBZ91" s="135"/>
      <c r="FCA91" s="135"/>
      <c r="FCB91" s="135"/>
      <c r="FCC91" s="135"/>
      <c r="FCD91" s="135"/>
      <c r="FCE91" s="135"/>
      <c r="FCF91" s="135"/>
      <c r="FCG91" s="135"/>
      <c r="FCH91" s="135"/>
      <c r="FCI91" s="135"/>
      <c r="FCJ91" s="135"/>
      <c r="FCK91" s="135"/>
      <c r="FCL91" s="135"/>
      <c r="FCM91" s="135"/>
      <c r="FCN91" s="135"/>
      <c r="FCO91" s="135"/>
      <c r="FCP91" s="135"/>
      <c r="FCQ91" s="135"/>
      <c r="FCR91" s="135"/>
      <c r="FCS91" s="135"/>
      <c r="FCT91" s="135"/>
      <c r="FCU91" s="135"/>
      <c r="FCV91" s="135"/>
      <c r="FCW91" s="135"/>
      <c r="FCX91" s="135"/>
      <c r="FCY91" s="135"/>
      <c r="FCZ91" s="135"/>
      <c r="FDA91" s="135"/>
      <c r="FDB91" s="135"/>
      <c r="FDC91" s="135"/>
      <c r="FDD91" s="135"/>
      <c r="FDE91" s="135"/>
      <c r="FDF91" s="135"/>
      <c r="FDG91" s="135"/>
      <c r="FDH91" s="135"/>
      <c r="FDI91" s="135"/>
      <c r="FDJ91" s="135"/>
      <c r="FDK91" s="135"/>
      <c r="FDL91" s="135"/>
      <c r="FDM91" s="135"/>
      <c r="FDN91" s="135"/>
      <c r="FDO91" s="135"/>
      <c r="FDP91" s="135"/>
      <c r="FDQ91" s="135"/>
      <c r="FDR91" s="135"/>
      <c r="FDS91" s="135"/>
      <c r="FDT91" s="135"/>
      <c r="FDU91" s="135"/>
      <c r="FDV91" s="135"/>
      <c r="FDW91" s="135"/>
      <c r="FDX91" s="135"/>
      <c r="FDY91" s="135"/>
      <c r="FDZ91" s="135"/>
      <c r="FEA91" s="135"/>
      <c r="FEB91" s="135"/>
      <c r="FEC91" s="135"/>
      <c r="FED91" s="135"/>
      <c r="FEE91" s="135"/>
      <c r="FEF91" s="135"/>
      <c r="FEG91" s="135"/>
      <c r="FEH91" s="135"/>
      <c r="FEI91" s="135"/>
      <c r="FEJ91" s="135"/>
      <c r="FEK91" s="135"/>
      <c r="FEL91" s="135"/>
      <c r="FEM91" s="135"/>
      <c r="FEN91" s="135"/>
      <c r="FEO91" s="135"/>
      <c r="FEP91" s="135"/>
      <c r="FEQ91" s="135"/>
      <c r="FER91" s="135"/>
      <c r="FES91" s="135"/>
      <c r="FET91" s="135"/>
      <c r="FEU91" s="135"/>
      <c r="FEV91" s="135"/>
      <c r="FEW91" s="135"/>
      <c r="FEX91" s="135"/>
      <c r="FEY91" s="135"/>
      <c r="FEZ91" s="135"/>
      <c r="FFA91" s="135"/>
      <c r="FFB91" s="135"/>
      <c r="FFC91" s="135"/>
      <c r="FFD91" s="135"/>
      <c r="FFE91" s="135"/>
      <c r="FFF91" s="135"/>
      <c r="FFG91" s="135"/>
      <c r="FFH91" s="135"/>
      <c r="FFI91" s="135"/>
      <c r="FFJ91" s="135"/>
      <c r="FFK91" s="135"/>
      <c r="FFL91" s="135"/>
      <c r="FFM91" s="135"/>
      <c r="FFN91" s="135"/>
      <c r="FFO91" s="135"/>
      <c r="FFP91" s="135"/>
      <c r="FFQ91" s="135"/>
      <c r="FFR91" s="135"/>
      <c r="FFS91" s="135"/>
      <c r="FFT91" s="135"/>
      <c r="FFU91" s="135"/>
      <c r="FFV91" s="135"/>
      <c r="FFW91" s="135"/>
      <c r="FFX91" s="135"/>
      <c r="FFY91" s="135"/>
      <c r="FFZ91" s="135"/>
      <c r="FGA91" s="135"/>
      <c r="FGB91" s="135"/>
      <c r="FGC91" s="135"/>
      <c r="FGD91" s="135"/>
      <c r="FGE91" s="135"/>
      <c r="FGF91" s="135"/>
      <c r="FGG91" s="135"/>
      <c r="FGH91" s="135"/>
      <c r="FGI91" s="135"/>
      <c r="FGJ91" s="135"/>
      <c r="FGK91" s="135"/>
      <c r="FGL91" s="135"/>
      <c r="FGM91" s="135"/>
      <c r="FGN91" s="135"/>
      <c r="FGO91" s="135"/>
      <c r="FGP91" s="135"/>
      <c r="FGQ91" s="135"/>
      <c r="FGR91" s="135"/>
      <c r="FGS91" s="135"/>
      <c r="FGT91" s="135"/>
      <c r="FGU91" s="135"/>
      <c r="FGV91" s="135"/>
      <c r="FGW91" s="135"/>
      <c r="FGX91" s="135"/>
      <c r="FGY91" s="135"/>
      <c r="FGZ91" s="135"/>
      <c r="FHA91" s="135"/>
      <c r="FHB91" s="135"/>
      <c r="FHC91" s="135"/>
      <c r="FHD91" s="135"/>
      <c r="FHE91" s="135"/>
      <c r="FHF91" s="135"/>
      <c r="FHG91" s="135"/>
      <c r="FHH91" s="135"/>
      <c r="FHI91" s="135"/>
      <c r="FHJ91" s="135"/>
      <c r="FHK91" s="135"/>
      <c r="FHL91" s="135"/>
      <c r="FHM91" s="135"/>
      <c r="FHN91" s="135"/>
      <c r="FHO91" s="135"/>
      <c r="FHP91" s="135"/>
      <c r="FHQ91" s="135"/>
      <c r="FHR91" s="135"/>
      <c r="FHS91" s="135"/>
      <c r="FHT91" s="135"/>
      <c r="FHU91" s="135"/>
      <c r="FHV91" s="135"/>
      <c r="FHW91" s="135"/>
      <c r="FHX91" s="135"/>
      <c r="FHY91" s="135"/>
      <c r="FHZ91" s="135"/>
      <c r="FIA91" s="135"/>
      <c r="FIB91" s="135"/>
      <c r="FIC91" s="135"/>
      <c r="FID91" s="135"/>
      <c r="FIE91" s="135"/>
      <c r="FIF91" s="135"/>
      <c r="FIG91" s="135"/>
      <c r="FIH91" s="135"/>
      <c r="FII91" s="135"/>
      <c r="FIJ91" s="135"/>
      <c r="FIK91" s="135"/>
      <c r="FIL91" s="135"/>
      <c r="FIM91" s="135"/>
      <c r="FIN91" s="135"/>
      <c r="FIO91" s="135"/>
      <c r="FIP91" s="135"/>
      <c r="FIQ91" s="135"/>
      <c r="FIR91" s="135"/>
      <c r="FIS91" s="135"/>
      <c r="FIT91" s="135"/>
      <c r="FIU91" s="135"/>
      <c r="FIV91" s="135"/>
      <c r="FIW91" s="135"/>
      <c r="FIX91" s="135"/>
      <c r="FIY91" s="135"/>
      <c r="FIZ91" s="135"/>
      <c r="FJA91" s="135"/>
      <c r="FJB91" s="135"/>
      <c r="FJC91" s="135"/>
      <c r="FJD91" s="135"/>
      <c r="FJE91" s="135"/>
      <c r="FJF91" s="135"/>
      <c r="FJG91" s="135"/>
      <c r="FJH91" s="135"/>
      <c r="FJI91" s="135"/>
      <c r="FJJ91" s="135"/>
      <c r="FJK91" s="135"/>
      <c r="FJL91" s="135"/>
      <c r="FJM91" s="135"/>
      <c r="FJN91" s="135"/>
      <c r="FJO91" s="135"/>
      <c r="FJP91" s="135"/>
      <c r="FJQ91" s="135"/>
      <c r="FJR91" s="135"/>
      <c r="FJS91" s="135"/>
      <c r="FJT91" s="135"/>
      <c r="FJU91" s="135"/>
      <c r="FJV91" s="135"/>
      <c r="FJW91" s="135"/>
      <c r="FJX91" s="135"/>
      <c r="FJY91" s="135"/>
      <c r="FJZ91" s="135"/>
      <c r="FKA91" s="135"/>
      <c r="FKB91" s="135"/>
      <c r="FKC91" s="135"/>
      <c r="FKD91" s="135"/>
      <c r="FKE91" s="135"/>
      <c r="FKF91" s="135"/>
      <c r="FKG91" s="135"/>
      <c r="FKH91" s="135"/>
      <c r="FKI91" s="135"/>
      <c r="FKJ91" s="135"/>
      <c r="FKK91" s="135"/>
      <c r="FKL91" s="135"/>
      <c r="FKM91" s="135"/>
      <c r="FKN91" s="135"/>
      <c r="FKO91" s="135"/>
      <c r="FKP91" s="135"/>
      <c r="FKQ91" s="135"/>
      <c r="FKR91" s="135"/>
      <c r="FKS91" s="135"/>
      <c r="FKT91" s="135"/>
      <c r="FKU91" s="135"/>
      <c r="FKV91" s="135"/>
      <c r="FKW91" s="135"/>
      <c r="FKX91" s="135"/>
      <c r="FKY91" s="135"/>
      <c r="FKZ91" s="135"/>
      <c r="FLA91" s="135"/>
      <c r="FLB91" s="135"/>
      <c r="FLC91" s="135"/>
      <c r="FLD91" s="135"/>
      <c r="FLE91" s="135"/>
      <c r="FLF91" s="135"/>
      <c r="FLG91" s="135"/>
      <c r="FLH91" s="135"/>
      <c r="FLI91" s="135"/>
      <c r="FLJ91" s="135"/>
      <c r="FLK91" s="135"/>
      <c r="FLL91" s="135"/>
      <c r="FLM91" s="135"/>
      <c r="FLN91" s="135"/>
      <c r="FLO91" s="135"/>
      <c r="FLP91" s="135"/>
      <c r="FLQ91" s="135"/>
      <c r="FLR91" s="135"/>
      <c r="FLS91" s="135"/>
      <c r="FLT91" s="135"/>
      <c r="FLU91" s="135"/>
      <c r="FLV91" s="135"/>
      <c r="FLW91" s="135"/>
      <c r="FLX91" s="135"/>
      <c r="FLY91" s="135"/>
      <c r="FLZ91" s="135"/>
      <c r="FMA91" s="135"/>
      <c r="FMB91" s="135"/>
      <c r="FMC91" s="135"/>
      <c r="FMD91" s="135"/>
      <c r="FME91" s="135"/>
      <c r="FMF91" s="135"/>
      <c r="FMG91" s="135"/>
      <c r="FMH91" s="135"/>
      <c r="FMI91" s="135"/>
      <c r="FMJ91" s="135"/>
      <c r="FMK91" s="135"/>
      <c r="FML91" s="135"/>
      <c r="FMM91" s="135"/>
      <c r="FMN91" s="135"/>
      <c r="FMO91" s="135"/>
      <c r="FMP91" s="135"/>
      <c r="FMQ91" s="135"/>
      <c r="FMR91" s="135"/>
      <c r="FMS91" s="135"/>
      <c r="FMT91" s="135"/>
      <c r="FMU91" s="135"/>
      <c r="FMV91" s="135"/>
      <c r="FMW91" s="135"/>
      <c r="FMX91" s="135"/>
      <c r="FMY91" s="135"/>
      <c r="FMZ91" s="135"/>
      <c r="FNA91" s="135"/>
      <c r="FNB91" s="135"/>
      <c r="FNC91" s="135"/>
      <c r="FND91" s="135"/>
      <c r="FNE91" s="135"/>
      <c r="FNF91" s="135"/>
      <c r="FNG91" s="135"/>
      <c r="FNH91" s="135"/>
      <c r="FNI91" s="135"/>
      <c r="FNJ91" s="135"/>
      <c r="FNK91" s="135"/>
      <c r="FNL91" s="135"/>
      <c r="FNM91" s="135"/>
      <c r="FNN91" s="135"/>
      <c r="FNO91" s="135"/>
      <c r="FNP91" s="135"/>
      <c r="FNQ91" s="135"/>
      <c r="FNR91" s="135"/>
      <c r="FNS91" s="135"/>
      <c r="FNT91" s="135"/>
      <c r="FNU91" s="135"/>
      <c r="FNV91" s="135"/>
      <c r="FNW91" s="135"/>
      <c r="FNX91" s="135"/>
      <c r="FNY91" s="135"/>
      <c r="FNZ91" s="135"/>
      <c r="FOA91" s="135"/>
      <c r="FOB91" s="135"/>
      <c r="FOC91" s="135"/>
      <c r="FOD91" s="135"/>
      <c r="FOE91" s="135"/>
      <c r="FOF91" s="135"/>
      <c r="FOG91" s="135"/>
      <c r="FOH91" s="135"/>
      <c r="FOI91" s="135"/>
      <c r="FOJ91" s="135"/>
      <c r="FOK91" s="135"/>
      <c r="FOL91" s="135"/>
      <c r="FOM91" s="135"/>
      <c r="FON91" s="135"/>
      <c r="FOO91" s="135"/>
      <c r="FOP91" s="135"/>
      <c r="FOQ91" s="135"/>
      <c r="FOR91" s="135"/>
      <c r="FOS91" s="135"/>
      <c r="FOT91" s="135"/>
      <c r="FOU91" s="135"/>
      <c r="FOV91" s="135"/>
      <c r="FOW91" s="135"/>
      <c r="FOX91" s="135"/>
      <c r="FOY91" s="135"/>
      <c r="FOZ91" s="135"/>
      <c r="FPA91" s="135"/>
      <c r="FPB91" s="135"/>
      <c r="FPC91" s="135"/>
      <c r="FPD91" s="135"/>
      <c r="FPE91" s="135"/>
      <c r="FPF91" s="135"/>
      <c r="FPG91" s="135"/>
      <c r="FPH91" s="135"/>
      <c r="FPI91" s="135"/>
      <c r="FPJ91" s="135"/>
      <c r="FPK91" s="135"/>
      <c r="FPL91" s="135"/>
      <c r="FPM91" s="135"/>
      <c r="FPN91" s="135"/>
      <c r="FPO91" s="135"/>
      <c r="FPP91" s="135"/>
      <c r="FPQ91" s="135"/>
      <c r="FPR91" s="135"/>
      <c r="FPS91" s="135"/>
      <c r="FPT91" s="135"/>
      <c r="FPU91" s="135"/>
      <c r="FPV91" s="135"/>
      <c r="FPW91" s="135"/>
      <c r="FPX91" s="135"/>
      <c r="FPY91" s="135"/>
      <c r="FPZ91" s="135"/>
      <c r="FQA91" s="135"/>
      <c r="FQB91" s="135"/>
      <c r="FQC91" s="135"/>
      <c r="FQD91" s="135"/>
      <c r="FQE91" s="135"/>
      <c r="FQF91" s="135"/>
      <c r="FQG91" s="135"/>
      <c r="FQH91" s="135"/>
      <c r="FQI91" s="135"/>
      <c r="FQJ91" s="135"/>
      <c r="FQK91" s="135"/>
      <c r="FQL91" s="135"/>
      <c r="FQM91" s="135"/>
      <c r="FQN91" s="135"/>
      <c r="FQO91" s="135"/>
      <c r="FQP91" s="135"/>
      <c r="FQQ91" s="135"/>
      <c r="FQR91" s="135"/>
      <c r="FQS91" s="135"/>
      <c r="FQT91" s="135"/>
      <c r="FQU91" s="135"/>
      <c r="FQV91" s="135"/>
      <c r="FQW91" s="135"/>
      <c r="FQX91" s="135"/>
      <c r="FQY91" s="135"/>
      <c r="FQZ91" s="135"/>
      <c r="FRA91" s="135"/>
      <c r="FRB91" s="135"/>
      <c r="FRC91" s="135"/>
      <c r="FRD91" s="135"/>
      <c r="FRE91" s="135"/>
      <c r="FRF91" s="135"/>
      <c r="FRG91" s="135"/>
      <c r="FRH91" s="135"/>
      <c r="FRI91" s="135"/>
      <c r="FRJ91" s="135"/>
      <c r="FRK91" s="135"/>
      <c r="FRL91" s="135"/>
      <c r="FRM91" s="135"/>
      <c r="FRN91" s="135"/>
      <c r="FRO91" s="135"/>
      <c r="FRP91" s="135"/>
      <c r="FRQ91" s="135"/>
      <c r="FRR91" s="135"/>
      <c r="FRS91" s="135"/>
      <c r="FRT91" s="135"/>
      <c r="FRU91" s="135"/>
      <c r="FRV91" s="135"/>
      <c r="FRW91" s="135"/>
      <c r="FRX91" s="135"/>
      <c r="FRY91" s="135"/>
      <c r="FRZ91" s="135"/>
      <c r="FSA91" s="135"/>
      <c r="FSB91" s="135"/>
      <c r="FSC91" s="135"/>
      <c r="FSD91" s="135"/>
      <c r="FSE91" s="135"/>
      <c r="FSF91" s="135"/>
      <c r="FSG91" s="135"/>
      <c r="FSH91" s="135"/>
      <c r="FSI91" s="135"/>
      <c r="FSJ91" s="135"/>
      <c r="FSK91" s="135"/>
      <c r="FSL91" s="135"/>
      <c r="FSM91" s="135"/>
      <c r="FSN91" s="135"/>
      <c r="FSO91" s="135"/>
      <c r="FSP91" s="135"/>
      <c r="FSQ91" s="135"/>
      <c r="FSR91" s="135"/>
      <c r="FSS91" s="135"/>
      <c r="FST91" s="135"/>
      <c r="FSU91" s="135"/>
      <c r="FSV91" s="135"/>
      <c r="FSW91" s="135"/>
      <c r="FSX91" s="135"/>
      <c r="FSY91" s="135"/>
      <c r="FSZ91" s="135"/>
      <c r="FTA91" s="135"/>
      <c r="FTB91" s="135"/>
      <c r="FTC91" s="135"/>
      <c r="FTD91" s="135"/>
      <c r="FTE91" s="135"/>
      <c r="FTF91" s="135"/>
      <c r="FTG91" s="135"/>
      <c r="FTH91" s="135"/>
      <c r="FTI91" s="135"/>
      <c r="FTJ91" s="135"/>
      <c r="FTK91" s="135"/>
      <c r="FTL91" s="135"/>
      <c r="FTM91" s="135"/>
      <c r="FTN91" s="135"/>
      <c r="FTO91" s="135"/>
      <c r="FTP91" s="135"/>
      <c r="FTQ91" s="135"/>
      <c r="FTR91" s="135"/>
      <c r="FTS91" s="135"/>
      <c r="FTT91" s="135"/>
      <c r="FTU91" s="135"/>
      <c r="FTV91" s="135"/>
      <c r="FTW91" s="135"/>
      <c r="FTX91" s="135"/>
      <c r="FTY91" s="135"/>
      <c r="FTZ91" s="135"/>
      <c r="FUA91" s="135"/>
      <c r="FUB91" s="135"/>
      <c r="FUC91" s="135"/>
      <c r="FUD91" s="135"/>
      <c r="FUE91" s="135"/>
      <c r="FUF91" s="135"/>
      <c r="FUG91" s="135"/>
      <c r="FUH91" s="135"/>
      <c r="FUI91" s="135"/>
      <c r="FUJ91" s="135"/>
      <c r="FUK91" s="135"/>
      <c r="FUL91" s="135"/>
      <c r="FUM91" s="135"/>
      <c r="FUN91" s="135"/>
      <c r="FUO91" s="135"/>
      <c r="FUP91" s="135"/>
      <c r="FUQ91" s="135"/>
      <c r="FUR91" s="135"/>
      <c r="FUS91" s="135"/>
      <c r="FUT91" s="135"/>
      <c r="FUU91" s="135"/>
      <c r="FUV91" s="135"/>
      <c r="FUW91" s="135"/>
      <c r="FUX91" s="135"/>
      <c r="FUY91" s="135"/>
      <c r="FUZ91" s="135"/>
      <c r="FVA91" s="135"/>
      <c r="FVB91" s="135"/>
      <c r="FVC91" s="135"/>
      <c r="FVD91" s="135"/>
      <c r="FVE91" s="135"/>
      <c r="FVF91" s="135"/>
      <c r="FVG91" s="135"/>
      <c r="FVH91" s="135"/>
      <c r="FVI91" s="135"/>
      <c r="FVJ91" s="135"/>
      <c r="FVK91" s="135"/>
      <c r="FVL91" s="135"/>
      <c r="FVM91" s="135"/>
      <c r="FVN91" s="135"/>
      <c r="FVO91" s="135"/>
      <c r="FVP91" s="135"/>
      <c r="FVQ91" s="135"/>
      <c r="FVR91" s="135"/>
      <c r="FVS91" s="135"/>
      <c r="FVT91" s="135"/>
      <c r="FVU91" s="135"/>
      <c r="FVV91" s="135"/>
      <c r="FVW91" s="135"/>
      <c r="FVX91" s="135"/>
      <c r="FVY91" s="135"/>
      <c r="FVZ91" s="135"/>
      <c r="FWA91" s="135"/>
      <c r="FWB91" s="135"/>
      <c r="FWC91" s="135"/>
      <c r="FWD91" s="135"/>
      <c r="FWE91" s="135"/>
      <c r="FWF91" s="135"/>
      <c r="FWG91" s="135"/>
      <c r="FWH91" s="135"/>
      <c r="FWI91" s="135"/>
      <c r="FWJ91" s="135"/>
      <c r="FWK91" s="135"/>
      <c r="FWL91" s="135"/>
      <c r="FWM91" s="135"/>
      <c r="FWN91" s="135"/>
      <c r="FWO91" s="135"/>
      <c r="FWP91" s="135"/>
      <c r="FWQ91" s="135"/>
      <c r="FWR91" s="135"/>
      <c r="FWS91" s="135"/>
      <c r="FWT91" s="135"/>
      <c r="FWU91" s="135"/>
      <c r="FWV91" s="135"/>
      <c r="FWW91" s="135"/>
      <c r="FWX91" s="135"/>
      <c r="FWY91" s="135"/>
      <c r="FWZ91" s="135"/>
      <c r="FXA91" s="135"/>
      <c r="FXB91" s="135"/>
      <c r="FXC91" s="135"/>
      <c r="FXD91" s="135"/>
      <c r="FXE91" s="135"/>
      <c r="FXF91" s="135"/>
      <c r="FXG91" s="135"/>
      <c r="FXH91" s="135"/>
      <c r="FXI91" s="135"/>
      <c r="FXJ91" s="135"/>
      <c r="FXK91" s="135"/>
      <c r="FXL91" s="135"/>
      <c r="FXM91" s="135"/>
      <c r="FXN91" s="135"/>
      <c r="FXO91" s="135"/>
      <c r="FXP91" s="135"/>
      <c r="FXQ91" s="135"/>
      <c r="FXR91" s="135"/>
      <c r="FXS91" s="135"/>
      <c r="FXT91" s="135"/>
      <c r="FXU91" s="135"/>
      <c r="FXV91" s="135"/>
      <c r="FXW91" s="135"/>
      <c r="FXX91" s="135"/>
      <c r="FXY91" s="135"/>
      <c r="FXZ91" s="135"/>
      <c r="FYA91" s="135"/>
      <c r="FYB91" s="135"/>
      <c r="FYC91" s="135"/>
      <c r="FYD91" s="135"/>
      <c r="FYE91" s="135"/>
      <c r="FYF91" s="135"/>
      <c r="FYG91" s="135"/>
      <c r="FYH91" s="135"/>
      <c r="FYI91" s="135"/>
      <c r="FYJ91" s="135"/>
      <c r="FYK91" s="135"/>
      <c r="FYL91" s="135"/>
      <c r="FYM91" s="135"/>
      <c r="FYN91" s="135"/>
      <c r="FYO91" s="135"/>
      <c r="FYP91" s="135"/>
      <c r="FYQ91" s="135"/>
      <c r="FYR91" s="135"/>
      <c r="FYS91" s="135"/>
      <c r="FYT91" s="135"/>
      <c r="FYU91" s="135"/>
      <c r="FYV91" s="135"/>
      <c r="FYW91" s="135"/>
      <c r="FYX91" s="135"/>
      <c r="FYY91" s="135"/>
      <c r="FYZ91" s="135"/>
      <c r="FZA91" s="135"/>
      <c r="FZB91" s="135"/>
      <c r="FZC91" s="135"/>
      <c r="FZD91" s="135"/>
      <c r="FZE91" s="135"/>
      <c r="FZF91" s="135"/>
      <c r="FZG91" s="135"/>
      <c r="FZH91" s="135"/>
      <c r="FZI91" s="135"/>
      <c r="FZJ91" s="135"/>
      <c r="FZK91" s="135"/>
      <c r="FZL91" s="135"/>
      <c r="FZM91" s="135"/>
      <c r="FZN91" s="135"/>
      <c r="FZO91" s="135"/>
      <c r="FZP91" s="135"/>
      <c r="FZQ91" s="135"/>
      <c r="FZR91" s="135"/>
      <c r="FZS91" s="135"/>
      <c r="FZT91" s="135"/>
      <c r="FZU91" s="135"/>
      <c r="FZV91" s="135"/>
      <c r="FZW91" s="135"/>
      <c r="FZX91" s="135"/>
      <c r="FZY91" s="135"/>
      <c r="FZZ91" s="135"/>
      <c r="GAA91" s="135"/>
      <c r="GAB91" s="135"/>
      <c r="GAC91" s="135"/>
      <c r="GAD91" s="135"/>
      <c r="GAE91" s="135"/>
      <c r="GAF91" s="135"/>
      <c r="GAG91" s="135"/>
      <c r="GAH91" s="135"/>
      <c r="GAI91" s="135"/>
      <c r="GAJ91" s="135"/>
      <c r="GAK91" s="135"/>
      <c r="GAL91" s="135"/>
      <c r="GAM91" s="135"/>
      <c r="GAN91" s="135"/>
      <c r="GAO91" s="135"/>
      <c r="GAP91" s="135"/>
      <c r="GAQ91" s="135"/>
      <c r="GAR91" s="135"/>
      <c r="GAS91" s="135"/>
      <c r="GAT91" s="135"/>
      <c r="GAU91" s="135"/>
      <c r="GAV91" s="135"/>
      <c r="GAW91" s="135"/>
      <c r="GAX91" s="135"/>
      <c r="GAY91" s="135"/>
      <c r="GAZ91" s="135"/>
      <c r="GBA91" s="135"/>
      <c r="GBB91" s="135"/>
      <c r="GBC91" s="135"/>
      <c r="GBD91" s="135"/>
      <c r="GBE91" s="135"/>
      <c r="GBF91" s="135"/>
      <c r="GBG91" s="135"/>
      <c r="GBH91" s="135"/>
      <c r="GBI91" s="135"/>
      <c r="GBJ91" s="135"/>
      <c r="GBK91" s="135"/>
      <c r="GBL91" s="135"/>
      <c r="GBM91" s="135"/>
      <c r="GBN91" s="135"/>
      <c r="GBO91" s="135"/>
      <c r="GBP91" s="135"/>
      <c r="GBQ91" s="135"/>
      <c r="GBR91" s="135"/>
      <c r="GBS91" s="135"/>
      <c r="GBT91" s="135"/>
      <c r="GBU91" s="135"/>
      <c r="GBV91" s="135"/>
      <c r="GBW91" s="135"/>
      <c r="GBX91" s="135"/>
      <c r="GBY91" s="135"/>
      <c r="GBZ91" s="135"/>
      <c r="GCA91" s="135"/>
      <c r="GCB91" s="135"/>
      <c r="GCC91" s="135"/>
      <c r="GCD91" s="135"/>
      <c r="GCE91" s="135"/>
      <c r="GCF91" s="135"/>
      <c r="GCG91" s="135"/>
      <c r="GCH91" s="135"/>
      <c r="GCI91" s="135"/>
      <c r="GCJ91" s="135"/>
      <c r="GCK91" s="135"/>
      <c r="GCL91" s="135"/>
      <c r="GCM91" s="135"/>
      <c r="GCN91" s="135"/>
      <c r="GCO91" s="135"/>
      <c r="GCP91" s="135"/>
      <c r="GCQ91" s="135"/>
      <c r="GCR91" s="135"/>
      <c r="GCS91" s="135"/>
      <c r="GCT91" s="135"/>
      <c r="GCU91" s="135"/>
      <c r="GCV91" s="135"/>
      <c r="GCW91" s="135"/>
      <c r="GCX91" s="135"/>
      <c r="GCY91" s="135"/>
      <c r="GCZ91" s="135"/>
      <c r="GDA91" s="135"/>
      <c r="GDB91" s="135"/>
      <c r="GDC91" s="135"/>
      <c r="GDD91" s="135"/>
      <c r="GDE91" s="135"/>
      <c r="GDF91" s="135"/>
      <c r="GDG91" s="135"/>
      <c r="GDH91" s="135"/>
      <c r="GDI91" s="135"/>
      <c r="GDJ91" s="135"/>
      <c r="GDK91" s="135"/>
      <c r="GDL91" s="135"/>
      <c r="GDM91" s="135"/>
      <c r="GDN91" s="135"/>
      <c r="GDO91" s="135"/>
      <c r="GDP91" s="135"/>
      <c r="GDQ91" s="135"/>
      <c r="GDR91" s="135"/>
      <c r="GDS91" s="135"/>
      <c r="GDT91" s="135"/>
      <c r="GDU91" s="135"/>
      <c r="GDV91" s="135"/>
      <c r="GDW91" s="135"/>
      <c r="GDX91" s="135"/>
      <c r="GDY91" s="135"/>
      <c r="GDZ91" s="135"/>
      <c r="GEA91" s="135"/>
      <c r="GEB91" s="135"/>
      <c r="GEC91" s="135"/>
      <c r="GED91" s="135"/>
      <c r="GEE91" s="135"/>
      <c r="GEF91" s="135"/>
      <c r="GEG91" s="135"/>
      <c r="GEH91" s="135"/>
      <c r="GEI91" s="135"/>
      <c r="GEJ91" s="135"/>
      <c r="GEK91" s="135"/>
      <c r="GEL91" s="135"/>
      <c r="GEM91" s="135"/>
      <c r="GEN91" s="135"/>
      <c r="GEO91" s="135"/>
      <c r="GEP91" s="135"/>
      <c r="GEQ91" s="135"/>
      <c r="GER91" s="135"/>
      <c r="GES91" s="135"/>
      <c r="GET91" s="135"/>
      <c r="GEU91" s="135"/>
      <c r="GEV91" s="135"/>
      <c r="GEW91" s="135"/>
      <c r="GEX91" s="135"/>
      <c r="GEY91" s="135"/>
      <c r="GEZ91" s="135"/>
      <c r="GFA91" s="135"/>
      <c r="GFB91" s="135"/>
      <c r="GFC91" s="135"/>
      <c r="GFD91" s="135"/>
      <c r="GFE91" s="135"/>
      <c r="GFF91" s="135"/>
      <c r="GFG91" s="135"/>
      <c r="GFH91" s="135"/>
      <c r="GFI91" s="135"/>
      <c r="GFJ91" s="135"/>
      <c r="GFK91" s="135"/>
      <c r="GFL91" s="135"/>
      <c r="GFM91" s="135"/>
      <c r="GFN91" s="135"/>
      <c r="GFO91" s="135"/>
      <c r="GFP91" s="135"/>
      <c r="GFQ91" s="135"/>
      <c r="GFR91" s="135"/>
      <c r="GFS91" s="135"/>
      <c r="GFT91" s="135"/>
      <c r="GFU91" s="135"/>
      <c r="GFV91" s="135"/>
      <c r="GFW91" s="135"/>
      <c r="GFX91" s="135"/>
      <c r="GFY91" s="135"/>
      <c r="GFZ91" s="135"/>
      <c r="GGA91" s="135"/>
      <c r="GGB91" s="135"/>
      <c r="GGC91" s="135"/>
      <c r="GGD91" s="135"/>
      <c r="GGE91" s="135"/>
      <c r="GGF91" s="135"/>
      <c r="GGG91" s="135"/>
      <c r="GGH91" s="135"/>
      <c r="GGI91" s="135"/>
      <c r="GGJ91" s="135"/>
      <c r="GGK91" s="135"/>
      <c r="GGL91" s="135"/>
      <c r="GGM91" s="135"/>
      <c r="GGN91" s="135"/>
      <c r="GGO91" s="135"/>
      <c r="GGP91" s="135"/>
      <c r="GGQ91" s="135"/>
      <c r="GGR91" s="135"/>
      <c r="GGS91" s="135"/>
      <c r="GGT91" s="135"/>
      <c r="GGU91" s="135"/>
      <c r="GGV91" s="135"/>
      <c r="GGW91" s="135"/>
      <c r="GGX91" s="135"/>
      <c r="GGY91" s="135"/>
      <c r="GGZ91" s="135"/>
      <c r="GHA91" s="135"/>
      <c r="GHB91" s="135"/>
      <c r="GHC91" s="135"/>
      <c r="GHD91" s="135"/>
      <c r="GHE91" s="135"/>
      <c r="GHF91" s="135"/>
      <c r="GHG91" s="135"/>
      <c r="GHH91" s="135"/>
      <c r="GHI91" s="135"/>
      <c r="GHJ91" s="135"/>
      <c r="GHK91" s="135"/>
      <c r="GHL91" s="135"/>
      <c r="GHM91" s="135"/>
      <c r="GHN91" s="135"/>
      <c r="GHO91" s="135"/>
      <c r="GHP91" s="135"/>
      <c r="GHQ91" s="135"/>
      <c r="GHR91" s="135"/>
      <c r="GHS91" s="135"/>
      <c r="GHT91" s="135"/>
      <c r="GHU91" s="135"/>
      <c r="GHV91" s="135"/>
      <c r="GHW91" s="135"/>
      <c r="GHX91" s="135"/>
      <c r="GHY91" s="135"/>
      <c r="GHZ91" s="135"/>
      <c r="GIA91" s="135"/>
      <c r="GIB91" s="135"/>
      <c r="GIC91" s="135"/>
      <c r="GID91" s="135"/>
      <c r="GIE91" s="135"/>
      <c r="GIF91" s="135"/>
      <c r="GIG91" s="135"/>
      <c r="GIH91" s="135"/>
      <c r="GII91" s="135"/>
      <c r="GIJ91" s="135"/>
      <c r="GIK91" s="135"/>
      <c r="GIL91" s="135"/>
      <c r="GIM91" s="135"/>
      <c r="GIN91" s="135"/>
      <c r="GIO91" s="135"/>
      <c r="GIP91" s="135"/>
      <c r="GIQ91" s="135"/>
      <c r="GIR91" s="135"/>
      <c r="GIS91" s="135"/>
      <c r="GIT91" s="135"/>
      <c r="GIU91" s="135"/>
      <c r="GIV91" s="135"/>
      <c r="GIW91" s="135"/>
      <c r="GIX91" s="135"/>
      <c r="GIY91" s="135"/>
      <c r="GIZ91" s="135"/>
      <c r="GJA91" s="135"/>
      <c r="GJB91" s="135"/>
      <c r="GJC91" s="135"/>
      <c r="GJD91" s="135"/>
      <c r="GJE91" s="135"/>
      <c r="GJF91" s="135"/>
      <c r="GJG91" s="135"/>
      <c r="GJH91" s="135"/>
      <c r="GJI91" s="135"/>
      <c r="GJJ91" s="135"/>
      <c r="GJK91" s="135"/>
      <c r="GJL91" s="135"/>
      <c r="GJM91" s="135"/>
      <c r="GJN91" s="135"/>
      <c r="GJO91" s="135"/>
      <c r="GJP91" s="135"/>
      <c r="GJQ91" s="135"/>
      <c r="GJR91" s="135"/>
      <c r="GJS91" s="135"/>
      <c r="GJT91" s="135"/>
      <c r="GJU91" s="135"/>
      <c r="GJV91" s="135"/>
      <c r="GJW91" s="135"/>
      <c r="GJX91" s="135"/>
      <c r="GJY91" s="135"/>
      <c r="GJZ91" s="135"/>
      <c r="GKA91" s="135"/>
      <c r="GKB91" s="135"/>
      <c r="GKC91" s="135"/>
      <c r="GKD91" s="135"/>
      <c r="GKE91" s="135"/>
      <c r="GKF91" s="135"/>
      <c r="GKG91" s="135"/>
      <c r="GKH91" s="135"/>
      <c r="GKI91" s="135"/>
      <c r="GKJ91" s="135"/>
      <c r="GKK91" s="135"/>
      <c r="GKL91" s="135"/>
      <c r="GKM91" s="135"/>
      <c r="GKN91" s="135"/>
      <c r="GKO91" s="135"/>
      <c r="GKP91" s="135"/>
      <c r="GKQ91" s="135"/>
      <c r="GKR91" s="135"/>
      <c r="GKS91" s="135"/>
      <c r="GKT91" s="135"/>
      <c r="GKU91" s="135"/>
      <c r="GKV91" s="135"/>
      <c r="GKW91" s="135"/>
      <c r="GKX91" s="135"/>
      <c r="GKY91" s="135"/>
      <c r="GKZ91" s="135"/>
      <c r="GLA91" s="135"/>
      <c r="GLB91" s="135"/>
      <c r="GLC91" s="135"/>
      <c r="GLD91" s="135"/>
      <c r="GLE91" s="135"/>
      <c r="GLF91" s="135"/>
      <c r="GLG91" s="135"/>
      <c r="GLH91" s="135"/>
      <c r="GLI91" s="135"/>
      <c r="GLJ91" s="135"/>
      <c r="GLK91" s="135"/>
      <c r="GLL91" s="135"/>
      <c r="GLM91" s="135"/>
      <c r="GLN91" s="135"/>
      <c r="GLO91" s="135"/>
      <c r="GLP91" s="135"/>
      <c r="GLQ91" s="135"/>
      <c r="GLR91" s="135"/>
      <c r="GLS91" s="135"/>
      <c r="GLT91" s="135"/>
      <c r="GLU91" s="135"/>
      <c r="GLV91" s="135"/>
      <c r="GLW91" s="135"/>
      <c r="GLX91" s="135"/>
      <c r="GLY91" s="135"/>
      <c r="GLZ91" s="135"/>
      <c r="GMA91" s="135"/>
      <c r="GMB91" s="135"/>
      <c r="GMC91" s="135"/>
      <c r="GMD91" s="135"/>
      <c r="GME91" s="135"/>
      <c r="GMF91" s="135"/>
      <c r="GMG91" s="135"/>
      <c r="GMH91" s="135"/>
      <c r="GMI91" s="135"/>
      <c r="GMJ91" s="135"/>
      <c r="GMK91" s="135"/>
      <c r="GML91" s="135"/>
      <c r="GMM91" s="135"/>
      <c r="GMN91" s="135"/>
      <c r="GMO91" s="135"/>
      <c r="GMP91" s="135"/>
      <c r="GMQ91" s="135"/>
      <c r="GMR91" s="135"/>
      <c r="GMS91" s="135"/>
      <c r="GMT91" s="135"/>
      <c r="GMU91" s="135"/>
      <c r="GMV91" s="135"/>
      <c r="GMW91" s="135"/>
      <c r="GMX91" s="135"/>
      <c r="GMY91" s="135"/>
      <c r="GMZ91" s="135"/>
      <c r="GNA91" s="135"/>
      <c r="GNB91" s="135"/>
      <c r="GNC91" s="135"/>
      <c r="GND91" s="135"/>
      <c r="GNE91" s="135"/>
      <c r="GNF91" s="135"/>
      <c r="GNG91" s="135"/>
      <c r="GNH91" s="135"/>
      <c r="GNI91" s="135"/>
      <c r="GNJ91" s="135"/>
      <c r="GNK91" s="135"/>
      <c r="GNL91" s="135"/>
      <c r="GNM91" s="135"/>
      <c r="GNN91" s="135"/>
      <c r="GNO91" s="135"/>
      <c r="GNP91" s="135"/>
      <c r="GNQ91" s="135"/>
      <c r="GNR91" s="135"/>
      <c r="GNS91" s="135"/>
      <c r="GNT91" s="135"/>
      <c r="GNU91" s="135"/>
      <c r="GNV91" s="135"/>
      <c r="GNW91" s="135"/>
      <c r="GNX91" s="135"/>
      <c r="GNY91" s="135"/>
      <c r="GNZ91" s="135"/>
      <c r="GOA91" s="135"/>
      <c r="GOB91" s="135"/>
      <c r="GOC91" s="135"/>
      <c r="GOD91" s="135"/>
      <c r="GOE91" s="135"/>
      <c r="GOF91" s="135"/>
      <c r="GOG91" s="135"/>
      <c r="GOH91" s="135"/>
      <c r="GOI91" s="135"/>
      <c r="GOJ91" s="135"/>
      <c r="GOK91" s="135"/>
      <c r="GOL91" s="135"/>
      <c r="GOM91" s="135"/>
      <c r="GON91" s="135"/>
      <c r="GOO91" s="135"/>
      <c r="GOP91" s="135"/>
      <c r="GOQ91" s="135"/>
      <c r="GOR91" s="135"/>
      <c r="GOS91" s="135"/>
      <c r="GOT91" s="135"/>
      <c r="GOU91" s="135"/>
      <c r="GOV91" s="135"/>
      <c r="GOW91" s="135"/>
      <c r="GOX91" s="135"/>
      <c r="GOY91" s="135"/>
      <c r="GOZ91" s="135"/>
      <c r="GPA91" s="135"/>
      <c r="GPB91" s="135"/>
      <c r="GPC91" s="135"/>
      <c r="GPD91" s="135"/>
      <c r="GPE91" s="135"/>
      <c r="GPF91" s="135"/>
      <c r="GPG91" s="135"/>
      <c r="GPH91" s="135"/>
      <c r="GPI91" s="135"/>
      <c r="GPJ91" s="135"/>
      <c r="GPK91" s="135"/>
      <c r="GPL91" s="135"/>
      <c r="GPM91" s="135"/>
      <c r="GPN91" s="135"/>
      <c r="GPO91" s="135"/>
      <c r="GPP91" s="135"/>
      <c r="GPQ91" s="135"/>
      <c r="GPR91" s="135"/>
      <c r="GPS91" s="135"/>
      <c r="GPT91" s="135"/>
      <c r="GPU91" s="135"/>
      <c r="GPV91" s="135"/>
      <c r="GPW91" s="135"/>
      <c r="GPX91" s="135"/>
      <c r="GPY91" s="135"/>
      <c r="GPZ91" s="135"/>
      <c r="GQA91" s="135"/>
      <c r="GQB91" s="135"/>
      <c r="GQC91" s="135"/>
      <c r="GQD91" s="135"/>
      <c r="GQE91" s="135"/>
      <c r="GQF91" s="135"/>
      <c r="GQG91" s="135"/>
      <c r="GQH91" s="135"/>
      <c r="GQI91" s="135"/>
      <c r="GQJ91" s="135"/>
      <c r="GQK91" s="135"/>
      <c r="GQL91" s="135"/>
      <c r="GQM91" s="135"/>
      <c r="GQN91" s="135"/>
      <c r="GQO91" s="135"/>
      <c r="GQP91" s="135"/>
      <c r="GQQ91" s="135"/>
      <c r="GQR91" s="135"/>
      <c r="GQS91" s="135"/>
      <c r="GQT91" s="135"/>
      <c r="GQU91" s="135"/>
      <c r="GQV91" s="135"/>
      <c r="GQW91" s="135"/>
      <c r="GQX91" s="135"/>
      <c r="GQY91" s="135"/>
      <c r="GQZ91" s="135"/>
      <c r="GRA91" s="135"/>
      <c r="GRB91" s="135"/>
      <c r="GRC91" s="135"/>
      <c r="GRD91" s="135"/>
      <c r="GRE91" s="135"/>
      <c r="GRF91" s="135"/>
      <c r="GRG91" s="135"/>
      <c r="GRH91" s="135"/>
      <c r="GRI91" s="135"/>
      <c r="GRJ91" s="135"/>
      <c r="GRK91" s="135"/>
      <c r="GRL91" s="135"/>
      <c r="GRM91" s="135"/>
      <c r="GRN91" s="135"/>
      <c r="GRO91" s="135"/>
      <c r="GRP91" s="135"/>
      <c r="GRQ91" s="135"/>
      <c r="GRR91" s="135"/>
      <c r="GRS91" s="135"/>
      <c r="GRT91" s="135"/>
      <c r="GRU91" s="135"/>
      <c r="GRV91" s="135"/>
      <c r="GRW91" s="135"/>
      <c r="GRX91" s="135"/>
      <c r="GRY91" s="135"/>
      <c r="GRZ91" s="135"/>
      <c r="GSA91" s="135"/>
      <c r="GSB91" s="135"/>
      <c r="GSC91" s="135"/>
      <c r="GSD91" s="135"/>
      <c r="GSE91" s="135"/>
      <c r="GSF91" s="135"/>
      <c r="GSG91" s="135"/>
      <c r="GSH91" s="135"/>
      <c r="GSI91" s="135"/>
      <c r="GSJ91" s="135"/>
      <c r="GSK91" s="135"/>
      <c r="GSL91" s="135"/>
      <c r="GSM91" s="135"/>
      <c r="GSN91" s="135"/>
      <c r="GSO91" s="135"/>
      <c r="GSP91" s="135"/>
      <c r="GSQ91" s="135"/>
      <c r="GSR91" s="135"/>
      <c r="GSS91" s="135"/>
      <c r="GST91" s="135"/>
      <c r="GSU91" s="135"/>
      <c r="GSV91" s="135"/>
      <c r="GSW91" s="135"/>
      <c r="GSX91" s="135"/>
      <c r="GSY91" s="135"/>
      <c r="GSZ91" s="135"/>
      <c r="GTA91" s="135"/>
      <c r="GTB91" s="135"/>
      <c r="GTC91" s="135"/>
      <c r="GTD91" s="135"/>
      <c r="GTE91" s="135"/>
      <c r="GTF91" s="135"/>
      <c r="GTG91" s="135"/>
      <c r="GTH91" s="135"/>
      <c r="GTI91" s="135"/>
      <c r="GTJ91" s="135"/>
      <c r="GTK91" s="135"/>
      <c r="GTL91" s="135"/>
      <c r="GTM91" s="135"/>
      <c r="GTN91" s="135"/>
      <c r="GTO91" s="135"/>
      <c r="GTP91" s="135"/>
      <c r="GTQ91" s="135"/>
      <c r="GTR91" s="135"/>
      <c r="GTS91" s="135"/>
      <c r="GTT91" s="135"/>
      <c r="GTU91" s="135"/>
      <c r="GTV91" s="135"/>
      <c r="GTW91" s="135"/>
      <c r="GTX91" s="135"/>
      <c r="GTY91" s="135"/>
      <c r="GTZ91" s="135"/>
      <c r="GUA91" s="135"/>
      <c r="GUB91" s="135"/>
      <c r="GUC91" s="135"/>
      <c r="GUD91" s="135"/>
      <c r="GUE91" s="135"/>
      <c r="GUF91" s="135"/>
      <c r="GUG91" s="135"/>
      <c r="GUH91" s="135"/>
      <c r="GUI91" s="135"/>
      <c r="GUJ91" s="135"/>
      <c r="GUK91" s="135"/>
      <c r="GUL91" s="135"/>
      <c r="GUM91" s="135"/>
      <c r="GUN91" s="135"/>
      <c r="GUO91" s="135"/>
      <c r="GUP91" s="135"/>
      <c r="GUQ91" s="135"/>
      <c r="GUR91" s="135"/>
      <c r="GUS91" s="135"/>
      <c r="GUT91" s="135"/>
      <c r="GUU91" s="135"/>
      <c r="GUV91" s="135"/>
      <c r="GUW91" s="135"/>
      <c r="GUX91" s="135"/>
      <c r="GUY91" s="135"/>
      <c r="GUZ91" s="135"/>
      <c r="GVA91" s="135"/>
      <c r="GVB91" s="135"/>
      <c r="GVC91" s="135"/>
      <c r="GVD91" s="135"/>
      <c r="GVE91" s="135"/>
      <c r="GVF91" s="135"/>
      <c r="GVG91" s="135"/>
      <c r="GVH91" s="135"/>
      <c r="GVI91" s="135"/>
      <c r="GVJ91" s="135"/>
      <c r="GVK91" s="135"/>
      <c r="GVL91" s="135"/>
      <c r="GVM91" s="135"/>
      <c r="GVN91" s="135"/>
      <c r="GVO91" s="135"/>
      <c r="GVP91" s="135"/>
      <c r="GVQ91" s="135"/>
      <c r="GVR91" s="135"/>
      <c r="GVS91" s="135"/>
      <c r="GVT91" s="135"/>
      <c r="GVU91" s="135"/>
      <c r="GVV91" s="135"/>
      <c r="GVW91" s="135"/>
      <c r="GVX91" s="135"/>
      <c r="GVY91" s="135"/>
      <c r="GVZ91" s="135"/>
      <c r="GWA91" s="135"/>
      <c r="GWB91" s="135"/>
      <c r="GWC91" s="135"/>
      <c r="GWD91" s="135"/>
      <c r="GWE91" s="135"/>
      <c r="GWF91" s="135"/>
      <c r="GWG91" s="135"/>
      <c r="GWH91" s="135"/>
      <c r="GWI91" s="135"/>
      <c r="GWJ91" s="135"/>
      <c r="GWK91" s="135"/>
      <c r="GWL91" s="135"/>
      <c r="GWM91" s="135"/>
      <c r="GWN91" s="135"/>
      <c r="GWO91" s="135"/>
      <c r="GWP91" s="135"/>
      <c r="GWQ91" s="135"/>
      <c r="GWR91" s="135"/>
      <c r="GWS91" s="135"/>
      <c r="GWT91" s="135"/>
      <c r="GWU91" s="135"/>
      <c r="GWV91" s="135"/>
      <c r="GWW91" s="135"/>
      <c r="GWX91" s="135"/>
      <c r="GWY91" s="135"/>
      <c r="GWZ91" s="135"/>
      <c r="GXA91" s="135"/>
      <c r="GXB91" s="135"/>
      <c r="GXC91" s="135"/>
      <c r="GXD91" s="135"/>
      <c r="GXE91" s="135"/>
      <c r="GXF91" s="135"/>
      <c r="GXG91" s="135"/>
      <c r="GXH91" s="135"/>
      <c r="GXI91" s="135"/>
      <c r="GXJ91" s="135"/>
      <c r="GXK91" s="135"/>
      <c r="GXL91" s="135"/>
      <c r="GXM91" s="135"/>
      <c r="GXN91" s="135"/>
      <c r="GXO91" s="135"/>
      <c r="GXP91" s="135"/>
      <c r="GXQ91" s="135"/>
      <c r="GXR91" s="135"/>
      <c r="GXS91" s="135"/>
      <c r="GXT91" s="135"/>
      <c r="GXU91" s="135"/>
      <c r="GXV91" s="135"/>
      <c r="GXW91" s="135"/>
      <c r="GXX91" s="135"/>
      <c r="GXY91" s="135"/>
      <c r="GXZ91" s="135"/>
      <c r="GYA91" s="135"/>
      <c r="GYB91" s="135"/>
      <c r="GYC91" s="135"/>
      <c r="GYD91" s="135"/>
      <c r="GYE91" s="135"/>
      <c r="GYF91" s="135"/>
      <c r="GYG91" s="135"/>
      <c r="GYH91" s="135"/>
      <c r="GYI91" s="135"/>
      <c r="GYJ91" s="135"/>
      <c r="GYK91" s="135"/>
      <c r="GYL91" s="135"/>
      <c r="GYM91" s="135"/>
      <c r="GYN91" s="135"/>
      <c r="GYO91" s="135"/>
      <c r="GYP91" s="135"/>
      <c r="GYQ91" s="135"/>
      <c r="GYR91" s="135"/>
      <c r="GYS91" s="135"/>
      <c r="GYT91" s="135"/>
      <c r="GYU91" s="135"/>
      <c r="GYV91" s="135"/>
      <c r="GYW91" s="135"/>
      <c r="GYX91" s="135"/>
      <c r="GYY91" s="135"/>
      <c r="GYZ91" s="135"/>
      <c r="GZA91" s="135"/>
      <c r="GZB91" s="135"/>
      <c r="GZC91" s="135"/>
      <c r="GZD91" s="135"/>
      <c r="GZE91" s="135"/>
      <c r="GZF91" s="135"/>
      <c r="GZG91" s="135"/>
      <c r="GZH91" s="135"/>
      <c r="GZI91" s="135"/>
      <c r="GZJ91" s="135"/>
      <c r="GZK91" s="135"/>
      <c r="GZL91" s="135"/>
      <c r="GZM91" s="135"/>
      <c r="GZN91" s="135"/>
      <c r="GZO91" s="135"/>
      <c r="GZP91" s="135"/>
      <c r="GZQ91" s="135"/>
      <c r="GZR91" s="135"/>
      <c r="GZS91" s="135"/>
      <c r="GZT91" s="135"/>
      <c r="GZU91" s="135"/>
      <c r="GZV91" s="135"/>
      <c r="GZW91" s="135"/>
      <c r="GZX91" s="135"/>
      <c r="GZY91" s="135"/>
      <c r="GZZ91" s="135"/>
      <c r="HAA91" s="135"/>
      <c r="HAB91" s="135"/>
      <c r="HAC91" s="135"/>
      <c r="HAD91" s="135"/>
      <c r="HAE91" s="135"/>
      <c r="HAF91" s="135"/>
      <c r="HAG91" s="135"/>
      <c r="HAH91" s="135"/>
      <c r="HAI91" s="135"/>
      <c r="HAJ91" s="135"/>
      <c r="HAK91" s="135"/>
      <c r="HAL91" s="135"/>
      <c r="HAM91" s="135"/>
      <c r="HAN91" s="135"/>
      <c r="HAO91" s="135"/>
      <c r="HAP91" s="135"/>
      <c r="HAQ91" s="135"/>
      <c r="HAR91" s="135"/>
      <c r="HAS91" s="135"/>
      <c r="HAT91" s="135"/>
      <c r="HAU91" s="135"/>
      <c r="HAV91" s="135"/>
      <c r="HAW91" s="135"/>
      <c r="HAX91" s="135"/>
      <c r="HAY91" s="135"/>
      <c r="HAZ91" s="135"/>
      <c r="HBA91" s="135"/>
      <c r="HBB91" s="135"/>
      <c r="HBC91" s="135"/>
      <c r="HBD91" s="135"/>
      <c r="HBE91" s="135"/>
      <c r="HBF91" s="135"/>
      <c r="HBG91" s="135"/>
      <c r="HBH91" s="135"/>
      <c r="HBI91" s="135"/>
      <c r="HBJ91" s="135"/>
      <c r="HBK91" s="135"/>
      <c r="HBL91" s="135"/>
      <c r="HBM91" s="135"/>
      <c r="HBN91" s="135"/>
      <c r="HBO91" s="135"/>
      <c r="HBP91" s="135"/>
      <c r="HBQ91" s="135"/>
      <c r="HBR91" s="135"/>
      <c r="HBS91" s="135"/>
      <c r="HBT91" s="135"/>
      <c r="HBU91" s="135"/>
      <c r="HBV91" s="135"/>
      <c r="HBW91" s="135"/>
      <c r="HBX91" s="135"/>
      <c r="HBY91" s="135"/>
      <c r="HBZ91" s="135"/>
      <c r="HCA91" s="135"/>
      <c r="HCB91" s="135"/>
      <c r="HCC91" s="135"/>
      <c r="HCD91" s="135"/>
      <c r="HCE91" s="135"/>
      <c r="HCF91" s="135"/>
      <c r="HCG91" s="135"/>
      <c r="HCH91" s="135"/>
      <c r="HCI91" s="135"/>
      <c r="HCJ91" s="135"/>
      <c r="HCK91" s="135"/>
      <c r="HCL91" s="135"/>
      <c r="HCM91" s="135"/>
      <c r="HCN91" s="135"/>
      <c r="HCO91" s="135"/>
      <c r="HCP91" s="135"/>
      <c r="HCQ91" s="135"/>
      <c r="HCR91" s="135"/>
      <c r="HCS91" s="135"/>
      <c r="HCT91" s="135"/>
      <c r="HCU91" s="135"/>
      <c r="HCV91" s="135"/>
      <c r="HCW91" s="135"/>
      <c r="HCX91" s="135"/>
      <c r="HCY91" s="135"/>
      <c r="HCZ91" s="135"/>
      <c r="HDA91" s="135"/>
      <c r="HDB91" s="135"/>
      <c r="HDC91" s="135"/>
      <c r="HDD91" s="135"/>
      <c r="HDE91" s="135"/>
      <c r="HDF91" s="135"/>
      <c r="HDG91" s="135"/>
      <c r="HDH91" s="135"/>
      <c r="HDI91" s="135"/>
      <c r="HDJ91" s="135"/>
      <c r="HDK91" s="135"/>
      <c r="HDL91" s="135"/>
      <c r="HDM91" s="135"/>
      <c r="HDN91" s="135"/>
      <c r="HDO91" s="135"/>
      <c r="HDP91" s="135"/>
      <c r="HDQ91" s="135"/>
      <c r="HDR91" s="135"/>
      <c r="HDS91" s="135"/>
      <c r="HDT91" s="135"/>
      <c r="HDU91" s="135"/>
      <c r="HDV91" s="135"/>
      <c r="HDW91" s="135"/>
      <c r="HDX91" s="135"/>
      <c r="HDY91" s="135"/>
      <c r="HDZ91" s="135"/>
      <c r="HEA91" s="135"/>
      <c r="HEB91" s="135"/>
      <c r="HEC91" s="135"/>
      <c r="HED91" s="135"/>
      <c r="HEE91" s="135"/>
      <c r="HEF91" s="135"/>
      <c r="HEG91" s="135"/>
      <c r="HEH91" s="135"/>
      <c r="HEI91" s="135"/>
      <c r="HEJ91" s="135"/>
      <c r="HEK91" s="135"/>
      <c r="HEL91" s="135"/>
      <c r="HEM91" s="135"/>
      <c r="HEN91" s="135"/>
      <c r="HEO91" s="135"/>
      <c r="HEP91" s="135"/>
      <c r="HEQ91" s="135"/>
      <c r="HER91" s="135"/>
      <c r="HES91" s="135"/>
      <c r="HET91" s="135"/>
      <c r="HEU91" s="135"/>
      <c r="HEV91" s="135"/>
      <c r="HEW91" s="135"/>
      <c r="HEX91" s="135"/>
      <c r="HEY91" s="135"/>
      <c r="HEZ91" s="135"/>
      <c r="HFA91" s="135"/>
      <c r="HFB91" s="135"/>
      <c r="HFC91" s="135"/>
      <c r="HFD91" s="135"/>
      <c r="HFE91" s="135"/>
      <c r="HFF91" s="135"/>
      <c r="HFG91" s="135"/>
      <c r="HFH91" s="135"/>
      <c r="HFI91" s="135"/>
      <c r="HFJ91" s="135"/>
      <c r="HFK91" s="135"/>
      <c r="HFL91" s="135"/>
      <c r="HFM91" s="135"/>
      <c r="HFN91" s="135"/>
      <c r="HFO91" s="135"/>
      <c r="HFP91" s="135"/>
      <c r="HFQ91" s="135"/>
      <c r="HFR91" s="135"/>
      <c r="HFS91" s="135"/>
      <c r="HFT91" s="135"/>
      <c r="HFU91" s="135"/>
      <c r="HFV91" s="135"/>
      <c r="HFW91" s="135"/>
      <c r="HFX91" s="135"/>
      <c r="HFY91" s="135"/>
      <c r="HFZ91" s="135"/>
      <c r="HGA91" s="135"/>
      <c r="HGB91" s="135"/>
      <c r="HGC91" s="135"/>
      <c r="HGD91" s="135"/>
      <c r="HGE91" s="135"/>
      <c r="HGF91" s="135"/>
      <c r="HGG91" s="135"/>
      <c r="HGH91" s="135"/>
      <c r="HGI91" s="135"/>
      <c r="HGJ91" s="135"/>
      <c r="HGK91" s="135"/>
      <c r="HGL91" s="135"/>
      <c r="HGM91" s="135"/>
      <c r="HGN91" s="135"/>
      <c r="HGO91" s="135"/>
      <c r="HGP91" s="135"/>
      <c r="HGQ91" s="135"/>
      <c r="HGR91" s="135"/>
      <c r="HGS91" s="135"/>
      <c r="HGT91" s="135"/>
      <c r="HGU91" s="135"/>
      <c r="HGV91" s="135"/>
      <c r="HGW91" s="135"/>
      <c r="HGX91" s="135"/>
      <c r="HGY91" s="135"/>
      <c r="HGZ91" s="135"/>
      <c r="HHA91" s="135"/>
      <c r="HHB91" s="135"/>
      <c r="HHC91" s="135"/>
      <c r="HHD91" s="135"/>
      <c r="HHE91" s="135"/>
      <c r="HHF91" s="135"/>
      <c r="HHG91" s="135"/>
      <c r="HHH91" s="135"/>
      <c r="HHI91" s="135"/>
      <c r="HHJ91" s="135"/>
      <c r="HHK91" s="135"/>
      <c r="HHL91" s="135"/>
      <c r="HHM91" s="135"/>
      <c r="HHN91" s="135"/>
      <c r="HHO91" s="135"/>
      <c r="HHP91" s="135"/>
      <c r="HHQ91" s="135"/>
      <c r="HHR91" s="135"/>
      <c r="HHS91" s="135"/>
      <c r="HHT91" s="135"/>
      <c r="HHU91" s="135"/>
      <c r="HHV91" s="135"/>
      <c r="HHW91" s="135"/>
      <c r="HHX91" s="135"/>
      <c r="HHY91" s="135"/>
      <c r="HHZ91" s="135"/>
      <c r="HIA91" s="135"/>
      <c r="HIB91" s="135"/>
      <c r="HIC91" s="135"/>
      <c r="HID91" s="135"/>
      <c r="HIE91" s="135"/>
      <c r="HIF91" s="135"/>
      <c r="HIG91" s="135"/>
      <c r="HIH91" s="135"/>
      <c r="HII91" s="135"/>
      <c r="HIJ91" s="135"/>
      <c r="HIK91" s="135"/>
      <c r="HIL91" s="135"/>
      <c r="HIM91" s="135"/>
      <c r="HIN91" s="135"/>
      <c r="HIO91" s="135"/>
      <c r="HIP91" s="135"/>
      <c r="HIQ91" s="135"/>
      <c r="HIR91" s="135"/>
      <c r="HIS91" s="135"/>
      <c r="HIT91" s="135"/>
      <c r="HIU91" s="135"/>
      <c r="HIV91" s="135"/>
      <c r="HIW91" s="135"/>
      <c r="HIX91" s="135"/>
      <c r="HIY91" s="135"/>
      <c r="HIZ91" s="135"/>
      <c r="HJA91" s="135"/>
      <c r="HJB91" s="135"/>
      <c r="HJC91" s="135"/>
      <c r="HJD91" s="135"/>
      <c r="HJE91" s="135"/>
      <c r="HJF91" s="135"/>
      <c r="HJG91" s="135"/>
      <c r="HJH91" s="135"/>
      <c r="HJI91" s="135"/>
      <c r="HJJ91" s="135"/>
      <c r="HJK91" s="135"/>
      <c r="HJL91" s="135"/>
      <c r="HJM91" s="135"/>
      <c r="HJN91" s="135"/>
      <c r="HJO91" s="135"/>
      <c r="HJP91" s="135"/>
      <c r="HJQ91" s="135"/>
      <c r="HJR91" s="135"/>
      <c r="HJS91" s="135"/>
      <c r="HJT91" s="135"/>
      <c r="HJU91" s="135"/>
      <c r="HJV91" s="135"/>
      <c r="HJW91" s="135"/>
      <c r="HJX91" s="135"/>
      <c r="HJY91" s="135"/>
      <c r="HJZ91" s="135"/>
      <c r="HKA91" s="135"/>
      <c r="HKB91" s="135"/>
      <c r="HKC91" s="135"/>
      <c r="HKD91" s="135"/>
      <c r="HKE91" s="135"/>
      <c r="HKF91" s="135"/>
      <c r="HKG91" s="135"/>
      <c r="HKH91" s="135"/>
      <c r="HKI91" s="135"/>
      <c r="HKJ91" s="135"/>
      <c r="HKK91" s="135"/>
      <c r="HKL91" s="135"/>
      <c r="HKM91" s="135"/>
      <c r="HKN91" s="135"/>
      <c r="HKO91" s="135"/>
      <c r="HKP91" s="135"/>
      <c r="HKQ91" s="135"/>
      <c r="HKR91" s="135"/>
      <c r="HKS91" s="135"/>
      <c r="HKT91" s="135"/>
      <c r="HKU91" s="135"/>
      <c r="HKV91" s="135"/>
      <c r="HKW91" s="135"/>
      <c r="HKX91" s="135"/>
      <c r="HKY91" s="135"/>
      <c r="HKZ91" s="135"/>
      <c r="HLA91" s="135"/>
      <c r="HLB91" s="135"/>
      <c r="HLC91" s="135"/>
      <c r="HLD91" s="135"/>
      <c r="HLE91" s="135"/>
      <c r="HLF91" s="135"/>
      <c r="HLG91" s="135"/>
      <c r="HLH91" s="135"/>
      <c r="HLI91" s="135"/>
      <c r="HLJ91" s="135"/>
      <c r="HLK91" s="135"/>
      <c r="HLL91" s="135"/>
      <c r="HLM91" s="135"/>
      <c r="HLN91" s="135"/>
      <c r="HLO91" s="135"/>
      <c r="HLP91" s="135"/>
      <c r="HLQ91" s="135"/>
      <c r="HLR91" s="135"/>
      <c r="HLS91" s="135"/>
      <c r="HLT91" s="135"/>
      <c r="HLU91" s="135"/>
      <c r="HLV91" s="135"/>
      <c r="HLW91" s="135"/>
      <c r="HLX91" s="135"/>
      <c r="HLY91" s="135"/>
      <c r="HLZ91" s="135"/>
      <c r="HMA91" s="135"/>
      <c r="HMB91" s="135"/>
      <c r="HMC91" s="135"/>
      <c r="HMD91" s="135"/>
      <c r="HME91" s="135"/>
      <c r="HMF91" s="135"/>
      <c r="HMG91" s="135"/>
      <c r="HMH91" s="135"/>
      <c r="HMI91" s="135"/>
      <c r="HMJ91" s="135"/>
      <c r="HMK91" s="135"/>
      <c r="HML91" s="135"/>
      <c r="HMM91" s="135"/>
      <c r="HMN91" s="135"/>
      <c r="HMO91" s="135"/>
      <c r="HMP91" s="135"/>
      <c r="HMQ91" s="135"/>
      <c r="HMR91" s="135"/>
      <c r="HMS91" s="135"/>
      <c r="HMT91" s="135"/>
      <c r="HMU91" s="135"/>
      <c r="HMV91" s="135"/>
      <c r="HMW91" s="135"/>
      <c r="HMX91" s="135"/>
      <c r="HMY91" s="135"/>
      <c r="HMZ91" s="135"/>
      <c r="HNA91" s="135"/>
      <c r="HNB91" s="135"/>
      <c r="HNC91" s="135"/>
      <c r="HND91" s="135"/>
      <c r="HNE91" s="135"/>
      <c r="HNF91" s="135"/>
      <c r="HNG91" s="135"/>
      <c r="HNH91" s="135"/>
      <c r="HNI91" s="135"/>
      <c r="HNJ91" s="135"/>
      <c r="HNK91" s="135"/>
      <c r="HNL91" s="135"/>
      <c r="HNM91" s="135"/>
      <c r="HNN91" s="135"/>
      <c r="HNO91" s="135"/>
      <c r="HNP91" s="135"/>
      <c r="HNQ91" s="135"/>
      <c r="HNR91" s="135"/>
      <c r="HNS91" s="135"/>
      <c r="HNT91" s="135"/>
      <c r="HNU91" s="135"/>
      <c r="HNV91" s="135"/>
      <c r="HNW91" s="135"/>
      <c r="HNX91" s="135"/>
      <c r="HNY91" s="135"/>
      <c r="HNZ91" s="135"/>
      <c r="HOA91" s="135"/>
      <c r="HOB91" s="135"/>
      <c r="HOC91" s="135"/>
      <c r="HOD91" s="135"/>
      <c r="HOE91" s="135"/>
      <c r="HOF91" s="135"/>
      <c r="HOG91" s="135"/>
      <c r="HOH91" s="135"/>
      <c r="HOI91" s="135"/>
      <c r="HOJ91" s="135"/>
      <c r="HOK91" s="135"/>
      <c r="HOL91" s="135"/>
      <c r="HOM91" s="135"/>
      <c r="HON91" s="135"/>
      <c r="HOO91" s="135"/>
      <c r="HOP91" s="135"/>
      <c r="HOQ91" s="135"/>
      <c r="HOR91" s="135"/>
      <c r="HOS91" s="135"/>
      <c r="HOT91" s="135"/>
      <c r="HOU91" s="135"/>
      <c r="HOV91" s="135"/>
      <c r="HOW91" s="135"/>
      <c r="HOX91" s="135"/>
      <c r="HOY91" s="135"/>
      <c r="HOZ91" s="135"/>
      <c r="HPA91" s="135"/>
      <c r="HPB91" s="135"/>
      <c r="HPC91" s="135"/>
      <c r="HPD91" s="135"/>
      <c r="HPE91" s="135"/>
      <c r="HPF91" s="135"/>
      <c r="HPG91" s="135"/>
      <c r="HPH91" s="135"/>
      <c r="HPI91" s="135"/>
      <c r="HPJ91" s="135"/>
      <c r="HPK91" s="135"/>
      <c r="HPL91" s="135"/>
      <c r="HPM91" s="135"/>
      <c r="HPN91" s="135"/>
      <c r="HPO91" s="135"/>
      <c r="HPP91" s="135"/>
      <c r="HPQ91" s="135"/>
      <c r="HPR91" s="135"/>
      <c r="HPS91" s="135"/>
      <c r="HPT91" s="135"/>
      <c r="HPU91" s="135"/>
      <c r="HPV91" s="135"/>
      <c r="HPW91" s="135"/>
      <c r="HPX91" s="135"/>
      <c r="HPY91" s="135"/>
      <c r="HPZ91" s="135"/>
      <c r="HQA91" s="135"/>
      <c r="HQB91" s="135"/>
      <c r="HQC91" s="135"/>
      <c r="HQD91" s="135"/>
      <c r="HQE91" s="135"/>
      <c r="HQF91" s="135"/>
      <c r="HQG91" s="135"/>
      <c r="HQH91" s="135"/>
      <c r="HQI91" s="135"/>
      <c r="HQJ91" s="135"/>
      <c r="HQK91" s="135"/>
      <c r="HQL91" s="135"/>
      <c r="HQM91" s="135"/>
      <c r="HQN91" s="135"/>
      <c r="HQO91" s="135"/>
      <c r="HQP91" s="135"/>
      <c r="HQQ91" s="135"/>
      <c r="HQR91" s="135"/>
      <c r="HQS91" s="135"/>
      <c r="HQT91" s="135"/>
      <c r="HQU91" s="135"/>
      <c r="HQV91" s="135"/>
      <c r="HQW91" s="135"/>
      <c r="HQX91" s="135"/>
      <c r="HQY91" s="135"/>
      <c r="HQZ91" s="135"/>
      <c r="HRA91" s="135"/>
      <c r="HRB91" s="135"/>
      <c r="HRC91" s="135"/>
      <c r="HRD91" s="135"/>
      <c r="HRE91" s="135"/>
      <c r="HRF91" s="135"/>
      <c r="HRG91" s="135"/>
      <c r="HRH91" s="135"/>
      <c r="HRI91" s="135"/>
      <c r="HRJ91" s="135"/>
      <c r="HRK91" s="135"/>
      <c r="HRL91" s="135"/>
      <c r="HRM91" s="135"/>
      <c r="HRN91" s="135"/>
      <c r="HRO91" s="135"/>
      <c r="HRP91" s="135"/>
      <c r="HRQ91" s="135"/>
      <c r="HRR91" s="135"/>
      <c r="HRS91" s="135"/>
      <c r="HRT91" s="135"/>
      <c r="HRU91" s="135"/>
      <c r="HRV91" s="135"/>
      <c r="HRW91" s="135"/>
      <c r="HRX91" s="135"/>
      <c r="HRY91" s="135"/>
      <c r="HRZ91" s="135"/>
      <c r="HSA91" s="135"/>
      <c r="HSB91" s="135"/>
      <c r="HSC91" s="135"/>
      <c r="HSD91" s="135"/>
      <c r="HSE91" s="135"/>
      <c r="HSF91" s="135"/>
      <c r="HSG91" s="135"/>
      <c r="HSH91" s="135"/>
      <c r="HSI91" s="135"/>
      <c r="HSJ91" s="135"/>
      <c r="HSK91" s="135"/>
      <c r="HSL91" s="135"/>
      <c r="HSM91" s="135"/>
      <c r="HSN91" s="135"/>
      <c r="HSO91" s="135"/>
      <c r="HSP91" s="135"/>
      <c r="HSQ91" s="135"/>
      <c r="HSR91" s="135"/>
      <c r="HSS91" s="135"/>
      <c r="HST91" s="135"/>
      <c r="HSU91" s="135"/>
      <c r="HSV91" s="135"/>
      <c r="HSW91" s="135"/>
      <c r="HSX91" s="135"/>
      <c r="HSY91" s="135"/>
      <c r="HSZ91" s="135"/>
      <c r="HTA91" s="135"/>
      <c r="HTB91" s="135"/>
      <c r="HTC91" s="135"/>
      <c r="HTD91" s="135"/>
      <c r="HTE91" s="135"/>
      <c r="HTF91" s="135"/>
      <c r="HTG91" s="135"/>
      <c r="HTH91" s="135"/>
      <c r="HTI91" s="135"/>
      <c r="HTJ91" s="135"/>
      <c r="HTK91" s="135"/>
      <c r="HTL91" s="135"/>
      <c r="HTM91" s="135"/>
      <c r="HTN91" s="135"/>
      <c r="HTO91" s="135"/>
      <c r="HTP91" s="135"/>
      <c r="HTQ91" s="135"/>
      <c r="HTR91" s="135"/>
      <c r="HTS91" s="135"/>
      <c r="HTT91" s="135"/>
      <c r="HTU91" s="135"/>
      <c r="HTV91" s="135"/>
      <c r="HTW91" s="135"/>
      <c r="HTX91" s="135"/>
      <c r="HTY91" s="135"/>
      <c r="HTZ91" s="135"/>
      <c r="HUA91" s="135"/>
      <c r="HUB91" s="135"/>
      <c r="HUC91" s="135"/>
      <c r="HUD91" s="135"/>
      <c r="HUE91" s="135"/>
      <c r="HUF91" s="135"/>
      <c r="HUG91" s="135"/>
      <c r="HUH91" s="135"/>
      <c r="HUI91" s="135"/>
      <c r="HUJ91" s="135"/>
      <c r="HUK91" s="135"/>
      <c r="HUL91" s="135"/>
      <c r="HUM91" s="135"/>
      <c r="HUN91" s="135"/>
      <c r="HUO91" s="135"/>
      <c r="HUP91" s="135"/>
      <c r="HUQ91" s="135"/>
      <c r="HUR91" s="135"/>
      <c r="HUS91" s="135"/>
      <c r="HUT91" s="135"/>
      <c r="HUU91" s="135"/>
      <c r="HUV91" s="135"/>
      <c r="HUW91" s="135"/>
      <c r="HUX91" s="135"/>
      <c r="HUY91" s="135"/>
      <c r="HUZ91" s="135"/>
      <c r="HVA91" s="135"/>
      <c r="HVB91" s="135"/>
      <c r="HVC91" s="135"/>
      <c r="HVD91" s="135"/>
      <c r="HVE91" s="135"/>
      <c r="HVF91" s="135"/>
      <c r="HVG91" s="135"/>
      <c r="HVH91" s="135"/>
      <c r="HVI91" s="135"/>
      <c r="HVJ91" s="135"/>
      <c r="HVK91" s="135"/>
      <c r="HVL91" s="135"/>
      <c r="HVM91" s="135"/>
      <c r="HVN91" s="135"/>
      <c r="HVO91" s="135"/>
      <c r="HVP91" s="135"/>
      <c r="HVQ91" s="135"/>
      <c r="HVR91" s="135"/>
      <c r="HVS91" s="135"/>
      <c r="HVT91" s="135"/>
      <c r="HVU91" s="135"/>
      <c r="HVV91" s="135"/>
      <c r="HVW91" s="135"/>
      <c r="HVX91" s="135"/>
      <c r="HVY91" s="135"/>
      <c r="HVZ91" s="135"/>
      <c r="HWA91" s="135"/>
      <c r="HWB91" s="135"/>
      <c r="HWC91" s="135"/>
      <c r="HWD91" s="135"/>
      <c r="HWE91" s="135"/>
      <c r="HWF91" s="135"/>
      <c r="HWG91" s="135"/>
      <c r="HWH91" s="135"/>
      <c r="HWI91" s="135"/>
      <c r="HWJ91" s="135"/>
      <c r="HWK91" s="135"/>
      <c r="HWL91" s="135"/>
      <c r="HWM91" s="135"/>
      <c r="HWN91" s="135"/>
      <c r="HWO91" s="135"/>
      <c r="HWP91" s="135"/>
      <c r="HWQ91" s="135"/>
      <c r="HWR91" s="135"/>
      <c r="HWS91" s="135"/>
      <c r="HWT91" s="135"/>
      <c r="HWU91" s="135"/>
      <c r="HWV91" s="135"/>
      <c r="HWW91" s="135"/>
      <c r="HWX91" s="135"/>
      <c r="HWY91" s="135"/>
      <c r="HWZ91" s="135"/>
      <c r="HXA91" s="135"/>
      <c r="HXB91" s="135"/>
      <c r="HXC91" s="135"/>
      <c r="HXD91" s="135"/>
      <c r="HXE91" s="135"/>
      <c r="HXF91" s="135"/>
      <c r="HXG91" s="135"/>
      <c r="HXH91" s="135"/>
      <c r="HXI91" s="135"/>
      <c r="HXJ91" s="135"/>
      <c r="HXK91" s="135"/>
      <c r="HXL91" s="135"/>
      <c r="HXM91" s="135"/>
      <c r="HXN91" s="135"/>
      <c r="HXO91" s="135"/>
      <c r="HXP91" s="135"/>
      <c r="HXQ91" s="135"/>
      <c r="HXR91" s="135"/>
      <c r="HXS91" s="135"/>
      <c r="HXT91" s="135"/>
      <c r="HXU91" s="135"/>
      <c r="HXV91" s="135"/>
      <c r="HXW91" s="135"/>
      <c r="HXX91" s="135"/>
      <c r="HXY91" s="135"/>
      <c r="HXZ91" s="135"/>
      <c r="HYA91" s="135"/>
      <c r="HYB91" s="135"/>
      <c r="HYC91" s="135"/>
      <c r="HYD91" s="135"/>
      <c r="HYE91" s="135"/>
      <c r="HYF91" s="135"/>
      <c r="HYG91" s="135"/>
      <c r="HYH91" s="135"/>
      <c r="HYI91" s="135"/>
      <c r="HYJ91" s="135"/>
      <c r="HYK91" s="135"/>
      <c r="HYL91" s="135"/>
      <c r="HYM91" s="135"/>
      <c r="HYN91" s="135"/>
      <c r="HYO91" s="135"/>
      <c r="HYP91" s="135"/>
      <c r="HYQ91" s="135"/>
      <c r="HYR91" s="135"/>
      <c r="HYS91" s="135"/>
      <c r="HYT91" s="135"/>
      <c r="HYU91" s="135"/>
      <c r="HYV91" s="135"/>
      <c r="HYW91" s="135"/>
      <c r="HYX91" s="135"/>
      <c r="HYY91" s="135"/>
      <c r="HYZ91" s="135"/>
      <c r="HZA91" s="135"/>
      <c r="HZB91" s="135"/>
      <c r="HZC91" s="135"/>
      <c r="HZD91" s="135"/>
      <c r="HZE91" s="135"/>
      <c r="HZF91" s="135"/>
      <c r="HZG91" s="135"/>
      <c r="HZH91" s="135"/>
      <c r="HZI91" s="135"/>
      <c r="HZJ91" s="135"/>
      <c r="HZK91" s="135"/>
      <c r="HZL91" s="135"/>
      <c r="HZM91" s="135"/>
      <c r="HZN91" s="135"/>
      <c r="HZO91" s="135"/>
      <c r="HZP91" s="135"/>
      <c r="HZQ91" s="135"/>
      <c r="HZR91" s="135"/>
      <c r="HZS91" s="135"/>
      <c r="HZT91" s="135"/>
      <c r="HZU91" s="135"/>
      <c r="HZV91" s="135"/>
      <c r="HZW91" s="135"/>
      <c r="HZX91" s="135"/>
      <c r="HZY91" s="135"/>
      <c r="HZZ91" s="135"/>
      <c r="IAA91" s="135"/>
      <c r="IAB91" s="135"/>
      <c r="IAC91" s="135"/>
      <c r="IAD91" s="135"/>
      <c r="IAE91" s="135"/>
      <c r="IAF91" s="135"/>
      <c r="IAG91" s="135"/>
      <c r="IAH91" s="135"/>
      <c r="IAI91" s="135"/>
      <c r="IAJ91" s="135"/>
      <c r="IAK91" s="135"/>
      <c r="IAL91" s="135"/>
      <c r="IAM91" s="135"/>
      <c r="IAN91" s="135"/>
      <c r="IAO91" s="135"/>
      <c r="IAP91" s="135"/>
      <c r="IAQ91" s="135"/>
      <c r="IAR91" s="135"/>
      <c r="IAS91" s="135"/>
      <c r="IAT91" s="135"/>
      <c r="IAU91" s="135"/>
      <c r="IAV91" s="135"/>
      <c r="IAW91" s="135"/>
      <c r="IAX91" s="135"/>
      <c r="IAY91" s="135"/>
      <c r="IAZ91" s="135"/>
      <c r="IBA91" s="135"/>
      <c r="IBB91" s="135"/>
      <c r="IBC91" s="135"/>
      <c r="IBD91" s="135"/>
      <c r="IBE91" s="135"/>
      <c r="IBF91" s="135"/>
      <c r="IBG91" s="135"/>
      <c r="IBH91" s="135"/>
      <c r="IBI91" s="135"/>
      <c r="IBJ91" s="135"/>
      <c r="IBK91" s="135"/>
      <c r="IBL91" s="135"/>
      <c r="IBM91" s="135"/>
      <c r="IBN91" s="135"/>
      <c r="IBO91" s="135"/>
      <c r="IBP91" s="135"/>
      <c r="IBQ91" s="135"/>
      <c r="IBR91" s="135"/>
      <c r="IBS91" s="135"/>
      <c r="IBT91" s="135"/>
      <c r="IBU91" s="135"/>
      <c r="IBV91" s="135"/>
      <c r="IBW91" s="135"/>
      <c r="IBX91" s="135"/>
      <c r="IBY91" s="135"/>
      <c r="IBZ91" s="135"/>
      <c r="ICA91" s="135"/>
      <c r="ICB91" s="135"/>
      <c r="ICC91" s="135"/>
      <c r="ICD91" s="135"/>
      <c r="ICE91" s="135"/>
      <c r="ICF91" s="135"/>
      <c r="ICG91" s="135"/>
      <c r="ICH91" s="135"/>
      <c r="ICI91" s="135"/>
      <c r="ICJ91" s="135"/>
      <c r="ICK91" s="135"/>
      <c r="ICL91" s="135"/>
      <c r="ICM91" s="135"/>
      <c r="ICN91" s="135"/>
      <c r="ICO91" s="135"/>
      <c r="ICP91" s="135"/>
      <c r="ICQ91" s="135"/>
      <c r="ICR91" s="135"/>
      <c r="ICS91" s="135"/>
      <c r="ICT91" s="135"/>
      <c r="ICU91" s="135"/>
      <c r="ICV91" s="135"/>
      <c r="ICW91" s="135"/>
      <c r="ICX91" s="135"/>
      <c r="ICY91" s="135"/>
      <c r="ICZ91" s="135"/>
      <c r="IDA91" s="135"/>
      <c r="IDB91" s="135"/>
      <c r="IDC91" s="135"/>
      <c r="IDD91" s="135"/>
      <c r="IDE91" s="135"/>
      <c r="IDF91" s="135"/>
      <c r="IDG91" s="135"/>
      <c r="IDH91" s="135"/>
      <c r="IDI91" s="135"/>
      <c r="IDJ91" s="135"/>
      <c r="IDK91" s="135"/>
      <c r="IDL91" s="135"/>
      <c r="IDM91" s="135"/>
      <c r="IDN91" s="135"/>
      <c r="IDO91" s="135"/>
      <c r="IDP91" s="135"/>
      <c r="IDQ91" s="135"/>
      <c r="IDR91" s="135"/>
      <c r="IDS91" s="135"/>
      <c r="IDT91" s="135"/>
      <c r="IDU91" s="135"/>
      <c r="IDV91" s="135"/>
      <c r="IDW91" s="135"/>
      <c r="IDX91" s="135"/>
      <c r="IDY91" s="135"/>
      <c r="IDZ91" s="135"/>
      <c r="IEA91" s="135"/>
      <c r="IEB91" s="135"/>
      <c r="IEC91" s="135"/>
      <c r="IED91" s="135"/>
      <c r="IEE91" s="135"/>
      <c r="IEF91" s="135"/>
      <c r="IEG91" s="135"/>
      <c r="IEH91" s="135"/>
      <c r="IEI91" s="135"/>
      <c r="IEJ91" s="135"/>
      <c r="IEK91" s="135"/>
      <c r="IEL91" s="135"/>
      <c r="IEM91" s="135"/>
      <c r="IEN91" s="135"/>
      <c r="IEO91" s="135"/>
      <c r="IEP91" s="135"/>
      <c r="IEQ91" s="135"/>
      <c r="IER91" s="135"/>
      <c r="IES91" s="135"/>
      <c r="IET91" s="135"/>
      <c r="IEU91" s="135"/>
      <c r="IEV91" s="135"/>
      <c r="IEW91" s="135"/>
      <c r="IEX91" s="135"/>
      <c r="IEY91" s="135"/>
      <c r="IEZ91" s="135"/>
      <c r="IFA91" s="135"/>
      <c r="IFB91" s="135"/>
      <c r="IFC91" s="135"/>
      <c r="IFD91" s="135"/>
      <c r="IFE91" s="135"/>
      <c r="IFF91" s="135"/>
      <c r="IFG91" s="135"/>
      <c r="IFH91" s="135"/>
      <c r="IFI91" s="135"/>
      <c r="IFJ91" s="135"/>
      <c r="IFK91" s="135"/>
      <c r="IFL91" s="135"/>
      <c r="IFM91" s="135"/>
      <c r="IFN91" s="135"/>
      <c r="IFO91" s="135"/>
      <c r="IFP91" s="135"/>
      <c r="IFQ91" s="135"/>
      <c r="IFR91" s="135"/>
      <c r="IFS91" s="135"/>
      <c r="IFT91" s="135"/>
      <c r="IFU91" s="135"/>
      <c r="IFV91" s="135"/>
      <c r="IFW91" s="135"/>
      <c r="IFX91" s="135"/>
      <c r="IFY91" s="135"/>
      <c r="IFZ91" s="135"/>
      <c r="IGA91" s="135"/>
      <c r="IGB91" s="135"/>
      <c r="IGC91" s="135"/>
      <c r="IGD91" s="135"/>
      <c r="IGE91" s="135"/>
      <c r="IGF91" s="135"/>
      <c r="IGG91" s="135"/>
      <c r="IGH91" s="135"/>
      <c r="IGI91" s="135"/>
      <c r="IGJ91" s="135"/>
      <c r="IGK91" s="135"/>
      <c r="IGL91" s="135"/>
      <c r="IGM91" s="135"/>
      <c r="IGN91" s="135"/>
      <c r="IGO91" s="135"/>
      <c r="IGP91" s="135"/>
      <c r="IGQ91" s="135"/>
      <c r="IGR91" s="135"/>
      <c r="IGS91" s="135"/>
      <c r="IGT91" s="135"/>
      <c r="IGU91" s="135"/>
      <c r="IGV91" s="135"/>
      <c r="IGW91" s="135"/>
      <c r="IGX91" s="135"/>
      <c r="IGY91" s="135"/>
      <c r="IGZ91" s="135"/>
      <c r="IHA91" s="135"/>
      <c r="IHB91" s="135"/>
      <c r="IHC91" s="135"/>
      <c r="IHD91" s="135"/>
      <c r="IHE91" s="135"/>
      <c r="IHF91" s="135"/>
      <c r="IHG91" s="135"/>
      <c r="IHH91" s="135"/>
      <c r="IHI91" s="135"/>
      <c r="IHJ91" s="135"/>
      <c r="IHK91" s="135"/>
      <c r="IHL91" s="135"/>
      <c r="IHM91" s="135"/>
      <c r="IHN91" s="135"/>
      <c r="IHO91" s="135"/>
      <c r="IHP91" s="135"/>
      <c r="IHQ91" s="135"/>
      <c r="IHR91" s="135"/>
      <c r="IHS91" s="135"/>
      <c r="IHT91" s="135"/>
      <c r="IHU91" s="135"/>
      <c r="IHV91" s="135"/>
      <c r="IHW91" s="135"/>
      <c r="IHX91" s="135"/>
      <c r="IHY91" s="135"/>
      <c r="IHZ91" s="135"/>
      <c r="IIA91" s="135"/>
      <c r="IIB91" s="135"/>
      <c r="IIC91" s="135"/>
      <c r="IID91" s="135"/>
      <c r="IIE91" s="135"/>
      <c r="IIF91" s="135"/>
      <c r="IIG91" s="135"/>
      <c r="IIH91" s="135"/>
      <c r="III91" s="135"/>
      <c r="IIJ91" s="135"/>
      <c r="IIK91" s="135"/>
      <c r="IIL91" s="135"/>
      <c r="IIM91" s="135"/>
      <c r="IIN91" s="135"/>
      <c r="IIO91" s="135"/>
      <c r="IIP91" s="135"/>
      <c r="IIQ91" s="135"/>
      <c r="IIR91" s="135"/>
      <c r="IIS91" s="135"/>
      <c r="IIT91" s="135"/>
      <c r="IIU91" s="135"/>
      <c r="IIV91" s="135"/>
      <c r="IIW91" s="135"/>
      <c r="IIX91" s="135"/>
      <c r="IIY91" s="135"/>
      <c r="IIZ91" s="135"/>
      <c r="IJA91" s="135"/>
      <c r="IJB91" s="135"/>
      <c r="IJC91" s="135"/>
      <c r="IJD91" s="135"/>
      <c r="IJE91" s="135"/>
      <c r="IJF91" s="135"/>
      <c r="IJG91" s="135"/>
      <c r="IJH91" s="135"/>
      <c r="IJI91" s="135"/>
      <c r="IJJ91" s="135"/>
      <c r="IJK91" s="135"/>
      <c r="IJL91" s="135"/>
      <c r="IJM91" s="135"/>
      <c r="IJN91" s="135"/>
      <c r="IJO91" s="135"/>
      <c r="IJP91" s="135"/>
      <c r="IJQ91" s="135"/>
      <c r="IJR91" s="135"/>
      <c r="IJS91" s="135"/>
      <c r="IJT91" s="135"/>
      <c r="IJU91" s="135"/>
      <c r="IJV91" s="135"/>
      <c r="IJW91" s="135"/>
      <c r="IJX91" s="135"/>
      <c r="IJY91" s="135"/>
      <c r="IJZ91" s="135"/>
      <c r="IKA91" s="135"/>
      <c r="IKB91" s="135"/>
      <c r="IKC91" s="135"/>
      <c r="IKD91" s="135"/>
      <c r="IKE91" s="135"/>
      <c r="IKF91" s="135"/>
      <c r="IKG91" s="135"/>
      <c r="IKH91" s="135"/>
      <c r="IKI91" s="135"/>
      <c r="IKJ91" s="135"/>
      <c r="IKK91" s="135"/>
      <c r="IKL91" s="135"/>
      <c r="IKM91" s="135"/>
      <c r="IKN91" s="135"/>
      <c r="IKO91" s="135"/>
      <c r="IKP91" s="135"/>
      <c r="IKQ91" s="135"/>
      <c r="IKR91" s="135"/>
      <c r="IKS91" s="135"/>
      <c r="IKT91" s="135"/>
      <c r="IKU91" s="135"/>
      <c r="IKV91" s="135"/>
      <c r="IKW91" s="135"/>
      <c r="IKX91" s="135"/>
      <c r="IKY91" s="135"/>
      <c r="IKZ91" s="135"/>
      <c r="ILA91" s="135"/>
      <c r="ILB91" s="135"/>
      <c r="ILC91" s="135"/>
      <c r="ILD91" s="135"/>
      <c r="ILE91" s="135"/>
      <c r="ILF91" s="135"/>
      <c r="ILG91" s="135"/>
      <c r="ILH91" s="135"/>
      <c r="ILI91" s="135"/>
      <c r="ILJ91" s="135"/>
      <c r="ILK91" s="135"/>
      <c r="ILL91" s="135"/>
      <c r="ILM91" s="135"/>
      <c r="ILN91" s="135"/>
      <c r="ILO91" s="135"/>
      <c r="ILP91" s="135"/>
      <c r="ILQ91" s="135"/>
      <c r="ILR91" s="135"/>
      <c r="ILS91" s="135"/>
      <c r="ILT91" s="135"/>
      <c r="ILU91" s="135"/>
      <c r="ILV91" s="135"/>
      <c r="ILW91" s="135"/>
      <c r="ILX91" s="135"/>
      <c r="ILY91" s="135"/>
      <c r="ILZ91" s="135"/>
      <c r="IMA91" s="135"/>
      <c r="IMB91" s="135"/>
      <c r="IMC91" s="135"/>
      <c r="IMD91" s="135"/>
      <c r="IME91" s="135"/>
      <c r="IMF91" s="135"/>
      <c r="IMG91" s="135"/>
      <c r="IMH91" s="135"/>
      <c r="IMI91" s="135"/>
      <c r="IMJ91" s="135"/>
      <c r="IMK91" s="135"/>
      <c r="IML91" s="135"/>
      <c r="IMM91" s="135"/>
      <c r="IMN91" s="135"/>
      <c r="IMO91" s="135"/>
      <c r="IMP91" s="135"/>
      <c r="IMQ91" s="135"/>
      <c r="IMR91" s="135"/>
      <c r="IMS91" s="135"/>
      <c r="IMT91" s="135"/>
      <c r="IMU91" s="135"/>
      <c r="IMV91" s="135"/>
      <c r="IMW91" s="135"/>
      <c r="IMX91" s="135"/>
      <c r="IMY91" s="135"/>
      <c r="IMZ91" s="135"/>
      <c r="INA91" s="135"/>
      <c r="INB91" s="135"/>
      <c r="INC91" s="135"/>
      <c r="IND91" s="135"/>
      <c r="INE91" s="135"/>
      <c r="INF91" s="135"/>
      <c r="ING91" s="135"/>
      <c r="INH91" s="135"/>
      <c r="INI91" s="135"/>
      <c r="INJ91" s="135"/>
      <c r="INK91" s="135"/>
      <c r="INL91" s="135"/>
      <c r="INM91" s="135"/>
      <c r="INN91" s="135"/>
      <c r="INO91" s="135"/>
      <c r="INP91" s="135"/>
      <c r="INQ91" s="135"/>
      <c r="INR91" s="135"/>
      <c r="INS91" s="135"/>
      <c r="INT91" s="135"/>
      <c r="INU91" s="135"/>
      <c r="INV91" s="135"/>
      <c r="INW91" s="135"/>
      <c r="INX91" s="135"/>
      <c r="INY91" s="135"/>
      <c r="INZ91" s="135"/>
      <c r="IOA91" s="135"/>
      <c r="IOB91" s="135"/>
      <c r="IOC91" s="135"/>
      <c r="IOD91" s="135"/>
      <c r="IOE91" s="135"/>
      <c r="IOF91" s="135"/>
      <c r="IOG91" s="135"/>
      <c r="IOH91" s="135"/>
      <c r="IOI91" s="135"/>
      <c r="IOJ91" s="135"/>
      <c r="IOK91" s="135"/>
      <c r="IOL91" s="135"/>
      <c r="IOM91" s="135"/>
      <c r="ION91" s="135"/>
      <c r="IOO91" s="135"/>
      <c r="IOP91" s="135"/>
      <c r="IOQ91" s="135"/>
      <c r="IOR91" s="135"/>
      <c r="IOS91" s="135"/>
      <c r="IOT91" s="135"/>
      <c r="IOU91" s="135"/>
      <c r="IOV91" s="135"/>
      <c r="IOW91" s="135"/>
      <c r="IOX91" s="135"/>
      <c r="IOY91" s="135"/>
      <c r="IOZ91" s="135"/>
      <c r="IPA91" s="135"/>
      <c r="IPB91" s="135"/>
      <c r="IPC91" s="135"/>
      <c r="IPD91" s="135"/>
      <c r="IPE91" s="135"/>
      <c r="IPF91" s="135"/>
      <c r="IPG91" s="135"/>
      <c r="IPH91" s="135"/>
      <c r="IPI91" s="135"/>
      <c r="IPJ91" s="135"/>
      <c r="IPK91" s="135"/>
      <c r="IPL91" s="135"/>
      <c r="IPM91" s="135"/>
      <c r="IPN91" s="135"/>
      <c r="IPO91" s="135"/>
      <c r="IPP91" s="135"/>
      <c r="IPQ91" s="135"/>
      <c r="IPR91" s="135"/>
      <c r="IPS91" s="135"/>
      <c r="IPT91" s="135"/>
      <c r="IPU91" s="135"/>
      <c r="IPV91" s="135"/>
      <c r="IPW91" s="135"/>
      <c r="IPX91" s="135"/>
      <c r="IPY91" s="135"/>
      <c r="IPZ91" s="135"/>
      <c r="IQA91" s="135"/>
      <c r="IQB91" s="135"/>
      <c r="IQC91" s="135"/>
      <c r="IQD91" s="135"/>
      <c r="IQE91" s="135"/>
      <c r="IQF91" s="135"/>
      <c r="IQG91" s="135"/>
      <c r="IQH91" s="135"/>
      <c r="IQI91" s="135"/>
      <c r="IQJ91" s="135"/>
      <c r="IQK91" s="135"/>
      <c r="IQL91" s="135"/>
      <c r="IQM91" s="135"/>
      <c r="IQN91" s="135"/>
      <c r="IQO91" s="135"/>
      <c r="IQP91" s="135"/>
      <c r="IQQ91" s="135"/>
      <c r="IQR91" s="135"/>
      <c r="IQS91" s="135"/>
      <c r="IQT91" s="135"/>
      <c r="IQU91" s="135"/>
      <c r="IQV91" s="135"/>
      <c r="IQW91" s="135"/>
      <c r="IQX91" s="135"/>
      <c r="IQY91" s="135"/>
      <c r="IQZ91" s="135"/>
      <c r="IRA91" s="135"/>
      <c r="IRB91" s="135"/>
      <c r="IRC91" s="135"/>
      <c r="IRD91" s="135"/>
      <c r="IRE91" s="135"/>
      <c r="IRF91" s="135"/>
      <c r="IRG91" s="135"/>
      <c r="IRH91" s="135"/>
      <c r="IRI91" s="135"/>
      <c r="IRJ91" s="135"/>
      <c r="IRK91" s="135"/>
      <c r="IRL91" s="135"/>
      <c r="IRM91" s="135"/>
      <c r="IRN91" s="135"/>
      <c r="IRO91" s="135"/>
      <c r="IRP91" s="135"/>
      <c r="IRQ91" s="135"/>
      <c r="IRR91" s="135"/>
      <c r="IRS91" s="135"/>
      <c r="IRT91" s="135"/>
      <c r="IRU91" s="135"/>
      <c r="IRV91" s="135"/>
      <c r="IRW91" s="135"/>
      <c r="IRX91" s="135"/>
      <c r="IRY91" s="135"/>
      <c r="IRZ91" s="135"/>
      <c r="ISA91" s="135"/>
      <c r="ISB91" s="135"/>
      <c r="ISC91" s="135"/>
      <c r="ISD91" s="135"/>
      <c r="ISE91" s="135"/>
      <c r="ISF91" s="135"/>
      <c r="ISG91" s="135"/>
      <c r="ISH91" s="135"/>
      <c r="ISI91" s="135"/>
      <c r="ISJ91" s="135"/>
      <c r="ISK91" s="135"/>
      <c r="ISL91" s="135"/>
      <c r="ISM91" s="135"/>
      <c r="ISN91" s="135"/>
      <c r="ISO91" s="135"/>
      <c r="ISP91" s="135"/>
      <c r="ISQ91" s="135"/>
      <c r="ISR91" s="135"/>
      <c r="ISS91" s="135"/>
      <c r="IST91" s="135"/>
      <c r="ISU91" s="135"/>
      <c r="ISV91" s="135"/>
      <c r="ISW91" s="135"/>
      <c r="ISX91" s="135"/>
      <c r="ISY91" s="135"/>
      <c r="ISZ91" s="135"/>
      <c r="ITA91" s="135"/>
      <c r="ITB91" s="135"/>
      <c r="ITC91" s="135"/>
      <c r="ITD91" s="135"/>
      <c r="ITE91" s="135"/>
      <c r="ITF91" s="135"/>
      <c r="ITG91" s="135"/>
      <c r="ITH91" s="135"/>
      <c r="ITI91" s="135"/>
      <c r="ITJ91" s="135"/>
      <c r="ITK91" s="135"/>
      <c r="ITL91" s="135"/>
      <c r="ITM91" s="135"/>
      <c r="ITN91" s="135"/>
      <c r="ITO91" s="135"/>
      <c r="ITP91" s="135"/>
      <c r="ITQ91" s="135"/>
      <c r="ITR91" s="135"/>
      <c r="ITS91" s="135"/>
      <c r="ITT91" s="135"/>
      <c r="ITU91" s="135"/>
      <c r="ITV91" s="135"/>
      <c r="ITW91" s="135"/>
      <c r="ITX91" s="135"/>
      <c r="ITY91" s="135"/>
      <c r="ITZ91" s="135"/>
      <c r="IUA91" s="135"/>
      <c r="IUB91" s="135"/>
      <c r="IUC91" s="135"/>
      <c r="IUD91" s="135"/>
      <c r="IUE91" s="135"/>
      <c r="IUF91" s="135"/>
      <c r="IUG91" s="135"/>
      <c r="IUH91" s="135"/>
      <c r="IUI91" s="135"/>
      <c r="IUJ91" s="135"/>
      <c r="IUK91" s="135"/>
      <c r="IUL91" s="135"/>
      <c r="IUM91" s="135"/>
      <c r="IUN91" s="135"/>
      <c r="IUO91" s="135"/>
      <c r="IUP91" s="135"/>
      <c r="IUQ91" s="135"/>
      <c r="IUR91" s="135"/>
      <c r="IUS91" s="135"/>
      <c r="IUT91" s="135"/>
      <c r="IUU91" s="135"/>
      <c r="IUV91" s="135"/>
      <c r="IUW91" s="135"/>
      <c r="IUX91" s="135"/>
      <c r="IUY91" s="135"/>
      <c r="IUZ91" s="135"/>
      <c r="IVA91" s="135"/>
      <c r="IVB91" s="135"/>
      <c r="IVC91" s="135"/>
      <c r="IVD91" s="135"/>
      <c r="IVE91" s="135"/>
      <c r="IVF91" s="135"/>
      <c r="IVG91" s="135"/>
      <c r="IVH91" s="135"/>
      <c r="IVI91" s="135"/>
      <c r="IVJ91" s="135"/>
      <c r="IVK91" s="135"/>
      <c r="IVL91" s="135"/>
      <c r="IVM91" s="135"/>
      <c r="IVN91" s="135"/>
      <c r="IVO91" s="135"/>
      <c r="IVP91" s="135"/>
      <c r="IVQ91" s="135"/>
      <c r="IVR91" s="135"/>
      <c r="IVS91" s="135"/>
      <c r="IVT91" s="135"/>
      <c r="IVU91" s="135"/>
      <c r="IVV91" s="135"/>
      <c r="IVW91" s="135"/>
      <c r="IVX91" s="135"/>
      <c r="IVY91" s="135"/>
      <c r="IVZ91" s="135"/>
      <c r="IWA91" s="135"/>
      <c r="IWB91" s="135"/>
      <c r="IWC91" s="135"/>
      <c r="IWD91" s="135"/>
      <c r="IWE91" s="135"/>
      <c r="IWF91" s="135"/>
      <c r="IWG91" s="135"/>
      <c r="IWH91" s="135"/>
      <c r="IWI91" s="135"/>
      <c r="IWJ91" s="135"/>
      <c r="IWK91" s="135"/>
      <c r="IWL91" s="135"/>
      <c r="IWM91" s="135"/>
      <c r="IWN91" s="135"/>
      <c r="IWO91" s="135"/>
      <c r="IWP91" s="135"/>
      <c r="IWQ91" s="135"/>
      <c r="IWR91" s="135"/>
      <c r="IWS91" s="135"/>
      <c r="IWT91" s="135"/>
      <c r="IWU91" s="135"/>
      <c r="IWV91" s="135"/>
      <c r="IWW91" s="135"/>
      <c r="IWX91" s="135"/>
      <c r="IWY91" s="135"/>
      <c r="IWZ91" s="135"/>
      <c r="IXA91" s="135"/>
      <c r="IXB91" s="135"/>
      <c r="IXC91" s="135"/>
      <c r="IXD91" s="135"/>
      <c r="IXE91" s="135"/>
      <c r="IXF91" s="135"/>
      <c r="IXG91" s="135"/>
      <c r="IXH91" s="135"/>
      <c r="IXI91" s="135"/>
      <c r="IXJ91" s="135"/>
      <c r="IXK91" s="135"/>
      <c r="IXL91" s="135"/>
      <c r="IXM91" s="135"/>
      <c r="IXN91" s="135"/>
      <c r="IXO91" s="135"/>
      <c r="IXP91" s="135"/>
      <c r="IXQ91" s="135"/>
      <c r="IXR91" s="135"/>
      <c r="IXS91" s="135"/>
      <c r="IXT91" s="135"/>
      <c r="IXU91" s="135"/>
      <c r="IXV91" s="135"/>
      <c r="IXW91" s="135"/>
      <c r="IXX91" s="135"/>
      <c r="IXY91" s="135"/>
      <c r="IXZ91" s="135"/>
      <c r="IYA91" s="135"/>
      <c r="IYB91" s="135"/>
      <c r="IYC91" s="135"/>
      <c r="IYD91" s="135"/>
      <c r="IYE91" s="135"/>
      <c r="IYF91" s="135"/>
      <c r="IYG91" s="135"/>
      <c r="IYH91" s="135"/>
      <c r="IYI91" s="135"/>
      <c r="IYJ91" s="135"/>
      <c r="IYK91" s="135"/>
      <c r="IYL91" s="135"/>
      <c r="IYM91" s="135"/>
      <c r="IYN91" s="135"/>
      <c r="IYO91" s="135"/>
      <c r="IYP91" s="135"/>
      <c r="IYQ91" s="135"/>
      <c r="IYR91" s="135"/>
      <c r="IYS91" s="135"/>
      <c r="IYT91" s="135"/>
      <c r="IYU91" s="135"/>
      <c r="IYV91" s="135"/>
      <c r="IYW91" s="135"/>
      <c r="IYX91" s="135"/>
      <c r="IYY91" s="135"/>
      <c r="IYZ91" s="135"/>
      <c r="IZA91" s="135"/>
      <c r="IZB91" s="135"/>
      <c r="IZC91" s="135"/>
      <c r="IZD91" s="135"/>
      <c r="IZE91" s="135"/>
      <c r="IZF91" s="135"/>
      <c r="IZG91" s="135"/>
      <c r="IZH91" s="135"/>
      <c r="IZI91" s="135"/>
      <c r="IZJ91" s="135"/>
      <c r="IZK91" s="135"/>
      <c r="IZL91" s="135"/>
      <c r="IZM91" s="135"/>
      <c r="IZN91" s="135"/>
      <c r="IZO91" s="135"/>
      <c r="IZP91" s="135"/>
      <c r="IZQ91" s="135"/>
      <c r="IZR91" s="135"/>
      <c r="IZS91" s="135"/>
      <c r="IZT91" s="135"/>
      <c r="IZU91" s="135"/>
      <c r="IZV91" s="135"/>
      <c r="IZW91" s="135"/>
      <c r="IZX91" s="135"/>
      <c r="IZY91" s="135"/>
      <c r="IZZ91" s="135"/>
      <c r="JAA91" s="135"/>
      <c r="JAB91" s="135"/>
      <c r="JAC91" s="135"/>
      <c r="JAD91" s="135"/>
      <c r="JAE91" s="135"/>
      <c r="JAF91" s="135"/>
      <c r="JAG91" s="135"/>
      <c r="JAH91" s="135"/>
      <c r="JAI91" s="135"/>
      <c r="JAJ91" s="135"/>
      <c r="JAK91" s="135"/>
      <c r="JAL91" s="135"/>
      <c r="JAM91" s="135"/>
      <c r="JAN91" s="135"/>
      <c r="JAO91" s="135"/>
      <c r="JAP91" s="135"/>
      <c r="JAQ91" s="135"/>
      <c r="JAR91" s="135"/>
      <c r="JAS91" s="135"/>
      <c r="JAT91" s="135"/>
      <c r="JAU91" s="135"/>
      <c r="JAV91" s="135"/>
      <c r="JAW91" s="135"/>
      <c r="JAX91" s="135"/>
      <c r="JAY91" s="135"/>
      <c r="JAZ91" s="135"/>
      <c r="JBA91" s="135"/>
      <c r="JBB91" s="135"/>
      <c r="JBC91" s="135"/>
      <c r="JBD91" s="135"/>
      <c r="JBE91" s="135"/>
      <c r="JBF91" s="135"/>
      <c r="JBG91" s="135"/>
      <c r="JBH91" s="135"/>
      <c r="JBI91" s="135"/>
      <c r="JBJ91" s="135"/>
      <c r="JBK91" s="135"/>
      <c r="JBL91" s="135"/>
      <c r="JBM91" s="135"/>
      <c r="JBN91" s="135"/>
      <c r="JBO91" s="135"/>
      <c r="JBP91" s="135"/>
      <c r="JBQ91" s="135"/>
      <c r="JBR91" s="135"/>
      <c r="JBS91" s="135"/>
      <c r="JBT91" s="135"/>
      <c r="JBU91" s="135"/>
      <c r="JBV91" s="135"/>
      <c r="JBW91" s="135"/>
      <c r="JBX91" s="135"/>
      <c r="JBY91" s="135"/>
      <c r="JBZ91" s="135"/>
      <c r="JCA91" s="135"/>
      <c r="JCB91" s="135"/>
      <c r="JCC91" s="135"/>
      <c r="JCD91" s="135"/>
      <c r="JCE91" s="135"/>
      <c r="JCF91" s="135"/>
      <c r="JCG91" s="135"/>
      <c r="JCH91" s="135"/>
      <c r="JCI91" s="135"/>
      <c r="JCJ91" s="135"/>
      <c r="JCK91" s="135"/>
      <c r="JCL91" s="135"/>
      <c r="JCM91" s="135"/>
      <c r="JCN91" s="135"/>
      <c r="JCO91" s="135"/>
      <c r="JCP91" s="135"/>
      <c r="JCQ91" s="135"/>
      <c r="JCR91" s="135"/>
      <c r="JCS91" s="135"/>
      <c r="JCT91" s="135"/>
      <c r="JCU91" s="135"/>
      <c r="JCV91" s="135"/>
      <c r="JCW91" s="135"/>
      <c r="JCX91" s="135"/>
      <c r="JCY91" s="135"/>
      <c r="JCZ91" s="135"/>
      <c r="JDA91" s="135"/>
      <c r="JDB91" s="135"/>
      <c r="JDC91" s="135"/>
      <c r="JDD91" s="135"/>
      <c r="JDE91" s="135"/>
      <c r="JDF91" s="135"/>
      <c r="JDG91" s="135"/>
      <c r="JDH91" s="135"/>
      <c r="JDI91" s="135"/>
      <c r="JDJ91" s="135"/>
      <c r="JDK91" s="135"/>
      <c r="JDL91" s="135"/>
      <c r="JDM91" s="135"/>
      <c r="JDN91" s="135"/>
      <c r="JDO91" s="135"/>
      <c r="JDP91" s="135"/>
      <c r="JDQ91" s="135"/>
      <c r="JDR91" s="135"/>
      <c r="JDS91" s="135"/>
      <c r="JDT91" s="135"/>
      <c r="JDU91" s="135"/>
      <c r="JDV91" s="135"/>
      <c r="JDW91" s="135"/>
      <c r="JDX91" s="135"/>
      <c r="JDY91" s="135"/>
      <c r="JDZ91" s="135"/>
      <c r="JEA91" s="135"/>
      <c r="JEB91" s="135"/>
      <c r="JEC91" s="135"/>
      <c r="JED91" s="135"/>
      <c r="JEE91" s="135"/>
      <c r="JEF91" s="135"/>
      <c r="JEG91" s="135"/>
      <c r="JEH91" s="135"/>
      <c r="JEI91" s="135"/>
      <c r="JEJ91" s="135"/>
      <c r="JEK91" s="135"/>
      <c r="JEL91" s="135"/>
      <c r="JEM91" s="135"/>
      <c r="JEN91" s="135"/>
      <c r="JEO91" s="135"/>
      <c r="JEP91" s="135"/>
      <c r="JEQ91" s="135"/>
      <c r="JER91" s="135"/>
      <c r="JES91" s="135"/>
      <c r="JET91" s="135"/>
      <c r="JEU91" s="135"/>
      <c r="JEV91" s="135"/>
      <c r="JEW91" s="135"/>
      <c r="JEX91" s="135"/>
      <c r="JEY91" s="135"/>
      <c r="JEZ91" s="135"/>
      <c r="JFA91" s="135"/>
      <c r="JFB91" s="135"/>
      <c r="JFC91" s="135"/>
      <c r="JFD91" s="135"/>
      <c r="JFE91" s="135"/>
      <c r="JFF91" s="135"/>
      <c r="JFG91" s="135"/>
      <c r="JFH91" s="135"/>
      <c r="JFI91" s="135"/>
      <c r="JFJ91" s="135"/>
      <c r="JFK91" s="135"/>
      <c r="JFL91" s="135"/>
      <c r="JFM91" s="135"/>
      <c r="JFN91" s="135"/>
      <c r="JFO91" s="135"/>
      <c r="JFP91" s="135"/>
      <c r="JFQ91" s="135"/>
      <c r="JFR91" s="135"/>
      <c r="JFS91" s="135"/>
      <c r="JFT91" s="135"/>
      <c r="JFU91" s="135"/>
      <c r="JFV91" s="135"/>
      <c r="JFW91" s="135"/>
      <c r="JFX91" s="135"/>
      <c r="JFY91" s="135"/>
      <c r="JFZ91" s="135"/>
      <c r="JGA91" s="135"/>
      <c r="JGB91" s="135"/>
      <c r="JGC91" s="135"/>
      <c r="JGD91" s="135"/>
      <c r="JGE91" s="135"/>
      <c r="JGF91" s="135"/>
      <c r="JGG91" s="135"/>
      <c r="JGH91" s="135"/>
      <c r="JGI91" s="135"/>
      <c r="JGJ91" s="135"/>
      <c r="JGK91" s="135"/>
      <c r="JGL91" s="135"/>
      <c r="JGM91" s="135"/>
      <c r="JGN91" s="135"/>
      <c r="JGO91" s="135"/>
      <c r="JGP91" s="135"/>
      <c r="JGQ91" s="135"/>
      <c r="JGR91" s="135"/>
      <c r="JGS91" s="135"/>
      <c r="JGT91" s="135"/>
      <c r="JGU91" s="135"/>
      <c r="JGV91" s="135"/>
      <c r="JGW91" s="135"/>
      <c r="JGX91" s="135"/>
      <c r="JGY91" s="135"/>
      <c r="JGZ91" s="135"/>
      <c r="JHA91" s="135"/>
      <c r="JHB91" s="135"/>
      <c r="JHC91" s="135"/>
      <c r="JHD91" s="135"/>
      <c r="JHE91" s="135"/>
      <c r="JHF91" s="135"/>
      <c r="JHG91" s="135"/>
      <c r="JHH91" s="135"/>
      <c r="JHI91" s="135"/>
      <c r="JHJ91" s="135"/>
      <c r="JHK91" s="135"/>
      <c r="JHL91" s="135"/>
      <c r="JHM91" s="135"/>
      <c r="JHN91" s="135"/>
      <c r="JHO91" s="135"/>
      <c r="JHP91" s="135"/>
      <c r="JHQ91" s="135"/>
      <c r="JHR91" s="135"/>
      <c r="JHS91" s="135"/>
      <c r="JHT91" s="135"/>
      <c r="JHU91" s="135"/>
      <c r="JHV91" s="135"/>
      <c r="JHW91" s="135"/>
      <c r="JHX91" s="135"/>
      <c r="JHY91" s="135"/>
      <c r="JHZ91" s="135"/>
      <c r="JIA91" s="135"/>
      <c r="JIB91" s="135"/>
      <c r="JIC91" s="135"/>
      <c r="JID91" s="135"/>
      <c r="JIE91" s="135"/>
      <c r="JIF91" s="135"/>
      <c r="JIG91" s="135"/>
      <c r="JIH91" s="135"/>
      <c r="JII91" s="135"/>
      <c r="JIJ91" s="135"/>
      <c r="JIK91" s="135"/>
      <c r="JIL91" s="135"/>
      <c r="JIM91" s="135"/>
      <c r="JIN91" s="135"/>
      <c r="JIO91" s="135"/>
      <c r="JIP91" s="135"/>
      <c r="JIQ91" s="135"/>
      <c r="JIR91" s="135"/>
      <c r="JIS91" s="135"/>
      <c r="JIT91" s="135"/>
      <c r="JIU91" s="135"/>
      <c r="JIV91" s="135"/>
      <c r="JIW91" s="135"/>
      <c r="JIX91" s="135"/>
      <c r="JIY91" s="135"/>
      <c r="JIZ91" s="135"/>
      <c r="JJA91" s="135"/>
      <c r="JJB91" s="135"/>
      <c r="JJC91" s="135"/>
      <c r="JJD91" s="135"/>
      <c r="JJE91" s="135"/>
      <c r="JJF91" s="135"/>
      <c r="JJG91" s="135"/>
      <c r="JJH91" s="135"/>
      <c r="JJI91" s="135"/>
      <c r="JJJ91" s="135"/>
      <c r="JJK91" s="135"/>
      <c r="JJL91" s="135"/>
      <c r="JJM91" s="135"/>
      <c r="JJN91" s="135"/>
      <c r="JJO91" s="135"/>
      <c r="JJP91" s="135"/>
      <c r="JJQ91" s="135"/>
      <c r="JJR91" s="135"/>
      <c r="JJS91" s="135"/>
      <c r="JJT91" s="135"/>
      <c r="JJU91" s="135"/>
      <c r="JJV91" s="135"/>
      <c r="JJW91" s="135"/>
      <c r="JJX91" s="135"/>
      <c r="JJY91" s="135"/>
      <c r="JJZ91" s="135"/>
      <c r="JKA91" s="135"/>
      <c r="JKB91" s="135"/>
      <c r="JKC91" s="135"/>
      <c r="JKD91" s="135"/>
      <c r="JKE91" s="135"/>
      <c r="JKF91" s="135"/>
      <c r="JKG91" s="135"/>
      <c r="JKH91" s="135"/>
      <c r="JKI91" s="135"/>
      <c r="JKJ91" s="135"/>
      <c r="JKK91" s="135"/>
      <c r="JKL91" s="135"/>
      <c r="JKM91" s="135"/>
      <c r="JKN91" s="135"/>
      <c r="JKO91" s="135"/>
      <c r="JKP91" s="135"/>
      <c r="JKQ91" s="135"/>
      <c r="JKR91" s="135"/>
      <c r="JKS91" s="135"/>
      <c r="JKT91" s="135"/>
      <c r="JKU91" s="135"/>
      <c r="JKV91" s="135"/>
      <c r="JKW91" s="135"/>
      <c r="JKX91" s="135"/>
      <c r="JKY91" s="135"/>
      <c r="JKZ91" s="135"/>
      <c r="JLA91" s="135"/>
      <c r="JLB91" s="135"/>
      <c r="JLC91" s="135"/>
      <c r="JLD91" s="135"/>
      <c r="JLE91" s="135"/>
      <c r="JLF91" s="135"/>
      <c r="JLG91" s="135"/>
      <c r="JLH91" s="135"/>
      <c r="JLI91" s="135"/>
      <c r="JLJ91" s="135"/>
      <c r="JLK91" s="135"/>
      <c r="JLL91" s="135"/>
      <c r="JLM91" s="135"/>
      <c r="JLN91" s="135"/>
      <c r="JLO91" s="135"/>
      <c r="JLP91" s="135"/>
      <c r="JLQ91" s="135"/>
      <c r="JLR91" s="135"/>
      <c r="JLS91" s="135"/>
      <c r="JLT91" s="135"/>
      <c r="JLU91" s="135"/>
      <c r="JLV91" s="135"/>
      <c r="JLW91" s="135"/>
      <c r="JLX91" s="135"/>
      <c r="JLY91" s="135"/>
      <c r="JLZ91" s="135"/>
      <c r="JMA91" s="135"/>
      <c r="JMB91" s="135"/>
      <c r="JMC91" s="135"/>
      <c r="JMD91" s="135"/>
      <c r="JME91" s="135"/>
      <c r="JMF91" s="135"/>
      <c r="JMG91" s="135"/>
      <c r="JMH91" s="135"/>
      <c r="JMI91" s="135"/>
      <c r="JMJ91" s="135"/>
      <c r="JMK91" s="135"/>
      <c r="JML91" s="135"/>
      <c r="JMM91" s="135"/>
      <c r="JMN91" s="135"/>
      <c r="JMO91" s="135"/>
      <c r="JMP91" s="135"/>
      <c r="JMQ91" s="135"/>
      <c r="JMR91" s="135"/>
      <c r="JMS91" s="135"/>
      <c r="JMT91" s="135"/>
      <c r="JMU91" s="135"/>
      <c r="JMV91" s="135"/>
      <c r="JMW91" s="135"/>
      <c r="JMX91" s="135"/>
      <c r="JMY91" s="135"/>
      <c r="JMZ91" s="135"/>
      <c r="JNA91" s="135"/>
      <c r="JNB91" s="135"/>
      <c r="JNC91" s="135"/>
      <c r="JND91" s="135"/>
      <c r="JNE91" s="135"/>
      <c r="JNF91" s="135"/>
      <c r="JNG91" s="135"/>
      <c r="JNH91" s="135"/>
      <c r="JNI91" s="135"/>
      <c r="JNJ91" s="135"/>
      <c r="JNK91" s="135"/>
      <c r="JNL91" s="135"/>
      <c r="JNM91" s="135"/>
      <c r="JNN91" s="135"/>
      <c r="JNO91" s="135"/>
      <c r="JNP91" s="135"/>
      <c r="JNQ91" s="135"/>
      <c r="JNR91" s="135"/>
      <c r="JNS91" s="135"/>
      <c r="JNT91" s="135"/>
      <c r="JNU91" s="135"/>
      <c r="JNV91" s="135"/>
      <c r="JNW91" s="135"/>
      <c r="JNX91" s="135"/>
      <c r="JNY91" s="135"/>
      <c r="JNZ91" s="135"/>
      <c r="JOA91" s="135"/>
      <c r="JOB91" s="135"/>
      <c r="JOC91" s="135"/>
      <c r="JOD91" s="135"/>
      <c r="JOE91" s="135"/>
      <c r="JOF91" s="135"/>
      <c r="JOG91" s="135"/>
      <c r="JOH91" s="135"/>
      <c r="JOI91" s="135"/>
      <c r="JOJ91" s="135"/>
      <c r="JOK91" s="135"/>
      <c r="JOL91" s="135"/>
      <c r="JOM91" s="135"/>
      <c r="JON91" s="135"/>
      <c r="JOO91" s="135"/>
      <c r="JOP91" s="135"/>
      <c r="JOQ91" s="135"/>
      <c r="JOR91" s="135"/>
      <c r="JOS91" s="135"/>
      <c r="JOT91" s="135"/>
      <c r="JOU91" s="135"/>
      <c r="JOV91" s="135"/>
      <c r="JOW91" s="135"/>
      <c r="JOX91" s="135"/>
      <c r="JOY91" s="135"/>
      <c r="JOZ91" s="135"/>
      <c r="JPA91" s="135"/>
      <c r="JPB91" s="135"/>
      <c r="JPC91" s="135"/>
      <c r="JPD91" s="135"/>
      <c r="JPE91" s="135"/>
      <c r="JPF91" s="135"/>
      <c r="JPG91" s="135"/>
      <c r="JPH91" s="135"/>
      <c r="JPI91" s="135"/>
      <c r="JPJ91" s="135"/>
      <c r="JPK91" s="135"/>
      <c r="JPL91" s="135"/>
      <c r="JPM91" s="135"/>
      <c r="JPN91" s="135"/>
      <c r="JPO91" s="135"/>
      <c r="JPP91" s="135"/>
      <c r="JPQ91" s="135"/>
      <c r="JPR91" s="135"/>
      <c r="JPS91" s="135"/>
      <c r="JPT91" s="135"/>
      <c r="JPU91" s="135"/>
      <c r="JPV91" s="135"/>
      <c r="JPW91" s="135"/>
      <c r="JPX91" s="135"/>
      <c r="JPY91" s="135"/>
      <c r="JPZ91" s="135"/>
      <c r="JQA91" s="135"/>
      <c r="JQB91" s="135"/>
      <c r="JQC91" s="135"/>
      <c r="JQD91" s="135"/>
      <c r="JQE91" s="135"/>
      <c r="JQF91" s="135"/>
      <c r="JQG91" s="135"/>
      <c r="JQH91" s="135"/>
      <c r="JQI91" s="135"/>
      <c r="JQJ91" s="135"/>
      <c r="JQK91" s="135"/>
      <c r="JQL91" s="135"/>
      <c r="JQM91" s="135"/>
      <c r="JQN91" s="135"/>
      <c r="JQO91" s="135"/>
      <c r="JQP91" s="135"/>
      <c r="JQQ91" s="135"/>
      <c r="JQR91" s="135"/>
      <c r="JQS91" s="135"/>
      <c r="JQT91" s="135"/>
      <c r="JQU91" s="135"/>
      <c r="JQV91" s="135"/>
      <c r="JQW91" s="135"/>
      <c r="JQX91" s="135"/>
      <c r="JQY91" s="135"/>
      <c r="JQZ91" s="135"/>
      <c r="JRA91" s="135"/>
      <c r="JRB91" s="135"/>
      <c r="JRC91" s="135"/>
      <c r="JRD91" s="135"/>
      <c r="JRE91" s="135"/>
      <c r="JRF91" s="135"/>
      <c r="JRG91" s="135"/>
      <c r="JRH91" s="135"/>
      <c r="JRI91" s="135"/>
      <c r="JRJ91" s="135"/>
      <c r="JRK91" s="135"/>
      <c r="JRL91" s="135"/>
      <c r="JRM91" s="135"/>
      <c r="JRN91" s="135"/>
      <c r="JRO91" s="135"/>
      <c r="JRP91" s="135"/>
      <c r="JRQ91" s="135"/>
      <c r="JRR91" s="135"/>
      <c r="JRS91" s="135"/>
      <c r="JRT91" s="135"/>
      <c r="JRU91" s="135"/>
      <c r="JRV91" s="135"/>
      <c r="JRW91" s="135"/>
      <c r="JRX91" s="135"/>
      <c r="JRY91" s="135"/>
      <c r="JRZ91" s="135"/>
      <c r="JSA91" s="135"/>
      <c r="JSB91" s="135"/>
      <c r="JSC91" s="135"/>
      <c r="JSD91" s="135"/>
      <c r="JSE91" s="135"/>
      <c r="JSF91" s="135"/>
      <c r="JSG91" s="135"/>
      <c r="JSH91" s="135"/>
      <c r="JSI91" s="135"/>
      <c r="JSJ91" s="135"/>
      <c r="JSK91" s="135"/>
      <c r="JSL91" s="135"/>
      <c r="JSM91" s="135"/>
      <c r="JSN91" s="135"/>
      <c r="JSO91" s="135"/>
      <c r="JSP91" s="135"/>
      <c r="JSQ91" s="135"/>
      <c r="JSR91" s="135"/>
      <c r="JSS91" s="135"/>
      <c r="JST91" s="135"/>
      <c r="JSU91" s="135"/>
      <c r="JSV91" s="135"/>
      <c r="JSW91" s="135"/>
      <c r="JSX91" s="135"/>
      <c r="JSY91" s="135"/>
      <c r="JSZ91" s="135"/>
      <c r="JTA91" s="135"/>
      <c r="JTB91" s="135"/>
      <c r="JTC91" s="135"/>
      <c r="JTD91" s="135"/>
      <c r="JTE91" s="135"/>
      <c r="JTF91" s="135"/>
      <c r="JTG91" s="135"/>
      <c r="JTH91" s="135"/>
      <c r="JTI91" s="135"/>
      <c r="JTJ91" s="135"/>
      <c r="JTK91" s="135"/>
      <c r="JTL91" s="135"/>
      <c r="JTM91" s="135"/>
      <c r="JTN91" s="135"/>
      <c r="JTO91" s="135"/>
      <c r="JTP91" s="135"/>
      <c r="JTQ91" s="135"/>
      <c r="JTR91" s="135"/>
      <c r="JTS91" s="135"/>
      <c r="JTT91" s="135"/>
      <c r="JTU91" s="135"/>
      <c r="JTV91" s="135"/>
      <c r="JTW91" s="135"/>
      <c r="JTX91" s="135"/>
      <c r="JTY91" s="135"/>
      <c r="JTZ91" s="135"/>
      <c r="JUA91" s="135"/>
      <c r="JUB91" s="135"/>
      <c r="JUC91" s="135"/>
      <c r="JUD91" s="135"/>
      <c r="JUE91" s="135"/>
      <c r="JUF91" s="135"/>
      <c r="JUG91" s="135"/>
      <c r="JUH91" s="135"/>
      <c r="JUI91" s="135"/>
      <c r="JUJ91" s="135"/>
      <c r="JUK91" s="135"/>
      <c r="JUL91" s="135"/>
      <c r="JUM91" s="135"/>
      <c r="JUN91" s="135"/>
      <c r="JUO91" s="135"/>
      <c r="JUP91" s="135"/>
      <c r="JUQ91" s="135"/>
      <c r="JUR91" s="135"/>
      <c r="JUS91" s="135"/>
      <c r="JUT91" s="135"/>
      <c r="JUU91" s="135"/>
      <c r="JUV91" s="135"/>
      <c r="JUW91" s="135"/>
      <c r="JUX91" s="135"/>
      <c r="JUY91" s="135"/>
      <c r="JUZ91" s="135"/>
      <c r="JVA91" s="135"/>
      <c r="JVB91" s="135"/>
      <c r="JVC91" s="135"/>
      <c r="JVD91" s="135"/>
      <c r="JVE91" s="135"/>
      <c r="JVF91" s="135"/>
      <c r="JVG91" s="135"/>
      <c r="JVH91" s="135"/>
      <c r="JVI91" s="135"/>
      <c r="JVJ91" s="135"/>
      <c r="JVK91" s="135"/>
      <c r="JVL91" s="135"/>
      <c r="JVM91" s="135"/>
      <c r="JVN91" s="135"/>
      <c r="JVO91" s="135"/>
      <c r="JVP91" s="135"/>
      <c r="JVQ91" s="135"/>
      <c r="JVR91" s="135"/>
      <c r="JVS91" s="135"/>
      <c r="JVT91" s="135"/>
      <c r="JVU91" s="135"/>
      <c r="JVV91" s="135"/>
      <c r="JVW91" s="135"/>
      <c r="JVX91" s="135"/>
      <c r="JVY91" s="135"/>
      <c r="JVZ91" s="135"/>
      <c r="JWA91" s="135"/>
      <c r="JWB91" s="135"/>
      <c r="JWC91" s="135"/>
      <c r="JWD91" s="135"/>
      <c r="JWE91" s="135"/>
      <c r="JWF91" s="135"/>
      <c r="JWG91" s="135"/>
      <c r="JWH91" s="135"/>
      <c r="JWI91" s="135"/>
      <c r="JWJ91" s="135"/>
      <c r="JWK91" s="135"/>
      <c r="JWL91" s="135"/>
      <c r="JWM91" s="135"/>
      <c r="JWN91" s="135"/>
      <c r="JWO91" s="135"/>
      <c r="JWP91" s="135"/>
      <c r="JWQ91" s="135"/>
      <c r="JWR91" s="135"/>
      <c r="JWS91" s="135"/>
      <c r="JWT91" s="135"/>
      <c r="JWU91" s="135"/>
      <c r="JWV91" s="135"/>
      <c r="JWW91" s="135"/>
      <c r="JWX91" s="135"/>
      <c r="JWY91" s="135"/>
      <c r="JWZ91" s="135"/>
      <c r="JXA91" s="135"/>
      <c r="JXB91" s="135"/>
      <c r="JXC91" s="135"/>
      <c r="JXD91" s="135"/>
      <c r="JXE91" s="135"/>
      <c r="JXF91" s="135"/>
      <c r="JXG91" s="135"/>
      <c r="JXH91" s="135"/>
      <c r="JXI91" s="135"/>
      <c r="JXJ91" s="135"/>
      <c r="JXK91" s="135"/>
      <c r="JXL91" s="135"/>
      <c r="JXM91" s="135"/>
      <c r="JXN91" s="135"/>
      <c r="JXO91" s="135"/>
      <c r="JXP91" s="135"/>
      <c r="JXQ91" s="135"/>
      <c r="JXR91" s="135"/>
      <c r="JXS91" s="135"/>
      <c r="JXT91" s="135"/>
      <c r="JXU91" s="135"/>
      <c r="JXV91" s="135"/>
      <c r="JXW91" s="135"/>
      <c r="JXX91" s="135"/>
      <c r="JXY91" s="135"/>
      <c r="JXZ91" s="135"/>
      <c r="JYA91" s="135"/>
      <c r="JYB91" s="135"/>
      <c r="JYC91" s="135"/>
      <c r="JYD91" s="135"/>
      <c r="JYE91" s="135"/>
      <c r="JYF91" s="135"/>
      <c r="JYG91" s="135"/>
      <c r="JYH91" s="135"/>
      <c r="JYI91" s="135"/>
      <c r="JYJ91" s="135"/>
      <c r="JYK91" s="135"/>
      <c r="JYL91" s="135"/>
      <c r="JYM91" s="135"/>
      <c r="JYN91" s="135"/>
      <c r="JYO91" s="135"/>
      <c r="JYP91" s="135"/>
      <c r="JYQ91" s="135"/>
      <c r="JYR91" s="135"/>
      <c r="JYS91" s="135"/>
      <c r="JYT91" s="135"/>
      <c r="JYU91" s="135"/>
      <c r="JYV91" s="135"/>
      <c r="JYW91" s="135"/>
      <c r="JYX91" s="135"/>
      <c r="JYY91" s="135"/>
      <c r="JYZ91" s="135"/>
      <c r="JZA91" s="135"/>
      <c r="JZB91" s="135"/>
      <c r="JZC91" s="135"/>
      <c r="JZD91" s="135"/>
      <c r="JZE91" s="135"/>
      <c r="JZF91" s="135"/>
      <c r="JZG91" s="135"/>
      <c r="JZH91" s="135"/>
      <c r="JZI91" s="135"/>
      <c r="JZJ91" s="135"/>
      <c r="JZK91" s="135"/>
      <c r="JZL91" s="135"/>
      <c r="JZM91" s="135"/>
      <c r="JZN91" s="135"/>
      <c r="JZO91" s="135"/>
      <c r="JZP91" s="135"/>
      <c r="JZQ91" s="135"/>
      <c r="JZR91" s="135"/>
      <c r="JZS91" s="135"/>
      <c r="JZT91" s="135"/>
      <c r="JZU91" s="135"/>
      <c r="JZV91" s="135"/>
      <c r="JZW91" s="135"/>
      <c r="JZX91" s="135"/>
      <c r="JZY91" s="135"/>
      <c r="JZZ91" s="135"/>
      <c r="KAA91" s="135"/>
      <c r="KAB91" s="135"/>
      <c r="KAC91" s="135"/>
      <c r="KAD91" s="135"/>
      <c r="KAE91" s="135"/>
      <c r="KAF91" s="135"/>
      <c r="KAG91" s="135"/>
      <c r="KAH91" s="135"/>
      <c r="KAI91" s="135"/>
      <c r="KAJ91" s="135"/>
      <c r="KAK91" s="135"/>
      <c r="KAL91" s="135"/>
      <c r="KAM91" s="135"/>
      <c r="KAN91" s="135"/>
      <c r="KAO91" s="135"/>
      <c r="KAP91" s="135"/>
      <c r="KAQ91" s="135"/>
      <c r="KAR91" s="135"/>
      <c r="KAS91" s="135"/>
      <c r="KAT91" s="135"/>
      <c r="KAU91" s="135"/>
      <c r="KAV91" s="135"/>
      <c r="KAW91" s="135"/>
      <c r="KAX91" s="135"/>
      <c r="KAY91" s="135"/>
      <c r="KAZ91" s="135"/>
      <c r="KBA91" s="135"/>
      <c r="KBB91" s="135"/>
      <c r="KBC91" s="135"/>
      <c r="KBD91" s="135"/>
      <c r="KBE91" s="135"/>
      <c r="KBF91" s="135"/>
      <c r="KBG91" s="135"/>
      <c r="KBH91" s="135"/>
      <c r="KBI91" s="135"/>
      <c r="KBJ91" s="135"/>
      <c r="KBK91" s="135"/>
      <c r="KBL91" s="135"/>
      <c r="KBM91" s="135"/>
      <c r="KBN91" s="135"/>
      <c r="KBO91" s="135"/>
      <c r="KBP91" s="135"/>
      <c r="KBQ91" s="135"/>
      <c r="KBR91" s="135"/>
      <c r="KBS91" s="135"/>
      <c r="KBT91" s="135"/>
      <c r="KBU91" s="135"/>
      <c r="KBV91" s="135"/>
      <c r="KBW91" s="135"/>
      <c r="KBX91" s="135"/>
      <c r="KBY91" s="135"/>
      <c r="KBZ91" s="135"/>
      <c r="KCA91" s="135"/>
      <c r="KCB91" s="135"/>
      <c r="KCC91" s="135"/>
      <c r="KCD91" s="135"/>
      <c r="KCE91" s="135"/>
      <c r="KCF91" s="135"/>
      <c r="KCG91" s="135"/>
      <c r="KCH91" s="135"/>
      <c r="KCI91" s="135"/>
      <c r="KCJ91" s="135"/>
      <c r="KCK91" s="135"/>
      <c r="KCL91" s="135"/>
      <c r="KCM91" s="135"/>
      <c r="KCN91" s="135"/>
      <c r="KCO91" s="135"/>
      <c r="KCP91" s="135"/>
      <c r="KCQ91" s="135"/>
      <c r="KCR91" s="135"/>
      <c r="KCS91" s="135"/>
      <c r="KCT91" s="135"/>
      <c r="KCU91" s="135"/>
      <c r="KCV91" s="135"/>
      <c r="KCW91" s="135"/>
      <c r="KCX91" s="135"/>
      <c r="KCY91" s="135"/>
      <c r="KCZ91" s="135"/>
      <c r="KDA91" s="135"/>
      <c r="KDB91" s="135"/>
      <c r="KDC91" s="135"/>
      <c r="KDD91" s="135"/>
      <c r="KDE91" s="135"/>
      <c r="KDF91" s="135"/>
      <c r="KDG91" s="135"/>
      <c r="KDH91" s="135"/>
      <c r="KDI91" s="135"/>
      <c r="KDJ91" s="135"/>
      <c r="KDK91" s="135"/>
      <c r="KDL91" s="135"/>
      <c r="KDM91" s="135"/>
      <c r="KDN91" s="135"/>
      <c r="KDO91" s="135"/>
      <c r="KDP91" s="135"/>
      <c r="KDQ91" s="135"/>
      <c r="KDR91" s="135"/>
      <c r="KDS91" s="135"/>
      <c r="KDT91" s="135"/>
      <c r="KDU91" s="135"/>
      <c r="KDV91" s="135"/>
      <c r="KDW91" s="135"/>
      <c r="KDX91" s="135"/>
      <c r="KDY91" s="135"/>
      <c r="KDZ91" s="135"/>
      <c r="KEA91" s="135"/>
      <c r="KEB91" s="135"/>
      <c r="KEC91" s="135"/>
      <c r="KED91" s="135"/>
      <c r="KEE91" s="135"/>
      <c r="KEF91" s="135"/>
      <c r="KEG91" s="135"/>
      <c r="KEH91" s="135"/>
      <c r="KEI91" s="135"/>
      <c r="KEJ91" s="135"/>
      <c r="KEK91" s="135"/>
      <c r="KEL91" s="135"/>
      <c r="KEM91" s="135"/>
      <c r="KEN91" s="135"/>
      <c r="KEO91" s="135"/>
      <c r="KEP91" s="135"/>
      <c r="KEQ91" s="135"/>
      <c r="KER91" s="135"/>
      <c r="KES91" s="135"/>
      <c r="KET91" s="135"/>
      <c r="KEU91" s="135"/>
      <c r="KEV91" s="135"/>
      <c r="KEW91" s="135"/>
      <c r="KEX91" s="135"/>
      <c r="KEY91" s="135"/>
      <c r="KEZ91" s="135"/>
      <c r="KFA91" s="135"/>
      <c r="KFB91" s="135"/>
      <c r="KFC91" s="135"/>
      <c r="KFD91" s="135"/>
      <c r="KFE91" s="135"/>
      <c r="KFF91" s="135"/>
      <c r="KFG91" s="135"/>
      <c r="KFH91" s="135"/>
      <c r="KFI91" s="135"/>
      <c r="KFJ91" s="135"/>
      <c r="KFK91" s="135"/>
      <c r="KFL91" s="135"/>
      <c r="KFM91" s="135"/>
      <c r="KFN91" s="135"/>
      <c r="KFO91" s="135"/>
      <c r="KFP91" s="135"/>
      <c r="KFQ91" s="135"/>
      <c r="KFR91" s="135"/>
      <c r="KFS91" s="135"/>
      <c r="KFT91" s="135"/>
      <c r="KFU91" s="135"/>
      <c r="KFV91" s="135"/>
      <c r="KFW91" s="135"/>
      <c r="KFX91" s="135"/>
      <c r="KFY91" s="135"/>
      <c r="KFZ91" s="135"/>
      <c r="KGA91" s="135"/>
      <c r="KGB91" s="135"/>
      <c r="KGC91" s="135"/>
      <c r="KGD91" s="135"/>
      <c r="KGE91" s="135"/>
      <c r="KGF91" s="135"/>
      <c r="KGG91" s="135"/>
      <c r="KGH91" s="135"/>
      <c r="KGI91" s="135"/>
      <c r="KGJ91" s="135"/>
      <c r="KGK91" s="135"/>
      <c r="KGL91" s="135"/>
      <c r="KGM91" s="135"/>
      <c r="KGN91" s="135"/>
      <c r="KGO91" s="135"/>
      <c r="KGP91" s="135"/>
      <c r="KGQ91" s="135"/>
      <c r="KGR91" s="135"/>
      <c r="KGS91" s="135"/>
      <c r="KGT91" s="135"/>
      <c r="KGU91" s="135"/>
      <c r="KGV91" s="135"/>
      <c r="KGW91" s="135"/>
      <c r="KGX91" s="135"/>
      <c r="KGY91" s="135"/>
      <c r="KGZ91" s="135"/>
      <c r="KHA91" s="135"/>
      <c r="KHB91" s="135"/>
      <c r="KHC91" s="135"/>
      <c r="KHD91" s="135"/>
      <c r="KHE91" s="135"/>
      <c r="KHF91" s="135"/>
      <c r="KHG91" s="135"/>
      <c r="KHH91" s="135"/>
      <c r="KHI91" s="135"/>
      <c r="KHJ91" s="135"/>
      <c r="KHK91" s="135"/>
      <c r="KHL91" s="135"/>
      <c r="KHM91" s="135"/>
      <c r="KHN91" s="135"/>
      <c r="KHO91" s="135"/>
      <c r="KHP91" s="135"/>
      <c r="KHQ91" s="135"/>
      <c r="KHR91" s="135"/>
      <c r="KHS91" s="135"/>
      <c r="KHT91" s="135"/>
      <c r="KHU91" s="135"/>
      <c r="KHV91" s="135"/>
      <c r="KHW91" s="135"/>
      <c r="KHX91" s="135"/>
      <c r="KHY91" s="135"/>
      <c r="KHZ91" s="135"/>
      <c r="KIA91" s="135"/>
      <c r="KIB91" s="135"/>
      <c r="KIC91" s="135"/>
      <c r="KID91" s="135"/>
      <c r="KIE91" s="135"/>
      <c r="KIF91" s="135"/>
      <c r="KIG91" s="135"/>
      <c r="KIH91" s="135"/>
      <c r="KII91" s="135"/>
      <c r="KIJ91" s="135"/>
      <c r="KIK91" s="135"/>
      <c r="KIL91" s="135"/>
      <c r="KIM91" s="135"/>
      <c r="KIN91" s="135"/>
      <c r="KIO91" s="135"/>
      <c r="KIP91" s="135"/>
      <c r="KIQ91" s="135"/>
      <c r="KIR91" s="135"/>
      <c r="KIS91" s="135"/>
      <c r="KIT91" s="135"/>
      <c r="KIU91" s="135"/>
      <c r="KIV91" s="135"/>
      <c r="KIW91" s="135"/>
      <c r="KIX91" s="135"/>
      <c r="KIY91" s="135"/>
      <c r="KIZ91" s="135"/>
      <c r="KJA91" s="135"/>
      <c r="KJB91" s="135"/>
      <c r="KJC91" s="135"/>
      <c r="KJD91" s="135"/>
      <c r="KJE91" s="135"/>
      <c r="KJF91" s="135"/>
      <c r="KJG91" s="135"/>
      <c r="KJH91" s="135"/>
      <c r="KJI91" s="135"/>
      <c r="KJJ91" s="135"/>
      <c r="KJK91" s="135"/>
      <c r="KJL91" s="135"/>
      <c r="KJM91" s="135"/>
      <c r="KJN91" s="135"/>
      <c r="KJO91" s="135"/>
      <c r="KJP91" s="135"/>
      <c r="KJQ91" s="135"/>
      <c r="KJR91" s="135"/>
      <c r="KJS91" s="135"/>
      <c r="KJT91" s="135"/>
      <c r="KJU91" s="135"/>
      <c r="KJV91" s="135"/>
      <c r="KJW91" s="135"/>
      <c r="KJX91" s="135"/>
      <c r="KJY91" s="135"/>
      <c r="KJZ91" s="135"/>
      <c r="KKA91" s="135"/>
      <c r="KKB91" s="135"/>
      <c r="KKC91" s="135"/>
      <c r="KKD91" s="135"/>
      <c r="KKE91" s="135"/>
      <c r="KKF91" s="135"/>
      <c r="KKG91" s="135"/>
      <c r="KKH91" s="135"/>
      <c r="KKI91" s="135"/>
      <c r="KKJ91" s="135"/>
      <c r="KKK91" s="135"/>
      <c r="KKL91" s="135"/>
      <c r="KKM91" s="135"/>
      <c r="KKN91" s="135"/>
      <c r="KKO91" s="135"/>
      <c r="KKP91" s="135"/>
      <c r="KKQ91" s="135"/>
      <c r="KKR91" s="135"/>
      <c r="KKS91" s="135"/>
      <c r="KKT91" s="135"/>
      <c r="KKU91" s="135"/>
      <c r="KKV91" s="135"/>
      <c r="KKW91" s="135"/>
      <c r="KKX91" s="135"/>
      <c r="KKY91" s="135"/>
      <c r="KKZ91" s="135"/>
      <c r="KLA91" s="135"/>
      <c r="KLB91" s="135"/>
      <c r="KLC91" s="135"/>
      <c r="KLD91" s="135"/>
      <c r="KLE91" s="135"/>
      <c r="KLF91" s="135"/>
      <c r="KLG91" s="135"/>
      <c r="KLH91" s="135"/>
      <c r="KLI91" s="135"/>
      <c r="KLJ91" s="135"/>
      <c r="KLK91" s="135"/>
      <c r="KLL91" s="135"/>
      <c r="KLM91" s="135"/>
      <c r="KLN91" s="135"/>
      <c r="KLO91" s="135"/>
      <c r="KLP91" s="135"/>
      <c r="KLQ91" s="135"/>
      <c r="KLR91" s="135"/>
      <c r="KLS91" s="135"/>
      <c r="KLT91" s="135"/>
      <c r="KLU91" s="135"/>
      <c r="KLV91" s="135"/>
      <c r="KLW91" s="135"/>
      <c r="KLX91" s="135"/>
      <c r="KLY91" s="135"/>
      <c r="KLZ91" s="135"/>
      <c r="KMA91" s="135"/>
      <c r="KMB91" s="135"/>
      <c r="KMC91" s="135"/>
      <c r="KMD91" s="135"/>
      <c r="KME91" s="135"/>
      <c r="KMF91" s="135"/>
      <c r="KMG91" s="135"/>
      <c r="KMH91" s="135"/>
      <c r="KMI91" s="135"/>
      <c r="KMJ91" s="135"/>
      <c r="KMK91" s="135"/>
      <c r="KML91" s="135"/>
      <c r="KMM91" s="135"/>
      <c r="KMN91" s="135"/>
      <c r="KMO91" s="135"/>
      <c r="KMP91" s="135"/>
      <c r="KMQ91" s="135"/>
      <c r="KMR91" s="135"/>
      <c r="KMS91" s="135"/>
      <c r="KMT91" s="135"/>
      <c r="KMU91" s="135"/>
      <c r="KMV91" s="135"/>
      <c r="KMW91" s="135"/>
      <c r="KMX91" s="135"/>
      <c r="KMY91" s="135"/>
      <c r="KMZ91" s="135"/>
      <c r="KNA91" s="135"/>
      <c r="KNB91" s="135"/>
      <c r="KNC91" s="135"/>
      <c r="KND91" s="135"/>
      <c r="KNE91" s="135"/>
      <c r="KNF91" s="135"/>
      <c r="KNG91" s="135"/>
      <c r="KNH91" s="135"/>
      <c r="KNI91" s="135"/>
      <c r="KNJ91" s="135"/>
      <c r="KNK91" s="135"/>
      <c r="KNL91" s="135"/>
      <c r="KNM91" s="135"/>
      <c r="KNN91" s="135"/>
      <c r="KNO91" s="135"/>
      <c r="KNP91" s="135"/>
      <c r="KNQ91" s="135"/>
      <c r="KNR91" s="135"/>
      <c r="KNS91" s="135"/>
      <c r="KNT91" s="135"/>
      <c r="KNU91" s="135"/>
      <c r="KNV91" s="135"/>
      <c r="KNW91" s="135"/>
      <c r="KNX91" s="135"/>
      <c r="KNY91" s="135"/>
      <c r="KNZ91" s="135"/>
      <c r="KOA91" s="135"/>
      <c r="KOB91" s="135"/>
      <c r="KOC91" s="135"/>
      <c r="KOD91" s="135"/>
      <c r="KOE91" s="135"/>
      <c r="KOF91" s="135"/>
      <c r="KOG91" s="135"/>
      <c r="KOH91" s="135"/>
      <c r="KOI91" s="135"/>
      <c r="KOJ91" s="135"/>
      <c r="KOK91" s="135"/>
      <c r="KOL91" s="135"/>
      <c r="KOM91" s="135"/>
      <c r="KON91" s="135"/>
      <c r="KOO91" s="135"/>
      <c r="KOP91" s="135"/>
      <c r="KOQ91" s="135"/>
      <c r="KOR91" s="135"/>
      <c r="KOS91" s="135"/>
      <c r="KOT91" s="135"/>
      <c r="KOU91" s="135"/>
      <c r="KOV91" s="135"/>
      <c r="KOW91" s="135"/>
      <c r="KOX91" s="135"/>
      <c r="KOY91" s="135"/>
      <c r="KOZ91" s="135"/>
      <c r="KPA91" s="135"/>
      <c r="KPB91" s="135"/>
      <c r="KPC91" s="135"/>
      <c r="KPD91" s="135"/>
      <c r="KPE91" s="135"/>
      <c r="KPF91" s="135"/>
      <c r="KPG91" s="135"/>
      <c r="KPH91" s="135"/>
      <c r="KPI91" s="135"/>
      <c r="KPJ91" s="135"/>
      <c r="KPK91" s="135"/>
      <c r="KPL91" s="135"/>
      <c r="KPM91" s="135"/>
      <c r="KPN91" s="135"/>
      <c r="KPO91" s="135"/>
      <c r="KPP91" s="135"/>
      <c r="KPQ91" s="135"/>
      <c r="KPR91" s="135"/>
      <c r="KPS91" s="135"/>
      <c r="KPT91" s="135"/>
      <c r="KPU91" s="135"/>
      <c r="KPV91" s="135"/>
      <c r="KPW91" s="135"/>
      <c r="KPX91" s="135"/>
      <c r="KPY91" s="135"/>
      <c r="KPZ91" s="135"/>
      <c r="KQA91" s="135"/>
      <c r="KQB91" s="135"/>
      <c r="KQC91" s="135"/>
      <c r="KQD91" s="135"/>
      <c r="KQE91" s="135"/>
      <c r="KQF91" s="135"/>
      <c r="KQG91" s="135"/>
      <c r="KQH91" s="135"/>
      <c r="KQI91" s="135"/>
      <c r="KQJ91" s="135"/>
      <c r="KQK91" s="135"/>
      <c r="KQL91" s="135"/>
      <c r="KQM91" s="135"/>
      <c r="KQN91" s="135"/>
      <c r="KQO91" s="135"/>
      <c r="KQP91" s="135"/>
      <c r="KQQ91" s="135"/>
      <c r="KQR91" s="135"/>
      <c r="KQS91" s="135"/>
      <c r="KQT91" s="135"/>
      <c r="KQU91" s="135"/>
      <c r="KQV91" s="135"/>
      <c r="KQW91" s="135"/>
      <c r="KQX91" s="135"/>
      <c r="KQY91" s="135"/>
      <c r="KQZ91" s="135"/>
      <c r="KRA91" s="135"/>
      <c r="KRB91" s="135"/>
      <c r="KRC91" s="135"/>
      <c r="KRD91" s="135"/>
      <c r="KRE91" s="135"/>
      <c r="KRF91" s="135"/>
      <c r="KRG91" s="135"/>
      <c r="KRH91" s="135"/>
      <c r="KRI91" s="135"/>
      <c r="KRJ91" s="135"/>
      <c r="KRK91" s="135"/>
      <c r="KRL91" s="135"/>
      <c r="KRM91" s="135"/>
      <c r="KRN91" s="135"/>
      <c r="KRO91" s="135"/>
      <c r="KRP91" s="135"/>
      <c r="KRQ91" s="135"/>
      <c r="KRR91" s="135"/>
      <c r="KRS91" s="135"/>
      <c r="KRT91" s="135"/>
      <c r="KRU91" s="135"/>
      <c r="KRV91" s="135"/>
      <c r="KRW91" s="135"/>
      <c r="KRX91" s="135"/>
      <c r="KRY91" s="135"/>
      <c r="KRZ91" s="135"/>
      <c r="KSA91" s="135"/>
      <c r="KSB91" s="135"/>
      <c r="KSC91" s="135"/>
      <c r="KSD91" s="135"/>
      <c r="KSE91" s="135"/>
      <c r="KSF91" s="135"/>
      <c r="KSG91" s="135"/>
      <c r="KSH91" s="135"/>
      <c r="KSI91" s="135"/>
      <c r="KSJ91" s="135"/>
      <c r="KSK91" s="135"/>
      <c r="KSL91" s="135"/>
      <c r="KSM91" s="135"/>
      <c r="KSN91" s="135"/>
      <c r="KSO91" s="135"/>
      <c r="KSP91" s="135"/>
      <c r="KSQ91" s="135"/>
      <c r="KSR91" s="135"/>
      <c r="KSS91" s="135"/>
      <c r="KST91" s="135"/>
      <c r="KSU91" s="135"/>
      <c r="KSV91" s="135"/>
      <c r="KSW91" s="135"/>
      <c r="KSX91" s="135"/>
      <c r="KSY91" s="135"/>
      <c r="KSZ91" s="135"/>
      <c r="KTA91" s="135"/>
      <c r="KTB91" s="135"/>
      <c r="KTC91" s="135"/>
      <c r="KTD91" s="135"/>
      <c r="KTE91" s="135"/>
      <c r="KTF91" s="135"/>
      <c r="KTG91" s="135"/>
      <c r="KTH91" s="135"/>
      <c r="KTI91" s="135"/>
      <c r="KTJ91" s="135"/>
      <c r="KTK91" s="135"/>
      <c r="KTL91" s="135"/>
      <c r="KTM91" s="135"/>
      <c r="KTN91" s="135"/>
      <c r="KTO91" s="135"/>
      <c r="KTP91" s="135"/>
      <c r="KTQ91" s="135"/>
      <c r="KTR91" s="135"/>
      <c r="KTS91" s="135"/>
      <c r="KTT91" s="135"/>
      <c r="KTU91" s="135"/>
      <c r="KTV91" s="135"/>
      <c r="KTW91" s="135"/>
      <c r="KTX91" s="135"/>
      <c r="KTY91" s="135"/>
      <c r="KTZ91" s="135"/>
      <c r="KUA91" s="135"/>
      <c r="KUB91" s="135"/>
      <c r="KUC91" s="135"/>
      <c r="KUD91" s="135"/>
      <c r="KUE91" s="135"/>
      <c r="KUF91" s="135"/>
      <c r="KUG91" s="135"/>
      <c r="KUH91" s="135"/>
      <c r="KUI91" s="135"/>
      <c r="KUJ91" s="135"/>
      <c r="KUK91" s="135"/>
      <c r="KUL91" s="135"/>
      <c r="KUM91" s="135"/>
      <c r="KUN91" s="135"/>
      <c r="KUO91" s="135"/>
      <c r="KUP91" s="135"/>
      <c r="KUQ91" s="135"/>
      <c r="KUR91" s="135"/>
      <c r="KUS91" s="135"/>
      <c r="KUT91" s="135"/>
      <c r="KUU91" s="135"/>
      <c r="KUV91" s="135"/>
      <c r="KUW91" s="135"/>
      <c r="KUX91" s="135"/>
      <c r="KUY91" s="135"/>
      <c r="KUZ91" s="135"/>
      <c r="KVA91" s="135"/>
      <c r="KVB91" s="135"/>
      <c r="KVC91" s="135"/>
      <c r="KVD91" s="135"/>
      <c r="KVE91" s="135"/>
      <c r="KVF91" s="135"/>
      <c r="KVG91" s="135"/>
      <c r="KVH91" s="135"/>
      <c r="KVI91" s="135"/>
      <c r="KVJ91" s="135"/>
      <c r="KVK91" s="135"/>
      <c r="KVL91" s="135"/>
      <c r="KVM91" s="135"/>
      <c r="KVN91" s="135"/>
      <c r="KVO91" s="135"/>
      <c r="KVP91" s="135"/>
      <c r="KVQ91" s="135"/>
      <c r="KVR91" s="135"/>
      <c r="KVS91" s="135"/>
      <c r="KVT91" s="135"/>
      <c r="KVU91" s="135"/>
      <c r="KVV91" s="135"/>
      <c r="KVW91" s="135"/>
      <c r="KVX91" s="135"/>
      <c r="KVY91" s="135"/>
      <c r="KVZ91" s="135"/>
      <c r="KWA91" s="135"/>
      <c r="KWB91" s="135"/>
      <c r="KWC91" s="135"/>
      <c r="KWD91" s="135"/>
      <c r="KWE91" s="135"/>
      <c r="KWF91" s="135"/>
      <c r="KWG91" s="135"/>
      <c r="KWH91" s="135"/>
      <c r="KWI91" s="135"/>
      <c r="KWJ91" s="135"/>
      <c r="KWK91" s="135"/>
      <c r="KWL91" s="135"/>
      <c r="KWM91" s="135"/>
      <c r="KWN91" s="135"/>
      <c r="KWO91" s="135"/>
      <c r="KWP91" s="135"/>
      <c r="KWQ91" s="135"/>
      <c r="KWR91" s="135"/>
      <c r="KWS91" s="135"/>
      <c r="KWT91" s="135"/>
      <c r="KWU91" s="135"/>
      <c r="KWV91" s="135"/>
      <c r="KWW91" s="135"/>
      <c r="KWX91" s="135"/>
      <c r="KWY91" s="135"/>
      <c r="KWZ91" s="135"/>
      <c r="KXA91" s="135"/>
      <c r="KXB91" s="135"/>
      <c r="KXC91" s="135"/>
      <c r="KXD91" s="135"/>
      <c r="KXE91" s="135"/>
      <c r="KXF91" s="135"/>
      <c r="KXG91" s="135"/>
      <c r="KXH91" s="135"/>
      <c r="KXI91" s="135"/>
      <c r="KXJ91" s="135"/>
      <c r="KXK91" s="135"/>
      <c r="KXL91" s="135"/>
      <c r="KXM91" s="135"/>
      <c r="KXN91" s="135"/>
      <c r="KXO91" s="135"/>
      <c r="KXP91" s="135"/>
      <c r="KXQ91" s="135"/>
      <c r="KXR91" s="135"/>
      <c r="KXS91" s="135"/>
      <c r="KXT91" s="135"/>
      <c r="KXU91" s="135"/>
      <c r="KXV91" s="135"/>
      <c r="KXW91" s="135"/>
      <c r="KXX91" s="135"/>
      <c r="KXY91" s="135"/>
      <c r="KXZ91" s="135"/>
      <c r="KYA91" s="135"/>
      <c r="KYB91" s="135"/>
      <c r="KYC91" s="135"/>
      <c r="KYD91" s="135"/>
      <c r="KYE91" s="135"/>
      <c r="KYF91" s="135"/>
      <c r="KYG91" s="135"/>
      <c r="KYH91" s="135"/>
      <c r="KYI91" s="135"/>
      <c r="KYJ91" s="135"/>
      <c r="KYK91" s="135"/>
      <c r="KYL91" s="135"/>
      <c r="KYM91" s="135"/>
      <c r="KYN91" s="135"/>
      <c r="KYO91" s="135"/>
      <c r="KYP91" s="135"/>
      <c r="KYQ91" s="135"/>
      <c r="KYR91" s="135"/>
      <c r="KYS91" s="135"/>
      <c r="KYT91" s="135"/>
      <c r="KYU91" s="135"/>
      <c r="KYV91" s="135"/>
      <c r="KYW91" s="135"/>
      <c r="KYX91" s="135"/>
      <c r="KYY91" s="135"/>
      <c r="KYZ91" s="135"/>
      <c r="KZA91" s="135"/>
      <c r="KZB91" s="135"/>
      <c r="KZC91" s="135"/>
      <c r="KZD91" s="135"/>
      <c r="KZE91" s="135"/>
      <c r="KZF91" s="135"/>
      <c r="KZG91" s="135"/>
      <c r="KZH91" s="135"/>
      <c r="KZI91" s="135"/>
      <c r="KZJ91" s="135"/>
      <c r="KZK91" s="135"/>
      <c r="KZL91" s="135"/>
      <c r="KZM91" s="135"/>
      <c r="KZN91" s="135"/>
      <c r="KZO91" s="135"/>
      <c r="KZP91" s="135"/>
      <c r="KZQ91" s="135"/>
      <c r="KZR91" s="135"/>
      <c r="KZS91" s="135"/>
      <c r="KZT91" s="135"/>
      <c r="KZU91" s="135"/>
      <c r="KZV91" s="135"/>
      <c r="KZW91" s="135"/>
      <c r="KZX91" s="135"/>
      <c r="KZY91" s="135"/>
      <c r="KZZ91" s="135"/>
      <c r="LAA91" s="135"/>
      <c r="LAB91" s="135"/>
      <c r="LAC91" s="135"/>
      <c r="LAD91" s="135"/>
      <c r="LAE91" s="135"/>
      <c r="LAF91" s="135"/>
      <c r="LAG91" s="135"/>
      <c r="LAH91" s="135"/>
      <c r="LAI91" s="135"/>
      <c r="LAJ91" s="135"/>
      <c r="LAK91" s="135"/>
      <c r="LAL91" s="135"/>
      <c r="LAM91" s="135"/>
      <c r="LAN91" s="135"/>
      <c r="LAO91" s="135"/>
      <c r="LAP91" s="135"/>
      <c r="LAQ91" s="135"/>
      <c r="LAR91" s="135"/>
      <c r="LAS91" s="135"/>
      <c r="LAT91" s="135"/>
      <c r="LAU91" s="135"/>
      <c r="LAV91" s="135"/>
      <c r="LAW91" s="135"/>
      <c r="LAX91" s="135"/>
      <c r="LAY91" s="135"/>
      <c r="LAZ91" s="135"/>
      <c r="LBA91" s="135"/>
      <c r="LBB91" s="135"/>
      <c r="LBC91" s="135"/>
      <c r="LBD91" s="135"/>
      <c r="LBE91" s="135"/>
      <c r="LBF91" s="135"/>
      <c r="LBG91" s="135"/>
      <c r="LBH91" s="135"/>
      <c r="LBI91" s="135"/>
      <c r="LBJ91" s="135"/>
      <c r="LBK91" s="135"/>
      <c r="LBL91" s="135"/>
      <c r="LBM91" s="135"/>
      <c r="LBN91" s="135"/>
      <c r="LBO91" s="135"/>
      <c r="LBP91" s="135"/>
      <c r="LBQ91" s="135"/>
      <c r="LBR91" s="135"/>
      <c r="LBS91" s="135"/>
      <c r="LBT91" s="135"/>
      <c r="LBU91" s="135"/>
      <c r="LBV91" s="135"/>
      <c r="LBW91" s="135"/>
      <c r="LBX91" s="135"/>
      <c r="LBY91" s="135"/>
      <c r="LBZ91" s="135"/>
      <c r="LCA91" s="135"/>
      <c r="LCB91" s="135"/>
      <c r="LCC91" s="135"/>
      <c r="LCD91" s="135"/>
      <c r="LCE91" s="135"/>
      <c r="LCF91" s="135"/>
      <c r="LCG91" s="135"/>
      <c r="LCH91" s="135"/>
      <c r="LCI91" s="135"/>
      <c r="LCJ91" s="135"/>
      <c r="LCK91" s="135"/>
      <c r="LCL91" s="135"/>
      <c r="LCM91" s="135"/>
      <c r="LCN91" s="135"/>
      <c r="LCO91" s="135"/>
      <c r="LCP91" s="135"/>
      <c r="LCQ91" s="135"/>
      <c r="LCR91" s="135"/>
      <c r="LCS91" s="135"/>
      <c r="LCT91" s="135"/>
      <c r="LCU91" s="135"/>
      <c r="LCV91" s="135"/>
      <c r="LCW91" s="135"/>
      <c r="LCX91" s="135"/>
      <c r="LCY91" s="135"/>
      <c r="LCZ91" s="135"/>
      <c r="LDA91" s="135"/>
      <c r="LDB91" s="135"/>
      <c r="LDC91" s="135"/>
      <c r="LDD91" s="135"/>
      <c r="LDE91" s="135"/>
      <c r="LDF91" s="135"/>
      <c r="LDG91" s="135"/>
      <c r="LDH91" s="135"/>
      <c r="LDI91" s="135"/>
      <c r="LDJ91" s="135"/>
      <c r="LDK91" s="135"/>
      <c r="LDL91" s="135"/>
      <c r="LDM91" s="135"/>
      <c r="LDN91" s="135"/>
      <c r="LDO91" s="135"/>
      <c r="LDP91" s="135"/>
      <c r="LDQ91" s="135"/>
      <c r="LDR91" s="135"/>
      <c r="LDS91" s="135"/>
      <c r="LDT91" s="135"/>
      <c r="LDU91" s="135"/>
      <c r="LDV91" s="135"/>
      <c r="LDW91" s="135"/>
      <c r="LDX91" s="135"/>
      <c r="LDY91" s="135"/>
      <c r="LDZ91" s="135"/>
      <c r="LEA91" s="135"/>
      <c r="LEB91" s="135"/>
      <c r="LEC91" s="135"/>
      <c r="LED91" s="135"/>
      <c r="LEE91" s="135"/>
      <c r="LEF91" s="135"/>
      <c r="LEG91" s="135"/>
      <c r="LEH91" s="135"/>
      <c r="LEI91" s="135"/>
      <c r="LEJ91" s="135"/>
      <c r="LEK91" s="135"/>
      <c r="LEL91" s="135"/>
      <c r="LEM91" s="135"/>
      <c r="LEN91" s="135"/>
      <c r="LEO91" s="135"/>
      <c r="LEP91" s="135"/>
      <c r="LEQ91" s="135"/>
      <c r="LER91" s="135"/>
      <c r="LES91" s="135"/>
      <c r="LET91" s="135"/>
      <c r="LEU91" s="135"/>
      <c r="LEV91" s="135"/>
      <c r="LEW91" s="135"/>
      <c r="LEX91" s="135"/>
      <c r="LEY91" s="135"/>
      <c r="LEZ91" s="135"/>
      <c r="LFA91" s="135"/>
      <c r="LFB91" s="135"/>
      <c r="LFC91" s="135"/>
      <c r="LFD91" s="135"/>
      <c r="LFE91" s="135"/>
      <c r="LFF91" s="135"/>
      <c r="LFG91" s="135"/>
      <c r="LFH91" s="135"/>
      <c r="LFI91" s="135"/>
      <c r="LFJ91" s="135"/>
      <c r="LFK91" s="135"/>
      <c r="LFL91" s="135"/>
      <c r="LFM91" s="135"/>
      <c r="LFN91" s="135"/>
      <c r="LFO91" s="135"/>
      <c r="LFP91" s="135"/>
      <c r="LFQ91" s="135"/>
      <c r="LFR91" s="135"/>
      <c r="LFS91" s="135"/>
      <c r="LFT91" s="135"/>
      <c r="LFU91" s="135"/>
      <c r="LFV91" s="135"/>
      <c r="LFW91" s="135"/>
      <c r="LFX91" s="135"/>
      <c r="LFY91" s="135"/>
      <c r="LFZ91" s="135"/>
      <c r="LGA91" s="135"/>
      <c r="LGB91" s="135"/>
      <c r="LGC91" s="135"/>
      <c r="LGD91" s="135"/>
      <c r="LGE91" s="135"/>
      <c r="LGF91" s="135"/>
      <c r="LGG91" s="135"/>
      <c r="LGH91" s="135"/>
      <c r="LGI91" s="135"/>
      <c r="LGJ91" s="135"/>
      <c r="LGK91" s="135"/>
      <c r="LGL91" s="135"/>
      <c r="LGM91" s="135"/>
      <c r="LGN91" s="135"/>
      <c r="LGO91" s="135"/>
      <c r="LGP91" s="135"/>
      <c r="LGQ91" s="135"/>
      <c r="LGR91" s="135"/>
      <c r="LGS91" s="135"/>
      <c r="LGT91" s="135"/>
      <c r="LGU91" s="135"/>
      <c r="LGV91" s="135"/>
      <c r="LGW91" s="135"/>
      <c r="LGX91" s="135"/>
      <c r="LGY91" s="135"/>
      <c r="LGZ91" s="135"/>
      <c r="LHA91" s="135"/>
      <c r="LHB91" s="135"/>
      <c r="LHC91" s="135"/>
      <c r="LHD91" s="135"/>
      <c r="LHE91" s="135"/>
      <c r="LHF91" s="135"/>
      <c r="LHG91" s="135"/>
      <c r="LHH91" s="135"/>
      <c r="LHI91" s="135"/>
      <c r="LHJ91" s="135"/>
      <c r="LHK91" s="135"/>
      <c r="LHL91" s="135"/>
      <c r="LHM91" s="135"/>
      <c r="LHN91" s="135"/>
      <c r="LHO91" s="135"/>
      <c r="LHP91" s="135"/>
      <c r="LHQ91" s="135"/>
      <c r="LHR91" s="135"/>
      <c r="LHS91" s="135"/>
      <c r="LHT91" s="135"/>
      <c r="LHU91" s="135"/>
      <c r="LHV91" s="135"/>
      <c r="LHW91" s="135"/>
      <c r="LHX91" s="135"/>
      <c r="LHY91" s="135"/>
      <c r="LHZ91" s="135"/>
      <c r="LIA91" s="135"/>
      <c r="LIB91" s="135"/>
      <c r="LIC91" s="135"/>
      <c r="LID91" s="135"/>
      <c r="LIE91" s="135"/>
      <c r="LIF91" s="135"/>
      <c r="LIG91" s="135"/>
      <c r="LIH91" s="135"/>
      <c r="LII91" s="135"/>
      <c r="LIJ91" s="135"/>
      <c r="LIK91" s="135"/>
      <c r="LIL91" s="135"/>
      <c r="LIM91" s="135"/>
      <c r="LIN91" s="135"/>
      <c r="LIO91" s="135"/>
      <c r="LIP91" s="135"/>
      <c r="LIQ91" s="135"/>
      <c r="LIR91" s="135"/>
      <c r="LIS91" s="135"/>
      <c r="LIT91" s="135"/>
      <c r="LIU91" s="135"/>
      <c r="LIV91" s="135"/>
      <c r="LIW91" s="135"/>
      <c r="LIX91" s="135"/>
      <c r="LIY91" s="135"/>
      <c r="LIZ91" s="135"/>
      <c r="LJA91" s="135"/>
      <c r="LJB91" s="135"/>
      <c r="LJC91" s="135"/>
      <c r="LJD91" s="135"/>
      <c r="LJE91" s="135"/>
      <c r="LJF91" s="135"/>
      <c r="LJG91" s="135"/>
      <c r="LJH91" s="135"/>
      <c r="LJI91" s="135"/>
      <c r="LJJ91" s="135"/>
      <c r="LJK91" s="135"/>
      <c r="LJL91" s="135"/>
      <c r="LJM91" s="135"/>
      <c r="LJN91" s="135"/>
      <c r="LJO91" s="135"/>
      <c r="LJP91" s="135"/>
      <c r="LJQ91" s="135"/>
      <c r="LJR91" s="135"/>
      <c r="LJS91" s="135"/>
      <c r="LJT91" s="135"/>
      <c r="LJU91" s="135"/>
      <c r="LJV91" s="135"/>
      <c r="LJW91" s="135"/>
      <c r="LJX91" s="135"/>
      <c r="LJY91" s="135"/>
      <c r="LJZ91" s="135"/>
      <c r="LKA91" s="135"/>
      <c r="LKB91" s="135"/>
      <c r="LKC91" s="135"/>
      <c r="LKD91" s="135"/>
      <c r="LKE91" s="135"/>
      <c r="LKF91" s="135"/>
      <c r="LKG91" s="135"/>
      <c r="LKH91" s="135"/>
      <c r="LKI91" s="135"/>
      <c r="LKJ91" s="135"/>
      <c r="LKK91" s="135"/>
      <c r="LKL91" s="135"/>
      <c r="LKM91" s="135"/>
      <c r="LKN91" s="135"/>
      <c r="LKO91" s="135"/>
      <c r="LKP91" s="135"/>
      <c r="LKQ91" s="135"/>
      <c r="LKR91" s="135"/>
      <c r="LKS91" s="135"/>
      <c r="LKT91" s="135"/>
      <c r="LKU91" s="135"/>
      <c r="LKV91" s="135"/>
      <c r="LKW91" s="135"/>
      <c r="LKX91" s="135"/>
      <c r="LKY91" s="135"/>
      <c r="LKZ91" s="135"/>
      <c r="LLA91" s="135"/>
      <c r="LLB91" s="135"/>
      <c r="LLC91" s="135"/>
      <c r="LLD91" s="135"/>
      <c r="LLE91" s="135"/>
      <c r="LLF91" s="135"/>
      <c r="LLG91" s="135"/>
      <c r="LLH91" s="135"/>
      <c r="LLI91" s="135"/>
      <c r="LLJ91" s="135"/>
      <c r="LLK91" s="135"/>
      <c r="LLL91" s="135"/>
      <c r="LLM91" s="135"/>
      <c r="LLN91" s="135"/>
      <c r="LLO91" s="135"/>
      <c r="LLP91" s="135"/>
      <c r="LLQ91" s="135"/>
      <c r="LLR91" s="135"/>
      <c r="LLS91" s="135"/>
      <c r="LLT91" s="135"/>
      <c r="LLU91" s="135"/>
      <c r="LLV91" s="135"/>
      <c r="LLW91" s="135"/>
      <c r="LLX91" s="135"/>
      <c r="LLY91" s="135"/>
      <c r="LLZ91" s="135"/>
      <c r="LMA91" s="135"/>
      <c r="LMB91" s="135"/>
      <c r="LMC91" s="135"/>
      <c r="LMD91" s="135"/>
      <c r="LME91" s="135"/>
      <c r="LMF91" s="135"/>
      <c r="LMG91" s="135"/>
      <c r="LMH91" s="135"/>
      <c r="LMI91" s="135"/>
      <c r="LMJ91" s="135"/>
      <c r="LMK91" s="135"/>
      <c r="LML91" s="135"/>
      <c r="LMM91" s="135"/>
      <c r="LMN91" s="135"/>
      <c r="LMO91" s="135"/>
      <c r="LMP91" s="135"/>
      <c r="LMQ91" s="135"/>
      <c r="LMR91" s="135"/>
      <c r="LMS91" s="135"/>
      <c r="LMT91" s="135"/>
      <c r="LMU91" s="135"/>
      <c r="LMV91" s="135"/>
      <c r="LMW91" s="135"/>
      <c r="LMX91" s="135"/>
      <c r="LMY91" s="135"/>
      <c r="LMZ91" s="135"/>
      <c r="LNA91" s="135"/>
      <c r="LNB91" s="135"/>
      <c r="LNC91" s="135"/>
      <c r="LND91" s="135"/>
      <c r="LNE91" s="135"/>
      <c r="LNF91" s="135"/>
      <c r="LNG91" s="135"/>
      <c r="LNH91" s="135"/>
      <c r="LNI91" s="135"/>
      <c r="LNJ91" s="135"/>
      <c r="LNK91" s="135"/>
      <c r="LNL91" s="135"/>
      <c r="LNM91" s="135"/>
      <c r="LNN91" s="135"/>
      <c r="LNO91" s="135"/>
      <c r="LNP91" s="135"/>
      <c r="LNQ91" s="135"/>
      <c r="LNR91" s="135"/>
      <c r="LNS91" s="135"/>
      <c r="LNT91" s="135"/>
      <c r="LNU91" s="135"/>
      <c r="LNV91" s="135"/>
      <c r="LNW91" s="135"/>
      <c r="LNX91" s="135"/>
      <c r="LNY91" s="135"/>
      <c r="LNZ91" s="135"/>
      <c r="LOA91" s="135"/>
      <c r="LOB91" s="135"/>
      <c r="LOC91" s="135"/>
      <c r="LOD91" s="135"/>
      <c r="LOE91" s="135"/>
      <c r="LOF91" s="135"/>
      <c r="LOG91" s="135"/>
      <c r="LOH91" s="135"/>
      <c r="LOI91" s="135"/>
      <c r="LOJ91" s="135"/>
      <c r="LOK91" s="135"/>
      <c r="LOL91" s="135"/>
      <c r="LOM91" s="135"/>
      <c r="LON91" s="135"/>
      <c r="LOO91" s="135"/>
      <c r="LOP91" s="135"/>
      <c r="LOQ91" s="135"/>
      <c r="LOR91" s="135"/>
      <c r="LOS91" s="135"/>
      <c r="LOT91" s="135"/>
      <c r="LOU91" s="135"/>
      <c r="LOV91" s="135"/>
      <c r="LOW91" s="135"/>
      <c r="LOX91" s="135"/>
      <c r="LOY91" s="135"/>
      <c r="LOZ91" s="135"/>
      <c r="LPA91" s="135"/>
      <c r="LPB91" s="135"/>
      <c r="LPC91" s="135"/>
      <c r="LPD91" s="135"/>
      <c r="LPE91" s="135"/>
      <c r="LPF91" s="135"/>
      <c r="LPG91" s="135"/>
      <c r="LPH91" s="135"/>
      <c r="LPI91" s="135"/>
      <c r="LPJ91" s="135"/>
      <c r="LPK91" s="135"/>
      <c r="LPL91" s="135"/>
      <c r="LPM91" s="135"/>
      <c r="LPN91" s="135"/>
      <c r="LPO91" s="135"/>
      <c r="LPP91" s="135"/>
      <c r="LPQ91" s="135"/>
      <c r="LPR91" s="135"/>
      <c r="LPS91" s="135"/>
      <c r="LPT91" s="135"/>
      <c r="LPU91" s="135"/>
      <c r="LPV91" s="135"/>
      <c r="LPW91" s="135"/>
      <c r="LPX91" s="135"/>
      <c r="LPY91" s="135"/>
      <c r="LPZ91" s="135"/>
      <c r="LQA91" s="135"/>
      <c r="LQB91" s="135"/>
      <c r="LQC91" s="135"/>
      <c r="LQD91" s="135"/>
      <c r="LQE91" s="135"/>
      <c r="LQF91" s="135"/>
      <c r="LQG91" s="135"/>
      <c r="LQH91" s="135"/>
      <c r="LQI91" s="135"/>
      <c r="LQJ91" s="135"/>
      <c r="LQK91" s="135"/>
      <c r="LQL91" s="135"/>
      <c r="LQM91" s="135"/>
      <c r="LQN91" s="135"/>
      <c r="LQO91" s="135"/>
      <c r="LQP91" s="135"/>
      <c r="LQQ91" s="135"/>
      <c r="LQR91" s="135"/>
      <c r="LQS91" s="135"/>
      <c r="LQT91" s="135"/>
      <c r="LQU91" s="135"/>
      <c r="LQV91" s="135"/>
      <c r="LQW91" s="135"/>
      <c r="LQX91" s="135"/>
      <c r="LQY91" s="135"/>
      <c r="LQZ91" s="135"/>
      <c r="LRA91" s="135"/>
      <c r="LRB91" s="135"/>
      <c r="LRC91" s="135"/>
      <c r="LRD91" s="135"/>
      <c r="LRE91" s="135"/>
      <c r="LRF91" s="135"/>
      <c r="LRG91" s="135"/>
      <c r="LRH91" s="135"/>
      <c r="LRI91" s="135"/>
      <c r="LRJ91" s="135"/>
      <c r="LRK91" s="135"/>
      <c r="LRL91" s="135"/>
      <c r="LRM91" s="135"/>
      <c r="LRN91" s="135"/>
      <c r="LRO91" s="135"/>
      <c r="LRP91" s="135"/>
      <c r="LRQ91" s="135"/>
      <c r="LRR91" s="135"/>
      <c r="LRS91" s="135"/>
      <c r="LRT91" s="135"/>
      <c r="LRU91" s="135"/>
      <c r="LRV91" s="135"/>
      <c r="LRW91" s="135"/>
      <c r="LRX91" s="135"/>
      <c r="LRY91" s="135"/>
      <c r="LRZ91" s="135"/>
      <c r="LSA91" s="135"/>
      <c r="LSB91" s="135"/>
      <c r="LSC91" s="135"/>
      <c r="LSD91" s="135"/>
      <c r="LSE91" s="135"/>
      <c r="LSF91" s="135"/>
      <c r="LSG91" s="135"/>
      <c r="LSH91" s="135"/>
      <c r="LSI91" s="135"/>
      <c r="LSJ91" s="135"/>
      <c r="LSK91" s="135"/>
      <c r="LSL91" s="135"/>
      <c r="LSM91" s="135"/>
      <c r="LSN91" s="135"/>
      <c r="LSO91" s="135"/>
      <c r="LSP91" s="135"/>
      <c r="LSQ91" s="135"/>
      <c r="LSR91" s="135"/>
      <c r="LSS91" s="135"/>
      <c r="LST91" s="135"/>
      <c r="LSU91" s="135"/>
      <c r="LSV91" s="135"/>
      <c r="LSW91" s="135"/>
      <c r="LSX91" s="135"/>
      <c r="LSY91" s="135"/>
      <c r="LSZ91" s="135"/>
      <c r="LTA91" s="135"/>
      <c r="LTB91" s="135"/>
      <c r="LTC91" s="135"/>
      <c r="LTD91" s="135"/>
      <c r="LTE91" s="135"/>
      <c r="LTF91" s="135"/>
      <c r="LTG91" s="135"/>
      <c r="LTH91" s="135"/>
      <c r="LTI91" s="135"/>
      <c r="LTJ91" s="135"/>
      <c r="LTK91" s="135"/>
      <c r="LTL91" s="135"/>
      <c r="LTM91" s="135"/>
      <c r="LTN91" s="135"/>
      <c r="LTO91" s="135"/>
      <c r="LTP91" s="135"/>
      <c r="LTQ91" s="135"/>
      <c r="LTR91" s="135"/>
      <c r="LTS91" s="135"/>
      <c r="LTT91" s="135"/>
      <c r="LTU91" s="135"/>
      <c r="LTV91" s="135"/>
      <c r="LTW91" s="135"/>
      <c r="LTX91" s="135"/>
      <c r="LTY91" s="135"/>
      <c r="LTZ91" s="135"/>
      <c r="LUA91" s="135"/>
      <c r="LUB91" s="135"/>
      <c r="LUC91" s="135"/>
      <c r="LUD91" s="135"/>
      <c r="LUE91" s="135"/>
      <c r="LUF91" s="135"/>
      <c r="LUG91" s="135"/>
      <c r="LUH91" s="135"/>
      <c r="LUI91" s="135"/>
      <c r="LUJ91" s="135"/>
      <c r="LUK91" s="135"/>
      <c r="LUL91" s="135"/>
      <c r="LUM91" s="135"/>
      <c r="LUN91" s="135"/>
      <c r="LUO91" s="135"/>
      <c r="LUP91" s="135"/>
      <c r="LUQ91" s="135"/>
      <c r="LUR91" s="135"/>
      <c r="LUS91" s="135"/>
      <c r="LUT91" s="135"/>
      <c r="LUU91" s="135"/>
      <c r="LUV91" s="135"/>
      <c r="LUW91" s="135"/>
      <c r="LUX91" s="135"/>
      <c r="LUY91" s="135"/>
      <c r="LUZ91" s="135"/>
      <c r="LVA91" s="135"/>
      <c r="LVB91" s="135"/>
      <c r="LVC91" s="135"/>
      <c r="LVD91" s="135"/>
      <c r="LVE91" s="135"/>
      <c r="LVF91" s="135"/>
      <c r="LVG91" s="135"/>
      <c r="LVH91" s="135"/>
      <c r="LVI91" s="135"/>
      <c r="LVJ91" s="135"/>
      <c r="LVK91" s="135"/>
      <c r="LVL91" s="135"/>
      <c r="LVM91" s="135"/>
      <c r="LVN91" s="135"/>
      <c r="LVO91" s="135"/>
      <c r="LVP91" s="135"/>
      <c r="LVQ91" s="135"/>
      <c r="LVR91" s="135"/>
      <c r="LVS91" s="135"/>
      <c r="LVT91" s="135"/>
      <c r="LVU91" s="135"/>
      <c r="LVV91" s="135"/>
      <c r="LVW91" s="135"/>
      <c r="LVX91" s="135"/>
      <c r="LVY91" s="135"/>
      <c r="LVZ91" s="135"/>
      <c r="LWA91" s="135"/>
      <c r="LWB91" s="135"/>
      <c r="LWC91" s="135"/>
      <c r="LWD91" s="135"/>
      <c r="LWE91" s="135"/>
      <c r="LWF91" s="135"/>
      <c r="LWG91" s="135"/>
      <c r="LWH91" s="135"/>
      <c r="LWI91" s="135"/>
      <c r="LWJ91" s="135"/>
      <c r="LWK91" s="135"/>
      <c r="LWL91" s="135"/>
      <c r="LWM91" s="135"/>
      <c r="LWN91" s="135"/>
      <c r="LWO91" s="135"/>
      <c r="LWP91" s="135"/>
      <c r="LWQ91" s="135"/>
      <c r="LWR91" s="135"/>
      <c r="LWS91" s="135"/>
      <c r="LWT91" s="135"/>
      <c r="LWU91" s="135"/>
      <c r="LWV91" s="135"/>
      <c r="LWW91" s="135"/>
      <c r="LWX91" s="135"/>
      <c r="LWY91" s="135"/>
      <c r="LWZ91" s="135"/>
      <c r="LXA91" s="135"/>
      <c r="LXB91" s="135"/>
      <c r="LXC91" s="135"/>
      <c r="LXD91" s="135"/>
      <c r="LXE91" s="135"/>
      <c r="LXF91" s="135"/>
      <c r="LXG91" s="135"/>
      <c r="LXH91" s="135"/>
      <c r="LXI91" s="135"/>
      <c r="LXJ91" s="135"/>
      <c r="LXK91" s="135"/>
      <c r="LXL91" s="135"/>
      <c r="LXM91" s="135"/>
      <c r="LXN91" s="135"/>
      <c r="LXO91" s="135"/>
      <c r="LXP91" s="135"/>
      <c r="LXQ91" s="135"/>
      <c r="LXR91" s="135"/>
      <c r="LXS91" s="135"/>
      <c r="LXT91" s="135"/>
      <c r="LXU91" s="135"/>
      <c r="LXV91" s="135"/>
      <c r="LXW91" s="135"/>
      <c r="LXX91" s="135"/>
      <c r="LXY91" s="135"/>
      <c r="LXZ91" s="135"/>
      <c r="LYA91" s="135"/>
      <c r="LYB91" s="135"/>
      <c r="LYC91" s="135"/>
      <c r="LYD91" s="135"/>
      <c r="LYE91" s="135"/>
      <c r="LYF91" s="135"/>
      <c r="LYG91" s="135"/>
      <c r="LYH91" s="135"/>
      <c r="LYI91" s="135"/>
      <c r="LYJ91" s="135"/>
      <c r="LYK91" s="135"/>
      <c r="LYL91" s="135"/>
      <c r="LYM91" s="135"/>
      <c r="LYN91" s="135"/>
      <c r="LYO91" s="135"/>
      <c r="LYP91" s="135"/>
      <c r="LYQ91" s="135"/>
      <c r="LYR91" s="135"/>
      <c r="LYS91" s="135"/>
      <c r="LYT91" s="135"/>
      <c r="LYU91" s="135"/>
      <c r="LYV91" s="135"/>
      <c r="LYW91" s="135"/>
      <c r="LYX91" s="135"/>
      <c r="LYY91" s="135"/>
      <c r="LYZ91" s="135"/>
      <c r="LZA91" s="135"/>
      <c r="LZB91" s="135"/>
      <c r="LZC91" s="135"/>
      <c r="LZD91" s="135"/>
      <c r="LZE91" s="135"/>
      <c r="LZF91" s="135"/>
      <c r="LZG91" s="135"/>
      <c r="LZH91" s="135"/>
      <c r="LZI91" s="135"/>
      <c r="LZJ91" s="135"/>
      <c r="LZK91" s="135"/>
      <c r="LZL91" s="135"/>
      <c r="LZM91" s="135"/>
      <c r="LZN91" s="135"/>
      <c r="LZO91" s="135"/>
      <c r="LZP91" s="135"/>
      <c r="LZQ91" s="135"/>
      <c r="LZR91" s="135"/>
      <c r="LZS91" s="135"/>
      <c r="LZT91" s="135"/>
      <c r="LZU91" s="135"/>
      <c r="LZV91" s="135"/>
      <c r="LZW91" s="135"/>
      <c r="LZX91" s="135"/>
      <c r="LZY91" s="135"/>
      <c r="LZZ91" s="135"/>
      <c r="MAA91" s="135"/>
      <c r="MAB91" s="135"/>
      <c r="MAC91" s="135"/>
      <c r="MAD91" s="135"/>
      <c r="MAE91" s="135"/>
      <c r="MAF91" s="135"/>
      <c r="MAG91" s="135"/>
      <c r="MAH91" s="135"/>
      <c r="MAI91" s="135"/>
      <c r="MAJ91" s="135"/>
      <c r="MAK91" s="135"/>
      <c r="MAL91" s="135"/>
      <c r="MAM91" s="135"/>
      <c r="MAN91" s="135"/>
      <c r="MAO91" s="135"/>
      <c r="MAP91" s="135"/>
      <c r="MAQ91" s="135"/>
      <c r="MAR91" s="135"/>
      <c r="MAS91" s="135"/>
      <c r="MAT91" s="135"/>
      <c r="MAU91" s="135"/>
      <c r="MAV91" s="135"/>
      <c r="MAW91" s="135"/>
      <c r="MAX91" s="135"/>
      <c r="MAY91" s="135"/>
      <c r="MAZ91" s="135"/>
      <c r="MBA91" s="135"/>
      <c r="MBB91" s="135"/>
      <c r="MBC91" s="135"/>
      <c r="MBD91" s="135"/>
      <c r="MBE91" s="135"/>
      <c r="MBF91" s="135"/>
      <c r="MBG91" s="135"/>
      <c r="MBH91" s="135"/>
      <c r="MBI91" s="135"/>
      <c r="MBJ91" s="135"/>
      <c r="MBK91" s="135"/>
      <c r="MBL91" s="135"/>
      <c r="MBM91" s="135"/>
      <c r="MBN91" s="135"/>
      <c r="MBO91" s="135"/>
      <c r="MBP91" s="135"/>
      <c r="MBQ91" s="135"/>
      <c r="MBR91" s="135"/>
      <c r="MBS91" s="135"/>
      <c r="MBT91" s="135"/>
      <c r="MBU91" s="135"/>
      <c r="MBV91" s="135"/>
      <c r="MBW91" s="135"/>
      <c r="MBX91" s="135"/>
      <c r="MBY91" s="135"/>
      <c r="MBZ91" s="135"/>
      <c r="MCA91" s="135"/>
      <c r="MCB91" s="135"/>
      <c r="MCC91" s="135"/>
      <c r="MCD91" s="135"/>
      <c r="MCE91" s="135"/>
      <c r="MCF91" s="135"/>
      <c r="MCG91" s="135"/>
      <c r="MCH91" s="135"/>
      <c r="MCI91" s="135"/>
      <c r="MCJ91" s="135"/>
      <c r="MCK91" s="135"/>
      <c r="MCL91" s="135"/>
      <c r="MCM91" s="135"/>
      <c r="MCN91" s="135"/>
      <c r="MCO91" s="135"/>
      <c r="MCP91" s="135"/>
      <c r="MCQ91" s="135"/>
      <c r="MCR91" s="135"/>
      <c r="MCS91" s="135"/>
      <c r="MCT91" s="135"/>
      <c r="MCU91" s="135"/>
      <c r="MCV91" s="135"/>
      <c r="MCW91" s="135"/>
      <c r="MCX91" s="135"/>
      <c r="MCY91" s="135"/>
      <c r="MCZ91" s="135"/>
      <c r="MDA91" s="135"/>
      <c r="MDB91" s="135"/>
      <c r="MDC91" s="135"/>
      <c r="MDD91" s="135"/>
      <c r="MDE91" s="135"/>
      <c r="MDF91" s="135"/>
      <c r="MDG91" s="135"/>
      <c r="MDH91" s="135"/>
      <c r="MDI91" s="135"/>
      <c r="MDJ91" s="135"/>
      <c r="MDK91" s="135"/>
      <c r="MDL91" s="135"/>
      <c r="MDM91" s="135"/>
      <c r="MDN91" s="135"/>
      <c r="MDO91" s="135"/>
      <c r="MDP91" s="135"/>
      <c r="MDQ91" s="135"/>
      <c r="MDR91" s="135"/>
      <c r="MDS91" s="135"/>
      <c r="MDT91" s="135"/>
      <c r="MDU91" s="135"/>
      <c r="MDV91" s="135"/>
      <c r="MDW91" s="135"/>
      <c r="MDX91" s="135"/>
      <c r="MDY91" s="135"/>
      <c r="MDZ91" s="135"/>
      <c r="MEA91" s="135"/>
      <c r="MEB91" s="135"/>
      <c r="MEC91" s="135"/>
      <c r="MED91" s="135"/>
      <c r="MEE91" s="135"/>
      <c r="MEF91" s="135"/>
      <c r="MEG91" s="135"/>
      <c r="MEH91" s="135"/>
      <c r="MEI91" s="135"/>
      <c r="MEJ91" s="135"/>
      <c r="MEK91" s="135"/>
      <c r="MEL91" s="135"/>
      <c r="MEM91" s="135"/>
      <c r="MEN91" s="135"/>
      <c r="MEO91" s="135"/>
      <c r="MEP91" s="135"/>
      <c r="MEQ91" s="135"/>
      <c r="MER91" s="135"/>
      <c r="MES91" s="135"/>
      <c r="MET91" s="135"/>
      <c r="MEU91" s="135"/>
      <c r="MEV91" s="135"/>
      <c r="MEW91" s="135"/>
      <c r="MEX91" s="135"/>
      <c r="MEY91" s="135"/>
      <c r="MEZ91" s="135"/>
      <c r="MFA91" s="135"/>
      <c r="MFB91" s="135"/>
      <c r="MFC91" s="135"/>
      <c r="MFD91" s="135"/>
      <c r="MFE91" s="135"/>
      <c r="MFF91" s="135"/>
      <c r="MFG91" s="135"/>
      <c r="MFH91" s="135"/>
      <c r="MFI91" s="135"/>
      <c r="MFJ91" s="135"/>
      <c r="MFK91" s="135"/>
      <c r="MFL91" s="135"/>
      <c r="MFM91" s="135"/>
      <c r="MFN91" s="135"/>
      <c r="MFO91" s="135"/>
      <c r="MFP91" s="135"/>
      <c r="MFQ91" s="135"/>
      <c r="MFR91" s="135"/>
      <c r="MFS91" s="135"/>
      <c r="MFT91" s="135"/>
      <c r="MFU91" s="135"/>
      <c r="MFV91" s="135"/>
      <c r="MFW91" s="135"/>
      <c r="MFX91" s="135"/>
      <c r="MFY91" s="135"/>
      <c r="MFZ91" s="135"/>
      <c r="MGA91" s="135"/>
      <c r="MGB91" s="135"/>
      <c r="MGC91" s="135"/>
      <c r="MGD91" s="135"/>
      <c r="MGE91" s="135"/>
      <c r="MGF91" s="135"/>
      <c r="MGG91" s="135"/>
      <c r="MGH91" s="135"/>
      <c r="MGI91" s="135"/>
      <c r="MGJ91" s="135"/>
      <c r="MGK91" s="135"/>
      <c r="MGL91" s="135"/>
      <c r="MGM91" s="135"/>
      <c r="MGN91" s="135"/>
      <c r="MGO91" s="135"/>
      <c r="MGP91" s="135"/>
      <c r="MGQ91" s="135"/>
      <c r="MGR91" s="135"/>
      <c r="MGS91" s="135"/>
      <c r="MGT91" s="135"/>
      <c r="MGU91" s="135"/>
      <c r="MGV91" s="135"/>
      <c r="MGW91" s="135"/>
      <c r="MGX91" s="135"/>
      <c r="MGY91" s="135"/>
      <c r="MGZ91" s="135"/>
      <c r="MHA91" s="135"/>
      <c r="MHB91" s="135"/>
      <c r="MHC91" s="135"/>
      <c r="MHD91" s="135"/>
      <c r="MHE91" s="135"/>
      <c r="MHF91" s="135"/>
      <c r="MHG91" s="135"/>
      <c r="MHH91" s="135"/>
      <c r="MHI91" s="135"/>
      <c r="MHJ91" s="135"/>
      <c r="MHK91" s="135"/>
      <c r="MHL91" s="135"/>
      <c r="MHM91" s="135"/>
      <c r="MHN91" s="135"/>
      <c r="MHO91" s="135"/>
      <c r="MHP91" s="135"/>
      <c r="MHQ91" s="135"/>
      <c r="MHR91" s="135"/>
      <c r="MHS91" s="135"/>
      <c r="MHT91" s="135"/>
      <c r="MHU91" s="135"/>
      <c r="MHV91" s="135"/>
      <c r="MHW91" s="135"/>
      <c r="MHX91" s="135"/>
      <c r="MHY91" s="135"/>
      <c r="MHZ91" s="135"/>
      <c r="MIA91" s="135"/>
      <c r="MIB91" s="135"/>
      <c r="MIC91" s="135"/>
      <c r="MID91" s="135"/>
      <c r="MIE91" s="135"/>
      <c r="MIF91" s="135"/>
      <c r="MIG91" s="135"/>
      <c r="MIH91" s="135"/>
      <c r="MII91" s="135"/>
      <c r="MIJ91" s="135"/>
      <c r="MIK91" s="135"/>
      <c r="MIL91" s="135"/>
      <c r="MIM91" s="135"/>
      <c r="MIN91" s="135"/>
      <c r="MIO91" s="135"/>
      <c r="MIP91" s="135"/>
      <c r="MIQ91" s="135"/>
      <c r="MIR91" s="135"/>
      <c r="MIS91" s="135"/>
      <c r="MIT91" s="135"/>
      <c r="MIU91" s="135"/>
      <c r="MIV91" s="135"/>
      <c r="MIW91" s="135"/>
      <c r="MIX91" s="135"/>
      <c r="MIY91" s="135"/>
      <c r="MIZ91" s="135"/>
      <c r="MJA91" s="135"/>
      <c r="MJB91" s="135"/>
      <c r="MJC91" s="135"/>
      <c r="MJD91" s="135"/>
      <c r="MJE91" s="135"/>
      <c r="MJF91" s="135"/>
      <c r="MJG91" s="135"/>
      <c r="MJH91" s="135"/>
      <c r="MJI91" s="135"/>
      <c r="MJJ91" s="135"/>
      <c r="MJK91" s="135"/>
      <c r="MJL91" s="135"/>
      <c r="MJM91" s="135"/>
      <c r="MJN91" s="135"/>
      <c r="MJO91" s="135"/>
      <c r="MJP91" s="135"/>
      <c r="MJQ91" s="135"/>
      <c r="MJR91" s="135"/>
      <c r="MJS91" s="135"/>
      <c r="MJT91" s="135"/>
      <c r="MJU91" s="135"/>
      <c r="MJV91" s="135"/>
      <c r="MJW91" s="135"/>
      <c r="MJX91" s="135"/>
      <c r="MJY91" s="135"/>
      <c r="MJZ91" s="135"/>
      <c r="MKA91" s="135"/>
      <c r="MKB91" s="135"/>
      <c r="MKC91" s="135"/>
      <c r="MKD91" s="135"/>
      <c r="MKE91" s="135"/>
      <c r="MKF91" s="135"/>
      <c r="MKG91" s="135"/>
      <c r="MKH91" s="135"/>
      <c r="MKI91" s="135"/>
      <c r="MKJ91" s="135"/>
      <c r="MKK91" s="135"/>
      <c r="MKL91" s="135"/>
      <c r="MKM91" s="135"/>
      <c r="MKN91" s="135"/>
      <c r="MKO91" s="135"/>
      <c r="MKP91" s="135"/>
      <c r="MKQ91" s="135"/>
      <c r="MKR91" s="135"/>
      <c r="MKS91" s="135"/>
      <c r="MKT91" s="135"/>
      <c r="MKU91" s="135"/>
      <c r="MKV91" s="135"/>
      <c r="MKW91" s="135"/>
      <c r="MKX91" s="135"/>
      <c r="MKY91" s="135"/>
      <c r="MKZ91" s="135"/>
      <c r="MLA91" s="135"/>
      <c r="MLB91" s="135"/>
      <c r="MLC91" s="135"/>
      <c r="MLD91" s="135"/>
      <c r="MLE91" s="135"/>
      <c r="MLF91" s="135"/>
      <c r="MLG91" s="135"/>
      <c r="MLH91" s="135"/>
      <c r="MLI91" s="135"/>
      <c r="MLJ91" s="135"/>
      <c r="MLK91" s="135"/>
      <c r="MLL91" s="135"/>
      <c r="MLM91" s="135"/>
      <c r="MLN91" s="135"/>
      <c r="MLO91" s="135"/>
      <c r="MLP91" s="135"/>
      <c r="MLQ91" s="135"/>
      <c r="MLR91" s="135"/>
      <c r="MLS91" s="135"/>
      <c r="MLT91" s="135"/>
      <c r="MLU91" s="135"/>
      <c r="MLV91" s="135"/>
      <c r="MLW91" s="135"/>
      <c r="MLX91" s="135"/>
      <c r="MLY91" s="135"/>
      <c r="MLZ91" s="135"/>
      <c r="MMA91" s="135"/>
      <c r="MMB91" s="135"/>
      <c r="MMC91" s="135"/>
      <c r="MMD91" s="135"/>
      <c r="MME91" s="135"/>
      <c r="MMF91" s="135"/>
      <c r="MMG91" s="135"/>
      <c r="MMH91" s="135"/>
      <c r="MMI91" s="135"/>
      <c r="MMJ91" s="135"/>
      <c r="MMK91" s="135"/>
      <c r="MML91" s="135"/>
      <c r="MMM91" s="135"/>
      <c r="MMN91" s="135"/>
      <c r="MMO91" s="135"/>
      <c r="MMP91" s="135"/>
      <c r="MMQ91" s="135"/>
      <c r="MMR91" s="135"/>
      <c r="MMS91" s="135"/>
      <c r="MMT91" s="135"/>
      <c r="MMU91" s="135"/>
      <c r="MMV91" s="135"/>
      <c r="MMW91" s="135"/>
      <c r="MMX91" s="135"/>
      <c r="MMY91" s="135"/>
      <c r="MMZ91" s="135"/>
      <c r="MNA91" s="135"/>
      <c r="MNB91" s="135"/>
      <c r="MNC91" s="135"/>
      <c r="MND91" s="135"/>
      <c r="MNE91" s="135"/>
      <c r="MNF91" s="135"/>
      <c r="MNG91" s="135"/>
      <c r="MNH91" s="135"/>
      <c r="MNI91" s="135"/>
      <c r="MNJ91" s="135"/>
      <c r="MNK91" s="135"/>
      <c r="MNL91" s="135"/>
      <c r="MNM91" s="135"/>
      <c r="MNN91" s="135"/>
      <c r="MNO91" s="135"/>
      <c r="MNP91" s="135"/>
      <c r="MNQ91" s="135"/>
      <c r="MNR91" s="135"/>
      <c r="MNS91" s="135"/>
      <c r="MNT91" s="135"/>
      <c r="MNU91" s="135"/>
      <c r="MNV91" s="135"/>
      <c r="MNW91" s="135"/>
      <c r="MNX91" s="135"/>
      <c r="MNY91" s="135"/>
      <c r="MNZ91" s="135"/>
      <c r="MOA91" s="135"/>
      <c r="MOB91" s="135"/>
      <c r="MOC91" s="135"/>
      <c r="MOD91" s="135"/>
      <c r="MOE91" s="135"/>
      <c r="MOF91" s="135"/>
      <c r="MOG91" s="135"/>
      <c r="MOH91" s="135"/>
      <c r="MOI91" s="135"/>
      <c r="MOJ91" s="135"/>
      <c r="MOK91" s="135"/>
      <c r="MOL91" s="135"/>
      <c r="MOM91" s="135"/>
      <c r="MON91" s="135"/>
      <c r="MOO91" s="135"/>
      <c r="MOP91" s="135"/>
      <c r="MOQ91" s="135"/>
      <c r="MOR91" s="135"/>
      <c r="MOS91" s="135"/>
      <c r="MOT91" s="135"/>
      <c r="MOU91" s="135"/>
      <c r="MOV91" s="135"/>
      <c r="MOW91" s="135"/>
      <c r="MOX91" s="135"/>
      <c r="MOY91" s="135"/>
      <c r="MOZ91" s="135"/>
      <c r="MPA91" s="135"/>
      <c r="MPB91" s="135"/>
      <c r="MPC91" s="135"/>
      <c r="MPD91" s="135"/>
      <c r="MPE91" s="135"/>
      <c r="MPF91" s="135"/>
      <c r="MPG91" s="135"/>
      <c r="MPH91" s="135"/>
      <c r="MPI91" s="135"/>
      <c r="MPJ91" s="135"/>
      <c r="MPK91" s="135"/>
      <c r="MPL91" s="135"/>
      <c r="MPM91" s="135"/>
      <c r="MPN91" s="135"/>
      <c r="MPO91" s="135"/>
      <c r="MPP91" s="135"/>
      <c r="MPQ91" s="135"/>
      <c r="MPR91" s="135"/>
      <c r="MPS91" s="135"/>
      <c r="MPT91" s="135"/>
      <c r="MPU91" s="135"/>
      <c r="MPV91" s="135"/>
      <c r="MPW91" s="135"/>
      <c r="MPX91" s="135"/>
      <c r="MPY91" s="135"/>
      <c r="MPZ91" s="135"/>
      <c r="MQA91" s="135"/>
      <c r="MQB91" s="135"/>
      <c r="MQC91" s="135"/>
      <c r="MQD91" s="135"/>
      <c r="MQE91" s="135"/>
      <c r="MQF91" s="135"/>
      <c r="MQG91" s="135"/>
      <c r="MQH91" s="135"/>
      <c r="MQI91" s="135"/>
      <c r="MQJ91" s="135"/>
      <c r="MQK91" s="135"/>
      <c r="MQL91" s="135"/>
      <c r="MQM91" s="135"/>
      <c r="MQN91" s="135"/>
      <c r="MQO91" s="135"/>
      <c r="MQP91" s="135"/>
      <c r="MQQ91" s="135"/>
      <c r="MQR91" s="135"/>
      <c r="MQS91" s="135"/>
      <c r="MQT91" s="135"/>
      <c r="MQU91" s="135"/>
      <c r="MQV91" s="135"/>
      <c r="MQW91" s="135"/>
      <c r="MQX91" s="135"/>
      <c r="MQY91" s="135"/>
      <c r="MQZ91" s="135"/>
      <c r="MRA91" s="135"/>
      <c r="MRB91" s="135"/>
      <c r="MRC91" s="135"/>
      <c r="MRD91" s="135"/>
      <c r="MRE91" s="135"/>
      <c r="MRF91" s="135"/>
      <c r="MRG91" s="135"/>
      <c r="MRH91" s="135"/>
      <c r="MRI91" s="135"/>
      <c r="MRJ91" s="135"/>
      <c r="MRK91" s="135"/>
      <c r="MRL91" s="135"/>
      <c r="MRM91" s="135"/>
      <c r="MRN91" s="135"/>
      <c r="MRO91" s="135"/>
      <c r="MRP91" s="135"/>
      <c r="MRQ91" s="135"/>
      <c r="MRR91" s="135"/>
      <c r="MRS91" s="135"/>
      <c r="MRT91" s="135"/>
      <c r="MRU91" s="135"/>
      <c r="MRV91" s="135"/>
      <c r="MRW91" s="135"/>
      <c r="MRX91" s="135"/>
      <c r="MRY91" s="135"/>
      <c r="MRZ91" s="135"/>
      <c r="MSA91" s="135"/>
      <c r="MSB91" s="135"/>
      <c r="MSC91" s="135"/>
      <c r="MSD91" s="135"/>
      <c r="MSE91" s="135"/>
      <c r="MSF91" s="135"/>
      <c r="MSG91" s="135"/>
      <c r="MSH91" s="135"/>
      <c r="MSI91" s="135"/>
      <c r="MSJ91" s="135"/>
      <c r="MSK91" s="135"/>
      <c r="MSL91" s="135"/>
      <c r="MSM91" s="135"/>
      <c r="MSN91" s="135"/>
      <c r="MSO91" s="135"/>
      <c r="MSP91" s="135"/>
      <c r="MSQ91" s="135"/>
      <c r="MSR91" s="135"/>
      <c r="MSS91" s="135"/>
      <c r="MST91" s="135"/>
      <c r="MSU91" s="135"/>
      <c r="MSV91" s="135"/>
      <c r="MSW91" s="135"/>
      <c r="MSX91" s="135"/>
      <c r="MSY91" s="135"/>
      <c r="MSZ91" s="135"/>
      <c r="MTA91" s="135"/>
      <c r="MTB91" s="135"/>
      <c r="MTC91" s="135"/>
      <c r="MTD91" s="135"/>
      <c r="MTE91" s="135"/>
      <c r="MTF91" s="135"/>
      <c r="MTG91" s="135"/>
      <c r="MTH91" s="135"/>
      <c r="MTI91" s="135"/>
      <c r="MTJ91" s="135"/>
      <c r="MTK91" s="135"/>
      <c r="MTL91" s="135"/>
      <c r="MTM91" s="135"/>
      <c r="MTN91" s="135"/>
      <c r="MTO91" s="135"/>
      <c r="MTP91" s="135"/>
      <c r="MTQ91" s="135"/>
      <c r="MTR91" s="135"/>
      <c r="MTS91" s="135"/>
      <c r="MTT91" s="135"/>
      <c r="MTU91" s="135"/>
      <c r="MTV91" s="135"/>
      <c r="MTW91" s="135"/>
      <c r="MTX91" s="135"/>
      <c r="MTY91" s="135"/>
      <c r="MTZ91" s="135"/>
      <c r="MUA91" s="135"/>
      <c r="MUB91" s="135"/>
      <c r="MUC91" s="135"/>
      <c r="MUD91" s="135"/>
      <c r="MUE91" s="135"/>
      <c r="MUF91" s="135"/>
      <c r="MUG91" s="135"/>
      <c r="MUH91" s="135"/>
      <c r="MUI91" s="135"/>
      <c r="MUJ91" s="135"/>
      <c r="MUK91" s="135"/>
      <c r="MUL91" s="135"/>
      <c r="MUM91" s="135"/>
      <c r="MUN91" s="135"/>
      <c r="MUO91" s="135"/>
      <c r="MUP91" s="135"/>
      <c r="MUQ91" s="135"/>
      <c r="MUR91" s="135"/>
      <c r="MUS91" s="135"/>
      <c r="MUT91" s="135"/>
      <c r="MUU91" s="135"/>
      <c r="MUV91" s="135"/>
      <c r="MUW91" s="135"/>
      <c r="MUX91" s="135"/>
      <c r="MUY91" s="135"/>
      <c r="MUZ91" s="135"/>
      <c r="MVA91" s="135"/>
      <c r="MVB91" s="135"/>
      <c r="MVC91" s="135"/>
      <c r="MVD91" s="135"/>
      <c r="MVE91" s="135"/>
      <c r="MVF91" s="135"/>
      <c r="MVG91" s="135"/>
      <c r="MVH91" s="135"/>
      <c r="MVI91" s="135"/>
      <c r="MVJ91" s="135"/>
      <c r="MVK91" s="135"/>
      <c r="MVL91" s="135"/>
      <c r="MVM91" s="135"/>
      <c r="MVN91" s="135"/>
      <c r="MVO91" s="135"/>
      <c r="MVP91" s="135"/>
      <c r="MVQ91" s="135"/>
      <c r="MVR91" s="135"/>
      <c r="MVS91" s="135"/>
      <c r="MVT91" s="135"/>
      <c r="MVU91" s="135"/>
      <c r="MVV91" s="135"/>
      <c r="MVW91" s="135"/>
      <c r="MVX91" s="135"/>
      <c r="MVY91" s="135"/>
      <c r="MVZ91" s="135"/>
      <c r="MWA91" s="135"/>
      <c r="MWB91" s="135"/>
      <c r="MWC91" s="135"/>
      <c r="MWD91" s="135"/>
      <c r="MWE91" s="135"/>
      <c r="MWF91" s="135"/>
      <c r="MWG91" s="135"/>
      <c r="MWH91" s="135"/>
      <c r="MWI91" s="135"/>
      <c r="MWJ91" s="135"/>
      <c r="MWK91" s="135"/>
      <c r="MWL91" s="135"/>
      <c r="MWM91" s="135"/>
      <c r="MWN91" s="135"/>
      <c r="MWO91" s="135"/>
      <c r="MWP91" s="135"/>
      <c r="MWQ91" s="135"/>
      <c r="MWR91" s="135"/>
      <c r="MWS91" s="135"/>
      <c r="MWT91" s="135"/>
      <c r="MWU91" s="135"/>
      <c r="MWV91" s="135"/>
      <c r="MWW91" s="135"/>
      <c r="MWX91" s="135"/>
      <c r="MWY91" s="135"/>
      <c r="MWZ91" s="135"/>
      <c r="MXA91" s="135"/>
      <c r="MXB91" s="135"/>
      <c r="MXC91" s="135"/>
      <c r="MXD91" s="135"/>
      <c r="MXE91" s="135"/>
      <c r="MXF91" s="135"/>
      <c r="MXG91" s="135"/>
      <c r="MXH91" s="135"/>
      <c r="MXI91" s="135"/>
      <c r="MXJ91" s="135"/>
      <c r="MXK91" s="135"/>
      <c r="MXL91" s="135"/>
      <c r="MXM91" s="135"/>
      <c r="MXN91" s="135"/>
      <c r="MXO91" s="135"/>
      <c r="MXP91" s="135"/>
      <c r="MXQ91" s="135"/>
      <c r="MXR91" s="135"/>
      <c r="MXS91" s="135"/>
      <c r="MXT91" s="135"/>
      <c r="MXU91" s="135"/>
      <c r="MXV91" s="135"/>
      <c r="MXW91" s="135"/>
      <c r="MXX91" s="135"/>
      <c r="MXY91" s="135"/>
      <c r="MXZ91" s="135"/>
      <c r="MYA91" s="135"/>
      <c r="MYB91" s="135"/>
      <c r="MYC91" s="135"/>
      <c r="MYD91" s="135"/>
      <c r="MYE91" s="135"/>
      <c r="MYF91" s="135"/>
      <c r="MYG91" s="135"/>
      <c r="MYH91" s="135"/>
      <c r="MYI91" s="135"/>
      <c r="MYJ91" s="135"/>
      <c r="MYK91" s="135"/>
      <c r="MYL91" s="135"/>
      <c r="MYM91" s="135"/>
      <c r="MYN91" s="135"/>
      <c r="MYO91" s="135"/>
      <c r="MYP91" s="135"/>
      <c r="MYQ91" s="135"/>
      <c r="MYR91" s="135"/>
      <c r="MYS91" s="135"/>
      <c r="MYT91" s="135"/>
      <c r="MYU91" s="135"/>
      <c r="MYV91" s="135"/>
      <c r="MYW91" s="135"/>
      <c r="MYX91" s="135"/>
      <c r="MYY91" s="135"/>
      <c r="MYZ91" s="135"/>
      <c r="MZA91" s="135"/>
      <c r="MZB91" s="135"/>
      <c r="MZC91" s="135"/>
      <c r="MZD91" s="135"/>
      <c r="MZE91" s="135"/>
      <c r="MZF91" s="135"/>
      <c r="MZG91" s="135"/>
      <c r="MZH91" s="135"/>
      <c r="MZI91" s="135"/>
      <c r="MZJ91" s="135"/>
      <c r="MZK91" s="135"/>
      <c r="MZL91" s="135"/>
      <c r="MZM91" s="135"/>
      <c r="MZN91" s="135"/>
      <c r="MZO91" s="135"/>
      <c r="MZP91" s="135"/>
      <c r="MZQ91" s="135"/>
      <c r="MZR91" s="135"/>
      <c r="MZS91" s="135"/>
      <c r="MZT91" s="135"/>
      <c r="MZU91" s="135"/>
      <c r="MZV91" s="135"/>
      <c r="MZW91" s="135"/>
      <c r="MZX91" s="135"/>
      <c r="MZY91" s="135"/>
      <c r="MZZ91" s="135"/>
      <c r="NAA91" s="135"/>
      <c r="NAB91" s="135"/>
      <c r="NAC91" s="135"/>
      <c r="NAD91" s="135"/>
      <c r="NAE91" s="135"/>
      <c r="NAF91" s="135"/>
      <c r="NAG91" s="135"/>
      <c r="NAH91" s="135"/>
      <c r="NAI91" s="135"/>
      <c r="NAJ91" s="135"/>
      <c r="NAK91" s="135"/>
      <c r="NAL91" s="135"/>
      <c r="NAM91" s="135"/>
      <c r="NAN91" s="135"/>
      <c r="NAO91" s="135"/>
      <c r="NAP91" s="135"/>
      <c r="NAQ91" s="135"/>
      <c r="NAR91" s="135"/>
      <c r="NAS91" s="135"/>
      <c r="NAT91" s="135"/>
      <c r="NAU91" s="135"/>
      <c r="NAV91" s="135"/>
      <c r="NAW91" s="135"/>
      <c r="NAX91" s="135"/>
      <c r="NAY91" s="135"/>
      <c r="NAZ91" s="135"/>
      <c r="NBA91" s="135"/>
      <c r="NBB91" s="135"/>
      <c r="NBC91" s="135"/>
      <c r="NBD91" s="135"/>
      <c r="NBE91" s="135"/>
      <c r="NBF91" s="135"/>
      <c r="NBG91" s="135"/>
      <c r="NBH91" s="135"/>
      <c r="NBI91" s="135"/>
      <c r="NBJ91" s="135"/>
      <c r="NBK91" s="135"/>
      <c r="NBL91" s="135"/>
      <c r="NBM91" s="135"/>
      <c r="NBN91" s="135"/>
      <c r="NBO91" s="135"/>
      <c r="NBP91" s="135"/>
      <c r="NBQ91" s="135"/>
      <c r="NBR91" s="135"/>
      <c r="NBS91" s="135"/>
      <c r="NBT91" s="135"/>
      <c r="NBU91" s="135"/>
      <c r="NBV91" s="135"/>
      <c r="NBW91" s="135"/>
      <c r="NBX91" s="135"/>
      <c r="NBY91" s="135"/>
      <c r="NBZ91" s="135"/>
      <c r="NCA91" s="135"/>
      <c r="NCB91" s="135"/>
      <c r="NCC91" s="135"/>
      <c r="NCD91" s="135"/>
      <c r="NCE91" s="135"/>
      <c r="NCF91" s="135"/>
      <c r="NCG91" s="135"/>
      <c r="NCH91" s="135"/>
      <c r="NCI91" s="135"/>
      <c r="NCJ91" s="135"/>
      <c r="NCK91" s="135"/>
      <c r="NCL91" s="135"/>
      <c r="NCM91" s="135"/>
      <c r="NCN91" s="135"/>
      <c r="NCO91" s="135"/>
      <c r="NCP91" s="135"/>
      <c r="NCQ91" s="135"/>
      <c r="NCR91" s="135"/>
      <c r="NCS91" s="135"/>
      <c r="NCT91" s="135"/>
      <c r="NCU91" s="135"/>
      <c r="NCV91" s="135"/>
      <c r="NCW91" s="135"/>
      <c r="NCX91" s="135"/>
      <c r="NCY91" s="135"/>
      <c r="NCZ91" s="135"/>
      <c r="NDA91" s="135"/>
      <c r="NDB91" s="135"/>
      <c r="NDC91" s="135"/>
      <c r="NDD91" s="135"/>
      <c r="NDE91" s="135"/>
      <c r="NDF91" s="135"/>
      <c r="NDG91" s="135"/>
      <c r="NDH91" s="135"/>
      <c r="NDI91" s="135"/>
      <c r="NDJ91" s="135"/>
      <c r="NDK91" s="135"/>
      <c r="NDL91" s="135"/>
      <c r="NDM91" s="135"/>
      <c r="NDN91" s="135"/>
      <c r="NDO91" s="135"/>
      <c r="NDP91" s="135"/>
      <c r="NDQ91" s="135"/>
      <c r="NDR91" s="135"/>
      <c r="NDS91" s="135"/>
      <c r="NDT91" s="135"/>
      <c r="NDU91" s="135"/>
      <c r="NDV91" s="135"/>
      <c r="NDW91" s="135"/>
      <c r="NDX91" s="135"/>
      <c r="NDY91" s="135"/>
      <c r="NDZ91" s="135"/>
      <c r="NEA91" s="135"/>
      <c r="NEB91" s="135"/>
      <c r="NEC91" s="135"/>
      <c r="NED91" s="135"/>
      <c r="NEE91" s="135"/>
      <c r="NEF91" s="135"/>
      <c r="NEG91" s="135"/>
      <c r="NEH91" s="135"/>
      <c r="NEI91" s="135"/>
      <c r="NEJ91" s="135"/>
      <c r="NEK91" s="135"/>
      <c r="NEL91" s="135"/>
      <c r="NEM91" s="135"/>
      <c r="NEN91" s="135"/>
      <c r="NEO91" s="135"/>
      <c r="NEP91" s="135"/>
      <c r="NEQ91" s="135"/>
      <c r="NER91" s="135"/>
      <c r="NES91" s="135"/>
      <c r="NET91" s="135"/>
      <c r="NEU91" s="135"/>
      <c r="NEV91" s="135"/>
      <c r="NEW91" s="135"/>
      <c r="NEX91" s="135"/>
      <c r="NEY91" s="135"/>
      <c r="NEZ91" s="135"/>
      <c r="NFA91" s="135"/>
      <c r="NFB91" s="135"/>
      <c r="NFC91" s="135"/>
      <c r="NFD91" s="135"/>
      <c r="NFE91" s="135"/>
      <c r="NFF91" s="135"/>
      <c r="NFG91" s="135"/>
      <c r="NFH91" s="135"/>
      <c r="NFI91" s="135"/>
      <c r="NFJ91" s="135"/>
      <c r="NFK91" s="135"/>
      <c r="NFL91" s="135"/>
      <c r="NFM91" s="135"/>
      <c r="NFN91" s="135"/>
      <c r="NFO91" s="135"/>
      <c r="NFP91" s="135"/>
      <c r="NFQ91" s="135"/>
      <c r="NFR91" s="135"/>
      <c r="NFS91" s="135"/>
      <c r="NFT91" s="135"/>
      <c r="NFU91" s="135"/>
      <c r="NFV91" s="135"/>
      <c r="NFW91" s="135"/>
      <c r="NFX91" s="135"/>
      <c r="NFY91" s="135"/>
      <c r="NFZ91" s="135"/>
      <c r="NGA91" s="135"/>
      <c r="NGB91" s="135"/>
      <c r="NGC91" s="135"/>
      <c r="NGD91" s="135"/>
      <c r="NGE91" s="135"/>
      <c r="NGF91" s="135"/>
      <c r="NGG91" s="135"/>
      <c r="NGH91" s="135"/>
      <c r="NGI91" s="135"/>
      <c r="NGJ91" s="135"/>
      <c r="NGK91" s="135"/>
      <c r="NGL91" s="135"/>
      <c r="NGM91" s="135"/>
      <c r="NGN91" s="135"/>
      <c r="NGO91" s="135"/>
      <c r="NGP91" s="135"/>
      <c r="NGQ91" s="135"/>
      <c r="NGR91" s="135"/>
      <c r="NGS91" s="135"/>
      <c r="NGT91" s="135"/>
      <c r="NGU91" s="135"/>
      <c r="NGV91" s="135"/>
      <c r="NGW91" s="135"/>
      <c r="NGX91" s="135"/>
      <c r="NGY91" s="135"/>
      <c r="NGZ91" s="135"/>
      <c r="NHA91" s="135"/>
      <c r="NHB91" s="135"/>
      <c r="NHC91" s="135"/>
      <c r="NHD91" s="135"/>
      <c r="NHE91" s="135"/>
      <c r="NHF91" s="135"/>
      <c r="NHG91" s="135"/>
      <c r="NHH91" s="135"/>
      <c r="NHI91" s="135"/>
      <c r="NHJ91" s="135"/>
      <c r="NHK91" s="135"/>
      <c r="NHL91" s="135"/>
      <c r="NHM91" s="135"/>
      <c r="NHN91" s="135"/>
      <c r="NHO91" s="135"/>
      <c r="NHP91" s="135"/>
      <c r="NHQ91" s="135"/>
      <c r="NHR91" s="135"/>
      <c r="NHS91" s="135"/>
      <c r="NHT91" s="135"/>
      <c r="NHU91" s="135"/>
      <c r="NHV91" s="135"/>
      <c r="NHW91" s="135"/>
      <c r="NHX91" s="135"/>
      <c r="NHY91" s="135"/>
      <c r="NHZ91" s="135"/>
      <c r="NIA91" s="135"/>
      <c r="NIB91" s="135"/>
      <c r="NIC91" s="135"/>
      <c r="NID91" s="135"/>
      <c r="NIE91" s="135"/>
      <c r="NIF91" s="135"/>
      <c r="NIG91" s="135"/>
      <c r="NIH91" s="135"/>
      <c r="NII91" s="135"/>
      <c r="NIJ91" s="135"/>
      <c r="NIK91" s="135"/>
      <c r="NIL91" s="135"/>
      <c r="NIM91" s="135"/>
      <c r="NIN91" s="135"/>
      <c r="NIO91" s="135"/>
      <c r="NIP91" s="135"/>
      <c r="NIQ91" s="135"/>
      <c r="NIR91" s="135"/>
      <c r="NIS91" s="135"/>
      <c r="NIT91" s="135"/>
      <c r="NIU91" s="135"/>
      <c r="NIV91" s="135"/>
      <c r="NIW91" s="135"/>
      <c r="NIX91" s="135"/>
      <c r="NIY91" s="135"/>
      <c r="NIZ91" s="135"/>
      <c r="NJA91" s="135"/>
      <c r="NJB91" s="135"/>
      <c r="NJC91" s="135"/>
      <c r="NJD91" s="135"/>
      <c r="NJE91" s="135"/>
      <c r="NJF91" s="135"/>
      <c r="NJG91" s="135"/>
      <c r="NJH91" s="135"/>
      <c r="NJI91" s="135"/>
      <c r="NJJ91" s="135"/>
      <c r="NJK91" s="135"/>
      <c r="NJL91" s="135"/>
      <c r="NJM91" s="135"/>
      <c r="NJN91" s="135"/>
      <c r="NJO91" s="135"/>
      <c r="NJP91" s="135"/>
      <c r="NJQ91" s="135"/>
      <c r="NJR91" s="135"/>
      <c r="NJS91" s="135"/>
      <c r="NJT91" s="135"/>
      <c r="NJU91" s="135"/>
      <c r="NJV91" s="135"/>
      <c r="NJW91" s="135"/>
      <c r="NJX91" s="135"/>
      <c r="NJY91" s="135"/>
      <c r="NJZ91" s="135"/>
      <c r="NKA91" s="135"/>
      <c r="NKB91" s="135"/>
      <c r="NKC91" s="135"/>
      <c r="NKD91" s="135"/>
      <c r="NKE91" s="135"/>
      <c r="NKF91" s="135"/>
      <c r="NKG91" s="135"/>
      <c r="NKH91" s="135"/>
      <c r="NKI91" s="135"/>
      <c r="NKJ91" s="135"/>
      <c r="NKK91" s="135"/>
      <c r="NKL91" s="135"/>
      <c r="NKM91" s="135"/>
      <c r="NKN91" s="135"/>
      <c r="NKO91" s="135"/>
      <c r="NKP91" s="135"/>
      <c r="NKQ91" s="135"/>
      <c r="NKR91" s="135"/>
      <c r="NKS91" s="135"/>
      <c r="NKT91" s="135"/>
      <c r="NKU91" s="135"/>
      <c r="NKV91" s="135"/>
      <c r="NKW91" s="135"/>
      <c r="NKX91" s="135"/>
      <c r="NKY91" s="135"/>
      <c r="NKZ91" s="135"/>
      <c r="NLA91" s="135"/>
      <c r="NLB91" s="135"/>
      <c r="NLC91" s="135"/>
      <c r="NLD91" s="135"/>
      <c r="NLE91" s="135"/>
      <c r="NLF91" s="135"/>
      <c r="NLG91" s="135"/>
      <c r="NLH91" s="135"/>
      <c r="NLI91" s="135"/>
      <c r="NLJ91" s="135"/>
      <c r="NLK91" s="135"/>
      <c r="NLL91" s="135"/>
      <c r="NLM91" s="135"/>
      <c r="NLN91" s="135"/>
      <c r="NLO91" s="135"/>
      <c r="NLP91" s="135"/>
      <c r="NLQ91" s="135"/>
      <c r="NLR91" s="135"/>
      <c r="NLS91" s="135"/>
      <c r="NLT91" s="135"/>
      <c r="NLU91" s="135"/>
      <c r="NLV91" s="135"/>
      <c r="NLW91" s="135"/>
      <c r="NLX91" s="135"/>
      <c r="NLY91" s="135"/>
      <c r="NLZ91" s="135"/>
      <c r="NMA91" s="135"/>
      <c r="NMB91" s="135"/>
      <c r="NMC91" s="135"/>
      <c r="NMD91" s="135"/>
      <c r="NME91" s="135"/>
      <c r="NMF91" s="135"/>
      <c r="NMG91" s="135"/>
      <c r="NMH91" s="135"/>
      <c r="NMI91" s="135"/>
      <c r="NMJ91" s="135"/>
      <c r="NMK91" s="135"/>
      <c r="NML91" s="135"/>
      <c r="NMM91" s="135"/>
      <c r="NMN91" s="135"/>
      <c r="NMO91" s="135"/>
      <c r="NMP91" s="135"/>
      <c r="NMQ91" s="135"/>
      <c r="NMR91" s="135"/>
      <c r="NMS91" s="135"/>
      <c r="NMT91" s="135"/>
      <c r="NMU91" s="135"/>
      <c r="NMV91" s="135"/>
      <c r="NMW91" s="135"/>
      <c r="NMX91" s="135"/>
      <c r="NMY91" s="135"/>
      <c r="NMZ91" s="135"/>
      <c r="NNA91" s="135"/>
      <c r="NNB91" s="135"/>
      <c r="NNC91" s="135"/>
      <c r="NND91" s="135"/>
      <c r="NNE91" s="135"/>
      <c r="NNF91" s="135"/>
      <c r="NNG91" s="135"/>
      <c r="NNH91" s="135"/>
      <c r="NNI91" s="135"/>
      <c r="NNJ91" s="135"/>
      <c r="NNK91" s="135"/>
      <c r="NNL91" s="135"/>
      <c r="NNM91" s="135"/>
      <c r="NNN91" s="135"/>
      <c r="NNO91" s="135"/>
      <c r="NNP91" s="135"/>
      <c r="NNQ91" s="135"/>
      <c r="NNR91" s="135"/>
      <c r="NNS91" s="135"/>
      <c r="NNT91" s="135"/>
      <c r="NNU91" s="135"/>
      <c r="NNV91" s="135"/>
      <c r="NNW91" s="135"/>
      <c r="NNX91" s="135"/>
      <c r="NNY91" s="135"/>
      <c r="NNZ91" s="135"/>
      <c r="NOA91" s="135"/>
      <c r="NOB91" s="135"/>
      <c r="NOC91" s="135"/>
      <c r="NOD91" s="135"/>
      <c r="NOE91" s="135"/>
      <c r="NOF91" s="135"/>
      <c r="NOG91" s="135"/>
      <c r="NOH91" s="135"/>
      <c r="NOI91" s="135"/>
      <c r="NOJ91" s="135"/>
      <c r="NOK91" s="135"/>
      <c r="NOL91" s="135"/>
      <c r="NOM91" s="135"/>
      <c r="NON91" s="135"/>
      <c r="NOO91" s="135"/>
      <c r="NOP91" s="135"/>
      <c r="NOQ91" s="135"/>
      <c r="NOR91" s="135"/>
      <c r="NOS91" s="135"/>
      <c r="NOT91" s="135"/>
      <c r="NOU91" s="135"/>
      <c r="NOV91" s="135"/>
      <c r="NOW91" s="135"/>
      <c r="NOX91" s="135"/>
      <c r="NOY91" s="135"/>
      <c r="NOZ91" s="135"/>
      <c r="NPA91" s="135"/>
      <c r="NPB91" s="135"/>
      <c r="NPC91" s="135"/>
      <c r="NPD91" s="135"/>
      <c r="NPE91" s="135"/>
      <c r="NPF91" s="135"/>
      <c r="NPG91" s="135"/>
      <c r="NPH91" s="135"/>
      <c r="NPI91" s="135"/>
      <c r="NPJ91" s="135"/>
      <c r="NPK91" s="135"/>
      <c r="NPL91" s="135"/>
      <c r="NPM91" s="135"/>
      <c r="NPN91" s="135"/>
      <c r="NPO91" s="135"/>
      <c r="NPP91" s="135"/>
      <c r="NPQ91" s="135"/>
      <c r="NPR91" s="135"/>
      <c r="NPS91" s="135"/>
      <c r="NPT91" s="135"/>
      <c r="NPU91" s="135"/>
      <c r="NPV91" s="135"/>
      <c r="NPW91" s="135"/>
      <c r="NPX91" s="135"/>
      <c r="NPY91" s="135"/>
      <c r="NPZ91" s="135"/>
      <c r="NQA91" s="135"/>
      <c r="NQB91" s="135"/>
      <c r="NQC91" s="135"/>
      <c r="NQD91" s="135"/>
      <c r="NQE91" s="135"/>
      <c r="NQF91" s="135"/>
      <c r="NQG91" s="135"/>
      <c r="NQH91" s="135"/>
      <c r="NQI91" s="135"/>
      <c r="NQJ91" s="135"/>
      <c r="NQK91" s="135"/>
      <c r="NQL91" s="135"/>
      <c r="NQM91" s="135"/>
      <c r="NQN91" s="135"/>
      <c r="NQO91" s="135"/>
      <c r="NQP91" s="135"/>
      <c r="NQQ91" s="135"/>
      <c r="NQR91" s="135"/>
      <c r="NQS91" s="135"/>
      <c r="NQT91" s="135"/>
      <c r="NQU91" s="135"/>
      <c r="NQV91" s="135"/>
      <c r="NQW91" s="135"/>
      <c r="NQX91" s="135"/>
      <c r="NQY91" s="135"/>
      <c r="NQZ91" s="135"/>
      <c r="NRA91" s="135"/>
      <c r="NRB91" s="135"/>
      <c r="NRC91" s="135"/>
      <c r="NRD91" s="135"/>
      <c r="NRE91" s="135"/>
      <c r="NRF91" s="135"/>
      <c r="NRG91" s="135"/>
      <c r="NRH91" s="135"/>
      <c r="NRI91" s="135"/>
      <c r="NRJ91" s="135"/>
      <c r="NRK91" s="135"/>
      <c r="NRL91" s="135"/>
      <c r="NRM91" s="135"/>
      <c r="NRN91" s="135"/>
      <c r="NRO91" s="135"/>
      <c r="NRP91" s="135"/>
      <c r="NRQ91" s="135"/>
      <c r="NRR91" s="135"/>
      <c r="NRS91" s="135"/>
      <c r="NRT91" s="135"/>
      <c r="NRU91" s="135"/>
      <c r="NRV91" s="135"/>
      <c r="NRW91" s="135"/>
      <c r="NRX91" s="135"/>
      <c r="NRY91" s="135"/>
      <c r="NRZ91" s="135"/>
      <c r="NSA91" s="135"/>
      <c r="NSB91" s="135"/>
      <c r="NSC91" s="135"/>
      <c r="NSD91" s="135"/>
      <c r="NSE91" s="135"/>
      <c r="NSF91" s="135"/>
      <c r="NSG91" s="135"/>
      <c r="NSH91" s="135"/>
      <c r="NSI91" s="135"/>
      <c r="NSJ91" s="135"/>
      <c r="NSK91" s="135"/>
      <c r="NSL91" s="135"/>
      <c r="NSM91" s="135"/>
      <c r="NSN91" s="135"/>
      <c r="NSO91" s="135"/>
      <c r="NSP91" s="135"/>
      <c r="NSQ91" s="135"/>
      <c r="NSR91" s="135"/>
      <c r="NSS91" s="135"/>
      <c r="NST91" s="135"/>
      <c r="NSU91" s="135"/>
      <c r="NSV91" s="135"/>
      <c r="NSW91" s="135"/>
      <c r="NSX91" s="135"/>
      <c r="NSY91" s="135"/>
      <c r="NSZ91" s="135"/>
      <c r="NTA91" s="135"/>
      <c r="NTB91" s="135"/>
      <c r="NTC91" s="135"/>
      <c r="NTD91" s="135"/>
      <c r="NTE91" s="135"/>
      <c r="NTF91" s="135"/>
      <c r="NTG91" s="135"/>
      <c r="NTH91" s="135"/>
      <c r="NTI91" s="135"/>
      <c r="NTJ91" s="135"/>
      <c r="NTK91" s="135"/>
      <c r="NTL91" s="135"/>
      <c r="NTM91" s="135"/>
      <c r="NTN91" s="135"/>
      <c r="NTO91" s="135"/>
      <c r="NTP91" s="135"/>
      <c r="NTQ91" s="135"/>
      <c r="NTR91" s="135"/>
      <c r="NTS91" s="135"/>
      <c r="NTT91" s="135"/>
      <c r="NTU91" s="135"/>
      <c r="NTV91" s="135"/>
      <c r="NTW91" s="135"/>
      <c r="NTX91" s="135"/>
      <c r="NTY91" s="135"/>
      <c r="NTZ91" s="135"/>
      <c r="NUA91" s="135"/>
      <c r="NUB91" s="135"/>
      <c r="NUC91" s="135"/>
      <c r="NUD91" s="135"/>
      <c r="NUE91" s="135"/>
      <c r="NUF91" s="135"/>
      <c r="NUG91" s="135"/>
      <c r="NUH91" s="135"/>
      <c r="NUI91" s="135"/>
      <c r="NUJ91" s="135"/>
      <c r="NUK91" s="135"/>
      <c r="NUL91" s="135"/>
      <c r="NUM91" s="135"/>
      <c r="NUN91" s="135"/>
      <c r="NUO91" s="135"/>
      <c r="NUP91" s="135"/>
      <c r="NUQ91" s="135"/>
      <c r="NUR91" s="135"/>
      <c r="NUS91" s="135"/>
      <c r="NUT91" s="135"/>
      <c r="NUU91" s="135"/>
      <c r="NUV91" s="135"/>
      <c r="NUW91" s="135"/>
      <c r="NUX91" s="135"/>
      <c r="NUY91" s="135"/>
      <c r="NUZ91" s="135"/>
      <c r="NVA91" s="135"/>
      <c r="NVB91" s="135"/>
      <c r="NVC91" s="135"/>
      <c r="NVD91" s="135"/>
      <c r="NVE91" s="135"/>
      <c r="NVF91" s="135"/>
      <c r="NVG91" s="135"/>
      <c r="NVH91" s="135"/>
      <c r="NVI91" s="135"/>
      <c r="NVJ91" s="135"/>
      <c r="NVK91" s="135"/>
      <c r="NVL91" s="135"/>
      <c r="NVM91" s="135"/>
      <c r="NVN91" s="135"/>
      <c r="NVO91" s="135"/>
      <c r="NVP91" s="135"/>
      <c r="NVQ91" s="135"/>
      <c r="NVR91" s="135"/>
      <c r="NVS91" s="135"/>
      <c r="NVT91" s="135"/>
      <c r="NVU91" s="135"/>
      <c r="NVV91" s="135"/>
      <c r="NVW91" s="135"/>
      <c r="NVX91" s="135"/>
      <c r="NVY91" s="135"/>
      <c r="NVZ91" s="135"/>
      <c r="NWA91" s="135"/>
      <c r="NWB91" s="135"/>
      <c r="NWC91" s="135"/>
      <c r="NWD91" s="135"/>
      <c r="NWE91" s="135"/>
      <c r="NWF91" s="135"/>
      <c r="NWG91" s="135"/>
      <c r="NWH91" s="135"/>
      <c r="NWI91" s="135"/>
      <c r="NWJ91" s="135"/>
      <c r="NWK91" s="135"/>
      <c r="NWL91" s="135"/>
      <c r="NWM91" s="135"/>
      <c r="NWN91" s="135"/>
      <c r="NWO91" s="135"/>
      <c r="NWP91" s="135"/>
      <c r="NWQ91" s="135"/>
      <c r="NWR91" s="135"/>
      <c r="NWS91" s="135"/>
      <c r="NWT91" s="135"/>
      <c r="NWU91" s="135"/>
      <c r="NWV91" s="135"/>
      <c r="NWW91" s="135"/>
      <c r="NWX91" s="135"/>
      <c r="NWY91" s="135"/>
      <c r="NWZ91" s="135"/>
      <c r="NXA91" s="135"/>
      <c r="NXB91" s="135"/>
      <c r="NXC91" s="135"/>
      <c r="NXD91" s="135"/>
      <c r="NXE91" s="135"/>
      <c r="NXF91" s="135"/>
      <c r="NXG91" s="135"/>
      <c r="NXH91" s="135"/>
      <c r="NXI91" s="135"/>
      <c r="NXJ91" s="135"/>
      <c r="NXK91" s="135"/>
      <c r="NXL91" s="135"/>
      <c r="NXM91" s="135"/>
      <c r="NXN91" s="135"/>
      <c r="NXO91" s="135"/>
      <c r="NXP91" s="135"/>
      <c r="NXQ91" s="135"/>
      <c r="NXR91" s="135"/>
      <c r="NXS91" s="135"/>
      <c r="NXT91" s="135"/>
      <c r="NXU91" s="135"/>
      <c r="NXV91" s="135"/>
      <c r="NXW91" s="135"/>
      <c r="NXX91" s="135"/>
      <c r="NXY91" s="135"/>
      <c r="NXZ91" s="135"/>
      <c r="NYA91" s="135"/>
      <c r="NYB91" s="135"/>
      <c r="NYC91" s="135"/>
      <c r="NYD91" s="135"/>
      <c r="NYE91" s="135"/>
      <c r="NYF91" s="135"/>
      <c r="NYG91" s="135"/>
      <c r="NYH91" s="135"/>
      <c r="NYI91" s="135"/>
      <c r="NYJ91" s="135"/>
      <c r="NYK91" s="135"/>
      <c r="NYL91" s="135"/>
      <c r="NYM91" s="135"/>
      <c r="NYN91" s="135"/>
      <c r="NYO91" s="135"/>
      <c r="NYP91" s="135"/>
      <c r="NYQ91" s="135"/>
      <c r="NYR91" s="135"/>
      <c r="NYS91" s="135"/>
      <c r="NYT91" s="135"/>
      <c r="NYU91" s="135"/>
      <c r="NYV91" s="135"/>
      <c r="NYW91" s="135"/>
      <c r="NYX91" s="135"/>
      <c r="NYY91" s="135"/>
      <c r="NYZ91" s="135"/>
      <c r="NZA91" s="135"/>
      <c r="NZB91" s="135"/>
      <c r="NZC91" s="135"/>
      <c r="NZD91" s="135"/>
      <c r="NZE91" s="135"/>
      <c r="NZF91" s="135"/>
      <c r="NZG91" s="135"/>
      <c r="NZH91" s="135"/>
      <c r="NZI91" s="135"/>
      <c r="NZJ91" s="135"/>
      <c r="NZK91" s="135"/>
      <c r="NZL91" s="135"/>
      <c r="NZM91" s="135"/>
      <c r="NZN91" s="135"/>
      <c r="NZO91" s="135"/>
      <c r="NZP91" s="135"/>
      <c r="NZQ91" s="135"/>
      <c r="NZR91" s="135"/>
      <c r="NZS91" s="135"/>
      <c r="NZT91" s="135"/>
      <c r="NZU91" s="135"/>
      <c r="NZV91" s="135"/>
      <c r="NZW91" s="135"/>
      <c r="NZX91" s="135"/>
      <c r="NZY91" s="135"/>
      <c r="NZZ91" s="135"/>
      <c r="OAA91" s="135"/>
      <c r="OAB91" s="135"/>
      <c r="OAC91" s="135"/>
      <c r="OAD91" s="135"/>
      <c r="OAE91" s="135"/>
      <c r="OAF91" s="135"/>
      <c r="OAG91" s="135"/>
      <c r="OAH91" s="135"/>
      <c r="OAI91" s="135"/>
      <c r="OAJ91" s="135"/>
      <c r="OAK91" s="135"/>
      <c r="OAL91" s="135"/>
      <c r="OAM91" s="135"/>
      <c r="OAN91" s="135"/>
      <c r="OAO91" s="135"/>
      <c r="OAP91" s="135"/>
      <c r="OAQ91" s="135"/>
      <c r="OAR91" s="135"/>
      <c r="OAS91" s="135"/>
      <c r="OAT91" s="135"/>
      <c r="OAU91" s="135"/>
      <c r="OAV91" s="135"/>
      <c r="OAW91" s="135"/>
      <c r="OAX91" s="135"/>
      <c r="OAY91" s="135"/>
      <c r="OAZ91" s="135"/>
      <c r="OBA91" s="135"/>
      <c r="OBB91" s="135"/>
      <c r="OBC91" s="135"/>
      <c r="OBD91" s="135"/>
      <c r="OBE91" s="135"/>
      <c r="OBF91" s="135"/>
      <c r="OBG91" s="135"/>
      <c r="OBH91" s="135"/>
      <c r="OBI91" s="135"/>
      <c r="OBJ91" s="135"/>
      <c r="OBK91" s="135"/>
      <c r="OBL91" s="135"/>
      <c r="OBM91" s="135"/>
      <c r="OBN91" s="135"/>
      <c r="OBO91" s="135"/>
      <c r="OBP91" s="135"/>
      <c r="OBQ91" s="135"/>
      <c r="OBR91" s="135"/>
      <c r="OBS91" s="135"/>
      <c r="OBT91" s="135"/>
      <c r="OBU91" s="135"/>
      <c r="OBV91" s="135"/>
      <c r="OBW91" s="135"/>
      <c r="OBX91" s="135"/>
      <c r="OBY91" s="135"/>
      <c r="OBZ91" s="135"/>
      <c r="OCA91" s="135"/>
      <c r="OCB91" s="135"/>
      <c r="OCC91" s="135"/>
      <c r="OCD91" s="135"/>
      <c r="OCE91" s="135"/>
      <c r="OCF91" s="135"/>
      <c r="OCG91" s="135"/>
      <c r="OCH91" s="135"/>
      <c r="OCI91" s="135"/>
      <c r="OCJ91" s="135"/>
      <c r="OCK91" s="135"/>
      <c r="OCL91" s="135"/>
      <c r="OCM91" s="135"/>
      <c r="OCN91" s="135"/>
      <c r="OCO91" s="135"/>
      <c r="OCP91" s="135"/>
      <c r="OCQ91" s="135"/>
      <c r="OCR91" s="135"/>
      <c r="OCS91" s="135"/>
      <c r="OCT91" s="135"/>
      <c r="OCU91" s="135"/>
      <c r="OCV91" s="135"/>
      <c r="OCW91" s="135"/>
      <c r="OCX91" s="135"/>
      <c r="OCY91" s="135"/>
      <c r="OCZ91" s="135"/>
      <c r="ODA91" s="135"/>
      <c r="ODB91" s="135"/>
      <c r="ODC91" s="135"/>
      <c r="ODD91" s="135"/>
      <c r="ODE91" s="135"/>
      <c r="ODF91" s="135"/>
      <c r="ODG91" s="135"/>
      <c r="ODH91" s="135"/>
      <c r="ODI91" s="135"/>
      <c r="ODJ91" s="135"/>
      <c r="ODK91" s="135"/>
      <c r="ODL91" s="135"/>
      <c r="ODM91" s="135"/>
      <c r="ODN91" s="135"/>
      <c r="ODO91" s="135"/>
      <c r="ODP91" s="135"/>
      <c r="ODQ91" s="135"/>
      <c r="ODR91" s="135"/>
      <c r="ODS91" s="135"/>
      <c r="ODT91" s="135"/>
      <c r="ODU91" s="135"/>
      <c r="ODV91" s="135"/>
      <c r="ODW91" s="135"/>
      <c r="ODX91" s="135"/>
      <c r="ODY91" s="135"/>
      <c r="ODZ91" s="135"/>
      <c r="OEA91" s="135"/>
      <c r="OEB91" s="135"/>
      <c r="OEC91" s="135"/>
      <c r="OED91" s="135"/>
      <c r="OEE91" s="135"/>
      <c r="OEF91" s="135"/>
      <c r="OEG91" s="135"/>
      <c r="OEH91" s="135"/>
      <c r="OEI91" s="135"/>
      <c r="OEJ91" s="135"/>
      <c r="OEK91" s="135"/>
      <c r="OEL91" s="135"/>
      <c r="OEM91" s="135"/>
      <c r="OEN91" s="135"/>
      <c r="OEO91" s="135"/>
      <c r="OEP91" s="135"/>
      <c r="OEQ91" s="135"/>
      <c r="OER91" s="135"/>
      <c r="OES91" s="135"/>
      <c r="OET91" s="135"/>
      <c r="OEU91" s="135"/>
      <c r="OEV91" s="135"/>
      <c r="OEW91" s="135"/>
      <c r="OEX91" s="135"/>
      <c r="OEY91" s="135"/>
      <c r="OEZ91" s="135"/>
      <c r="OFA91" s="135"/>
      <c r="OFB91" s="135"/>
      <c r="OFC91" s="135"/>
      <c r="OFD91" s="135"/>
      <c r="OFE91" s="135"/>
      <c r="OFF91" s="135"/>
      <c r="OFG91" s="135"/>
      <c r="OFH91" s="135"/>
      <c r="OFI91" s="135"/>
      <c r="OFJ91" s="135"/>
      <c r="OFK91" s="135"/>
      <c r="OFL91" s="135"/>
      <c r="OFM91" s="135"/>
      <c r="OFN91" s="135"/>
      <c r="OFO91" s="135"/>
      <c r="OFP91" s="135"/>
      <c r="OFQ91" s="135"/>
      <c r="OFR91" s="135"/>
      <c r="OFS91" s="135"/>
      <c r="OFT91" s="135"/>
      <c r="OFU91" s="135"/>
      <c r="OFV91" s="135"/>
      <c r="OFW91" s="135"/>
      <c r="OFX91" s="135"/>
      <c r="OFY91" s="135"/>
      <c r="OFZ91" s="135"/>
      <c r="OGA91" s="135"/>
      <c r="OGB91" s="135"/>
      <c r="OGC91" s="135"/>
      <c r="OGD91" s="135"/>
      <c r="OGE91" s="135"/>
      <c r="OGF91" s="135"/>
      <c r="OGG91" s="135"/>
      <c r="OGH91" s="135"/>
      <c r="OGI91" s="135"/>
      <c r="OGJ91" s="135"/>
      <c r="OGK91" s="135"/>
      <c r="OGL91" s="135"/>
      <c r="OGM91" s="135"/>
      <c r="OGN91" s="135"/>
      <c r="OGO91" s="135"/>
      <c r="OGP91" s="135"/>
      <c r="OGQ91" s="135"/>
      <c r="OGR91" s="135"/>
      <c r="OGS91" s="135"/>
      <c r="OGT91" s="135"/>
      <c r="OGU91" s="135"/>
      <c r="OGV91" s="135"/>
      <c r="OGW91" s="135"/>
      <c r="OGX91" s="135"/>
      <c r="OGY91" s="135"/>
      <c r="OGZ91" s="135"/>
      <c r="OHA91" s="135"/>
      <c r="OHB91" s="135"/>
      <c r="OHC91" s="135"/>
      <c r="OHD91" s="135"/>
      <c r="OHE91" s="135"/>
      <c r="OHF91" s="135"/>
      <c r="OHG91" s="135"/>
      <c r="OHH91" s="135"/>
      <c r="OHI91" s="135"/>
      <c r="OHJ91" s="135"/>
      <c r="OHK91" s="135"/>
      <c r="OHL91" s="135"/>
      <c r="OHM91" s="135"/>
      <c r="OHN91" s="135"/>
      <c r="OHO91" s="135"/>
      <c r="OHP91" s="135"/>
      <c r="OHQ91" s="135"/>
      <c r="OHR91" s="135"/>
      <c r="OHS91" s="135"/>
      <c r="OHT91" s="135"/>
      <c r="OHU91" s="135"/>
      <c r="OHV91" s="135"/>
      <c r="OHW91" s="135"/>
      <c r="OHX91" s="135"/>
      <c r="OHY91" s="135"/>
      <c r="OHZ91" s="135"/>
      <c r="OIA91" s="135"/>
      <c r="OIB91" s="135"/>
      <c r="OIC91" s="135"/>
      <c r="OID91" s="135"/>
      <c r="OIE91" s="135"/>
      <c r="OIF91" s="135"/>
      <c r="OIG91" s="135"/>
      <c r="OIH91" s="135"/>
      <c r="OII91" s="135"/>
      <c r="OIJ91" s="135"/>
      <c r="OIK91" s="135"/>
      <c r="OIL91" s="135"/>
      <c r="OIM91" s="135"/>
      <c r="OIN91" s="135"/>
      <c r="OIO91" s="135"/>
      <c r="OIP91" s="135"/>
      <c r="OIQ91" s="135"/>
      <c r="OIR91" s="135"/>
      <c r="OIS91" s="135"/>
      <c r="OIT91" s="135"/>
      <c r="OIU91" s="135"/>
      <c r="OIV91" s="135"/>
      <c r="OIW91" s="135"/>
      <c r="OIX91" s="135"/>
      <c r="OIY91" s="135"/>
      <c r="OIZ91" s="135"/>
      <c r="OJA91" s="135"/>
      <c r="OJB91" s="135"/>
      <c r="OJC91" s="135"/>
      <c r="OJD91" s="135"/>
      <c r="OJE91" s="135"/>
      <c r="OJF91" s="135"/>
      <c r="OJG91" s="135"/>
      <c r="OJH91" s="135"/>
      <c r="OJI91" s="135"/>
      <c r="OJJ91" s="135"/>
      <c r="OJK91" s="135"/>
      <c r="OJL91" s="135"/>
      <c r="OJM91" s="135"/>
      <c r="OJN91" s="135"/>
      <c r="OJO91" s="135"/>
      <c r="OJP91" s="135"/>
      <c r="OJQ91" s="135"/>
      <c r="OJR91" s="135"/>
      <c r="OJS91" s="135"/>
      <c r="OJT91" s="135"/>
      <c r="OJU91" s="135"/>
      <c r="OJV91" s="135"/>
      <c r="OJW91" s="135"/>
      <c r="OJX91" s="135"/>
      <c r="OJY91" s="135"/>
      <c r="OJZ91" s="135"/>
      <c r="OKA91" s="135"/>
      <c r="OKB91" s="135"/>
      <c r="OKC91" s="135"/>
      <c r="OKD91" s="135"/>
      <c r="OKE91" s="135"/>
      <c r="OKF91" s="135"/>
      <c r="OKG91" s="135"/>
      <c r="OKH91" s="135"/>
      <c r="OKI91" s="135"/>
      <c r="OKJ91" s="135"/>
      <c r="OKK91" s="135"/>
      <c r="OKL91" s="135"/>
      <c r="OKM91" s="135"/>
      <c r="OKN91" s="135"/>
      <c r="OKO91" s="135"/>
      <c r="OKP91" s="135"/>
      <c r="OKQ91" s="135"/>
      <c r="OKR91" s="135"/>
      <c r="OKS91" s="135"/>
      <c r="OKT91" s="135"/>
      <c r="OKU91" s="135"/>
      <c r="OKV91" s="135"/>
      <c r="OKW91" s="135"/>
      <c r="OKX91" s="135"/>
      <c r="OKY91" s="135"/>
      <c r="OKZ91" s="135"/>
      <c r="OLA91" s="135"/>
      <c r="OLB91" s="135"/>
      <c r="OLC91" s="135"/>
      <c r="OLD91" s="135"/>
      <c r="OLE91" s="135"/>
      <c r="OLF91" s="135"/>
      <c r="OLG91" s="135"/>
      <c r="OLH91" s="135"/>
      <c r="OLI91" s="135"/>
      <c r="OLJ91" s="135"/>
      <c r="OLK91" s="135"/>
      <c r="OLL91" s="135"/>
      <c r="OLM91" s="135"/>
      <c r="OLN91" s="135"/>
      <c r="OLO91" s="135"/>
      <c r="OLP91" s="135"/>
      <c r="OLQ91" s="135"/>
      <c r="OLR91" s="135"/>
      <c r="OLS91" s="135"/>
      <c r="OLT91" s="135"/>
      <c r="OLU91" s="135"/>
      <c r="OLV91" s="135"/>
      <c r="OLW91" s="135"/>
      <c r="OLX91" s="135"/>
      <c r="OLY91" s="135"/>
      <c r="OLZ91" s="135"/>
      <c r="OMA91" s="135"/>
      <c r="OMB91" s="135"/>
      <c r="OMC91" s="135"/>
      <c r="OMD91" s="135"/>
      <c r="OME91" s="135"/>
      <c r="OMF91" s="135"/>
      <c r="OMG91" s="135"/>
      <c r="OMH91" s="135"/>
      <c r="OMI91" s="135"/>
      <c r="OMJ91" s="135"/>
      <c r="OMK91" s="135"/>
      <c r="OML91" s="135"/>
      <c r="OMM91" s="135"/>
      <c r="OMN91" s="135"/>
      <c r="OMO91" s="135"/>
      <c r="OMP91" s="135"/>
      <c r="OMQ91" s="135"/>
      <c r="OMR91" s="135"/>
      <c r="OMS91" s="135"/>
      <c r="OMT91" s="135"/>
      <c r="OMU91" s="135"/>
      <c r="OMV91" s="135"/>
      <c r="OMW91" s="135"/>
      <c r="OMX91" s="135"/>
      <c r="OMY91" s="135"/>
      <c r="OMZ91" s="135"/>
      <c r="ONA91" s="135"/>
      <c r="ONB91" s="135"/>
      <c r="ONC91" s="135"/>
      <c r="OND91" s="135"/>
      <c r="ONE91" s="135"/>
      <c r="ONF91" s="135"/>
      <c r="ONG91" s="135"/>
      <c r="ONH91" s="135"/>
      <c r="ONI91" s="135"/>
      <c r="ONJ91" s="135"/>
      <c r="ONK91" s="135"/>
      <c r="ONL91" s="135"/>
      <c r="ONM91" s="135"/>
      <c r="ONN91" s="135"/>
      <c r="ONO91" s="135"/>
      <c r="ONP91" s="135"/>
      <c r="ONQ91" s="135"/>
      <c r="ONR91" s="135"/>
      <c r="ONS91" s="135"/>
      <c r="ONT91" s="135"/>
      <c r="ONU91" s="135"/>
      <c r="ONV91" s="135"/>
      <c r="ONW91" s="135"/>
      <c r="ONX91" s="135"/>
      <c r="ONY91" s="135"/>
      <c r="ONZ91" s="135"/>
      <c r="OOA91" s="135"/>
      <c r="OOB91" s="135"/>
      <c r="OOC91" s="135"/>
      <c r="OOD91" s="135"/>
      <c r="OOE91" s="135"/>
      <c r="OOF91" s="135"/>
      <c r="OOG91" s="135"/>
      <c r="OOH91" s="135"/>
      <c r="OOI91" s="135"/>
      <c r="OOJ91" s="135"/>
      <c r="OOK91" s="135"/>
      <c r="OOL91" s="135"/>
      <c r="OOM91" s="135"/>
      <c r="OON91" s="135"/>
      <c r="OOO91" s="135"/>
      <c r="OOP91" s="135"/>
      <c r="OOQ91" s="135"/>
      <c r="OOR91" s="135"/>
      <c r="OOS91" s="135"/>
      <c r="OOT91" s="135"/>
      <c r="OOU91" s="135"/>
      <c r="OOV91" s="135"/>
      <c r="OOW91" s="135"/>
      <c r="OOX91" s="135"/>
      <c r="OOY91" s="135"/>
      <c r="OOZ91" s="135"/>
      <c r="OPA91" s="135"/>
      <c r="OPB91" s="135"/>
      <c r="OPC91" s="135"/>
      <c r="OPD91" s="135"/>
      <c r="OPE91" s="135"/>
      <c r="OPF91" s="135"/>
      <c r="OPG91" s="135"/>
      <c r="OPH91" s="135"/>
      <c r="OPI91" s="135"/>
      <c r="OPJ91" s="135"/>
      <c r="OPK91" s="135"/>
      <c r="OPL91" s="135"/>
      <c r="OPM91" s="135"/>
      <c r="OPN91" s="135"/>
      <c r="OPO91" s="135"/>
      <c r="OPP91" s="135"/>
      <c r="OPQ91" s="135"/>
      <c r="OPR91" s="135"/>
      <c r="OPS91" s="135"/>
      <c r="OPT91" s="135"/>
      <c r="OPU91" s="135"/>
      <c r="OPV91" s="135"/>
      <c r="OPW91" s="135"/>
      <c r="OPX91" s="135"/>
      <c r="OPY91" s="135"/>
      <c r="OPZ91" s="135"/>
      <c r="OQA91" s="135"/>
      <c r="OQB91" s="135"/>
      <c r="OQC91" s="135"/>
      <c r="OQD91" s="135"/>
      <c r="OQE91" s="135"/>
      <c r="OQF91" s="135"/>
      <c r="OQG91" s="135"/>
      <c r="OQH91" s="135"/>
      <c r="OQI91" s="135"/>
      <c r="OQJ91" s="135"/>
      <c r="OQK91" s="135"/>
      <c r="OQL91" s="135"/>
      <c r="OQM91" s="135"/>
      <c r="OQN91" s="135"/>
      <c r="OQO91" s="135"/>
      <c r="OQP91" s="135"/>
      <c r="OQQ91" s="135"/>
      <c r="OQR91" s="135"/>
      <c r="OQS91" s="135"/>
      <c r="OQT91" s="135"/>
      <c r="OQU91" s="135"/>
      <c r="OQV91" s="135"/>
      <c r="OQW91" s="135"/>
      <c r="OQX91" s="135"/>
      <c r="OQY91" s="135"/>
      <c r="OQZ91" s="135"/>
      <c r="ORA91" s="135"/>
      <c r="ORB91" s="135"/>
      <c r="ORC91" s="135"/>
      <c r="ORD91" s="135"/>
      <c r="ORE91" s="135"/>
      <c r="ORF91" s="135"/>
      <c r="ORG91" s="135"/>
      <c r="ORH91" s="135"/>
      <c r="ORI91" s="135"/>
      <c r="ORJ91" s="135"/>
      <c r="ORK91" s="135"/>
      <c r="ORL91" s="135"/>
      <c r="ORM91" s="135"/>
      <c r="ORN91" s="135"/>
      <c r="ORO91" s="135"/>
      <c r="ORP91" s="135"/>
      <c r="ORQ91" s="135"/>
      <c r="ORR91" s="135"/>
      <c r="ORS91" s="135"/>
      <c r="ORT91" s="135"/>
      <c r="ORU91" s="135"/>
      <c r="ORV91" s="135"/>
      <c r="ORW91" s="135"/>
      <c r="ORX91" s="135"/>
      <c r="ORY91" s="135"/>
      <c r="ORZ91" s="135"/>
      <c r="OSA91" s="135"/>
      <c r="OSB91" s="135"/>
      <c r="OSC91" s="135"/>
      <c r="OSD91" s="135"/>
      <c r="OSE91" s="135"/>
      <c r="OSF91" s="135"/>
      <c r="OSG91" s="135"/>
      <c r="OSH91" s="135"/>
      <c r="OSI91" s="135"/>
      <c r="OSJ91" s="135"/>
      <c r="OSK91" s="135"/>
      <c r="OSL91" s="135"/>
      <c r="OSM91" s="135"/>
      <c r="OSN91" s="135"/>
      <c r="OSO91" s="135"/>
      <c r="OSP91" s="135"/>
      <c r="OSQ91" s="135"/>
      <c r="OSR91" s="135"/>
      <c r="OSS91" s="135"/>
      <c r="OST91" s="135"/>
      <c r="OSU91" s="135"/>
      <c r="OSV91" s="135"/>
      <c r="OSW91" s="135"/>
      <c r="OSX91" s="135"/>
      <c r="OSY91" s="135"/>
      <c r="OSZ91" s="135"/>
      <c r="OTA91" s="135"/>
      <c r="OTB91" s="135"/>
      <c r="OTC91" s="135"/>
      <c r="OTD91" s="135"/>
      <c r="OTE91" s="135"/>
      <c r="OTF91" s="135"/>
      <c r="OTG91" s="135"/>
      <c r="OTH91" s="135"/>
      <c r="OTI91" s="135"/>
      <c r="OTJ91" s="135"/>
      <c r="OTK91" s="135"/>
      <c r="OTL91" s="135"/>
      <c r="OTM91" s="135"/>
      <c r="OTN91" s="135"/>
      <c r="OTO91" s="135"/>
      <c r="OTP91" s="135"/>
      <c r="OTQ91" s="135"/>
      <c r="OTR91" s="135"/>
      <c r="OTS91" s="135"/>
      <c r="OTT91" s="135"/>
      <c r="OTU91" s="135"/>
      <c r="OTV91" s="135"/>
      <c r="OTW91" s="135"/>
      <c r="OTX91" s="135"/>
      <c r="OTY91" s="135"/>
      <c r="OTZ91" s="135"/>
      <c r="OUA91" s="135"/>
      <c r="OUB91" s="135"/>
      <c r="OUC91" s="135"/>
      <c r="OUD91" s="135"/>
      <c r="OUE91" s="135"/>
      <c r="OUF91" s="135"/>
      <c r="OUG91" s="135"/>
      <c r="OUH91" s="135"/>
      <c r="OUI91" s="135"/>
      <c r="OUJ91" s="135"/>
      <c r="OUK91" s="135"/>
      <c r="OUL91" s="135"/>
      <c r="OUM91" s="135"/>
      <c r="OUN91" s="135"/>
      <c r="OUO91" s="135"/>
      <c r="OUP91" s="135"/>
      <c r="OUQ91" s="135"/>
      <c r="OUR91" s="135"/>
      <c r="OUS91" s="135"/>
      <c r="OUT91" s="135"/>
      <c r="OUU91" s="135"/>
      <c r="OUV91" s="135"/>
      <c r="OUW91" s="135"/>
      <c r="OUX91" s="135"/>
      <c r="OUY91" s="135"/>
      <c r="OUZ91" s="135"/>
      <c r="OVA91" s="135"/>
      <c r="OVB91" s="135"/>
      <c r="OVC91" s="135"/>
      <c r="OVD91" s="135"/>
      <c r="OVE91" s="135"/>
      <c r="OVF91" s="135"/>
      <c r="OVG91" s="135"/>
      <c r="OVH91" s="135"/>
      <c r="OVI91" s="135"/>
      <c r="OVJ91" s="135"/>
      <c r="OVK91" s="135"/>
      <c r="OVL91" s="135"/>
      <c r="OVM91" s="135"/>
      <c r="OVN91" s="135"/>
      <c r="OVO91" s="135"/>
      <c r="OVP91" s="135"/>
      <c r="OVQ91" s="135"/>
      <c r="OVR91" s="135"/>
      <c r="OVS91" s="135"/>
      <c r="OVT91" s="135"/>
      <c r="OVU91" s="135"/>
      <c r="OVV91" s="135"/>
      <c r="OVW91" s="135"/>
      <c r="OVX91" s="135"/>
      <c r="OVY91" s="135"/>
      <c r="OVZ91" s="135"/>
      <c r="OWA91" s="135"/>
      <c r="OWB91" s="135"/>
      <c r="OWC91" s="135"/>
      <c r="OWD91" s="135"/>
      <c r="OWE91" s="135"/>
      <c r="OWF91" s="135"/>
      <c r="OWG91" s="135"/>
      <c r="OWH91" s="135"/>
      <c r="OWI91" s="135"/>
      <c r="OWJ91" s="135"/>
      <c r="OWK91" s="135"/>
      <c r="OWL91" s="135"/>
      <c r="OWM91" s="135"/>
      <c r="OWN91" s="135"/>
      <c r="OWO91" s="135"/>
      <c r="OWP91" s="135"/>
      <c r="OWQ91" s="135"/>
      <c r="OWR91" s="135"/>
      <c r="OWS91" s="135"/>
      <c r="OWT91" s="135"/>
      <c r="OWU91" s="135"/>
      <c r="OWV91" s="135"/>
      <c r="OWW91" s="135"/>
      <c r="OWX91" s="135"/>
      <c r="OWY91" s="135"/>
      <c r="OWZ91" s="135"/>
      <c r="OXA91" s="135"/>
      <c r="OXB91" s="135"/>
      <c r="OXC91" s="135"/>
      <c r="OXD91" s="135"/>
      <c r="OXE91" s="135"/>
      <c r="OXF91" s="135"/>
      <c r="OXG91" s="135"/>
      <c r="OXH91" s="135"/>
      <c r="OXI91" s="135"/>
      <c r="OXJ91" s="135"/>
      <c r="OXK91" s="135"/>
      <c r="OXL91" s="135"/>
      <c r="OXM91" s="135"/>
      <c r="OXN91" s="135"/>
      <c r="OXO91" s="135"/>
      <c r="OXP91" s="135"/>
      <c r="OXQ91" s="135"/>
      <c r="OXR91" s="135"/>
      <c r="OXS91" s="135"/>
      <c r="OXT91" s="135"/>
      <c r="OXU91" s="135"/>
      <c r="OXV91" s="135"/>
      <c r="OXW91" s="135"/>
      <c r="OXX91" s="135"/>
      <c r="OXY91" s="135"/>
      <c r="OXZ91" s="135"/>
      <c r="OYA91" s="135"/>
      <c r="OYB91" s="135"/>
      <c r="OYC91" s="135"/>
      <c r="OYD91" s="135"/>
      <c r="OYE91" s="135"/>
      <c r="OYF91" s="135"/>
      <c r="OYG91" s="135"/>
      <c r="OYH91" s="135"/>
      <c r="OYI91" s="135"/>
      <c r="OYJ91" s="135"/>
      <c r="OYK91" s="135"/>
      <c r="OYL91" s="135"/>
      <c r="OYM91" s="135"/>
      <c r="OYN91" s="135"/>
      <c r="OYO91" s="135"/>
      <c r="OYP91" s="135"/>
      <c r="OYQ91" s="135"/>
      <c r="OYR91" s="135"/>
      <c r="OYS91" s="135"/>
      <c r="OYT91" s="135"/>
      <c r="OYU91" s="135"/>
      <c r="OYV91" s="135"/>
      <c r="OYW91" s="135"/>
      <c r="OYX91" s="135"/>
      <c r="OYY91" s="135"/>
      <c r="OYZ91" s="135"/>
      <c r="OZA91" s="135"/>
      <c r="OZB91" s="135"/>
      <c r="OZC91" s="135"/>
      <c r="OZD91" s="135"/>
      <c r="OZE91" s="135"/>
      <c r="OZF91" s="135"/>
      <c r="OZG91" s="135"/>
      <c r="OZH91" s="135"/>
      <c r="OZI91" s="135"/>
      <c r="OZJ91" s="135"/>
      <c r="OZK91" s="135"/>
      <c r="OZL91" s="135"/>
      <c r="OZM91" s="135"/>
      <c r="OZN91" s="135"/>
      <c r="OZO91" s="135"/>
      <c r="OZP91" s="135"/>
      <c r="OZQ91" s="135"/>
      <c r="OZR91" s="135"/>
      <c r="OZS91" s="135"/>
      <c r="OZT91" s="135"/>
      <c r="OZU91" s="135"/>
      <c r="OZV91" s="135"/>
      <c r="OZW91" s="135"/>
      <c r="OZX91" s="135"/>
      <c r="OZY91" s="135"/>
      <c r="OZZ91" s="135"/>
      <c r="PAA91" s="135"/>
      <c r="PAB91" s="135"/>
      <c r="PAC91" s="135"/>
      <c r="PAD91" s="135"/>
      <c r="PAE91" s="135"/>
      <c r="PAF91" s="135"/>
      <c r="PAG91" s="135"/>
      <c r="PAH91" s="135"/>
      <c r="PAI91" s="135"/>
      <c r="PAJ91" s="135"/>
      <c r="PAK91" s="135"/>
      <c r="PAL91" s="135"/>
      <c r="PAM91" s="135"/>
      <c r="PAN91" s="135"/>
      <c r="PAO91" s="135"/>
      <c r="PAP91" s="135"/>
      <c r="PAQ91" s="135"/>
      <c r="PAR91" s="135"/>
      <c r="PAS91" s="135"/>
      <c r="PAT91" s="135"/>
      <c r="PAU91" s="135"/>
      <c r="PAV91" s="135"/>
      <c r="PAW91" s="135"/>
      <c r="PAX91" s="135"/>
      <c r="PAY91" s="135"/>
      <c r="PAZ91" s="135"/>
      <c r="PBA91" s="135"/>
      <c r="PBB91" s="135"/>
      <c r="PBC91" s="135"/>
      <c r="PBD91" s="135"/>
      <c r="PBE91" s="135"/>
      <c r="PBF91" s="135"/>
      <c r="PBG91" s="135"/>
      <c r="PBH91" s="135"/>
      <c r="PBI91" s="135"/>
      <c r="PBJ91" s="135"/>
      <c r="PBK91" s="135"/>
      <c r="PBL91" s="135"/>
      <c r="PBM91" s="135"/>
      <c r="PBN91" s="135"/>
      <c r="PBO91" s="135"/>
      <c r="PBP91" s="135"/>
      <c r="PBQ91" s="135"/>
      <c r="PBR91" s="135"/>
      <c r="PBS91" s="135"/>
      <c r="PBT91" s="135"/>
      <c r="PBU91" s="135"/>
      <c r="PBV91" s="135"/>
      <c r="PBW91" s="135"/>
      <c r="PBX91" s="135"/>
      <c r="PBY91" s="135"/>
      <c r="PBZ91" s="135"/>
      <c r="PCA91" s="135"/>
      <c r="PCB91" s="135"/>
      <c r="PCC91" s="135"/>
      <c r="PCD91" s="135"/>
      <c r="PCE91" s="135"/>
      <c r="PCF91" s="135"/>
      <c r="PCG91" s="135"/>
      <c r="PCH91" s="135"/>
      <c r="PCI91" s="135"/>
      <c r="PCJ91" s="135"/>
      <c r="PCK91" s="135"/>
      <c r="PCL91" s="135"/>
      <c r="PCM91" s="135"/>
      <c r="PCN91" s="135"/>
      <c r="PCO91" s="135"/>
      <c r="PCP91" s="135"/>
      <c r="PCQ91" s="135"/>
      <c r="PCR91" s="135"/>
      <c r="PCS91" s="135"/>
      <c r="PCT91" s="135"/>
      <c r="PCU91" s="135"/>
      <c r="PCV91" s="135"/>
      <c r="PCW91" s="135"/>
      <c r="PCX91" s="135"/>
      <c r="PCY91" s="135"/>
      <c r="PCZ91" s="135"/>
      <c r="PDA91" s="135"/>
      <c r="PDB91" s="135"/>
      <c r="PDC91" s="135"/>
      <c r="PDD91" s="135"/>
      <c r="PDE91" s="135"/>
      <c r="PDF91" s="135"/>
      <c r="PDG91" s="135"/>
      <c r="PDH91" s="135"/>
      <c r="PDI91" s="135"/>
      <c r="PDJ91" s="135"/>
      <c r="PDK91" s="135"/>
      <c r="PDL91" s="135"/>
      <c r="PDM91" s="135"/>
      <c r="PDN91" s="135"/>
      <c r="PDO91" s="135"/>
      <c r="PDP91" s="135"/>
      <c r="PDQ91" s="135"/>
      <c r="PDR91" s="135"/>
      <c r="PDS91" s="135"/>
      <c r="PDT91" s="135"/>
      <c r="PDU91" s="135"/>
      <c r="PDV91" s="135"/>
      <c r="PDW91" s="135"/>
      <c r="PDX91" s="135"/>
      <c r="PDY91" s="135"/>
      <c r="PDZ91" s="135"/>
      <c r="PEA91" s="135"/>
      <c r="PEB91" s="135"/>
      <c r="PEC91" s="135"/>
      <c r="PED91" s="135"/>
      <c r="PEE91" s="135"/>
      <c r="PEF91" s="135"/>
      <c r="PEG91" s="135"/>
      <c r="PEH91" s="135"/>
      <c r="PEI91" s="135"/>
      <c r="PEJ91" s="135"/>
      <c r="PEK91" s="135"/>
      <c r="PEL91" s="135"/>
      <c r="PEM91" s="135"/>
      <c r="PEN91" s="135"/>
      <c r="PEO91" s="135"/>
      <c r="PEP91" s="135"/>
      <c r="PEQ91" s="135"/>
      <c r="PER91" s="135"/>
      <c r="PES91" s="135"/>
      <c r="PET91" s="135"/>
      <c r="PEU91" s="135"/>
      <c r="PEV91" s="135"/>
      <c r="PEW91" s="135"/>
      <c r="PEX91" s="135"/>
      <c r="PEY91" s="135"/>
      <c r="PEZ91" s="135"/>
      <c r="PFA91" s="135"/>
      <c r="PFB91" s="135"/>
      <c r="PFC91" s="135"/>
      <c r="PFD91" s="135"/>
      <c r="PFE91" s="135"/>
      <c r="PFF91" s="135"/>
      <c r="PFG91" s="135"/>
      <c r="PFH91" s="135"/>
      <c r="PFI91" s="135"/>
      <c r="PFJ91" s="135"/>
      <c r="PFK91" s="135"/>
      <c r="PFL91" s="135"/>
      <c r="PFM91" s="135"/>
      <c r="PFN91" s="135"/>
      <c r="PFO91" s="135"/>
      <c r="PFP91" s="135"/>
      <c r="PFQ91" s="135"/>
      <c r="PFR91" s="135"/>
      <c r="PFS91" s="135"/>
      <c r="PFT91" s="135"/>
      <c r="PFU91" s="135"/>
      <c r="PFV91" s="135"/>
      <c r="PFW91" s="135"/>
      <c r="PFX91" s="135"/>
      <c r="PFY91" s="135"/>
      <c r="PFZ91" s="135"/>
      <c r="PGA91" s="135"/>
      <c r="PGB91" s="135"/>
      <c r="PGC91" s="135"/>
      <c r="PGD91" s="135"/>
      <c r="PGE91" s="135"/>
      <c r="PGF91" s="135"/>
      <c r="PGG91" s="135"/>
      <c r="PGH91" s="135"/>
      <c r="PGI91" s="135"/>
      <c r="PGJ91" s="135"/>
      <c r="PGK91" s="135"/>
      <c r="PGL91" s="135"/>
      <c r="PGM91" s="135"/>
      <c r="PGN91" s="135"/>
      <c r="PGO91" s="135"/>
      <c r="PGP91" s="135"/>
      <c r="PGQ91" s="135"/>
      <c r="PGR91" s="135"/>
      <c r="PGS91" s="135"/>
      <c r="PGT91" s="135"/>
      <c r="PGU91" s="135"/>
      <c r="PGV91" s="135"/>
      <c r="PGW91" s="135"/>
      <c r="PGX91" s="135"/>
      <c r="PGY91" s="135"/>
      <c r="PGZ91" s="135"/>
      <c r="PHA91" s="135"/>
      <c r="PHB91" s="135"/>
      <c r="PHC91" s="135"/>
      <c r="PHD91" s="135"/>
      <c r="PHE91" s="135"/>
      <c r="PHF91" s="135"/>
      <c r="PHG91" s="135"/>
      <c r="PHH91" s="135"/>
      <c r="PHI91" s="135"/>
      <c r="PHJ91" s="135"/>
      <c r="PHK91" s="135"/>
      <c r="PHL91" s="135"/>
      <c r="PHM91" s="135"/>
      <c r="PHN91" s="135"/>
      <c r="PHO91" s="135"/>
      <c r="PHP91" s="135"/>
      <c r="PHQ91" s="135"/>
      <c r="PHR91" s="135"/>
      <c r="PHS91" s="135"/>
      <c r="PHT91" s="135"/>
      <c r="PHU91" s="135"/>
      <c r="PHV91" s="135"/>
      <c r="PHW91" s="135"/>
      <c r="PHX91" s="135"/>
      <c r="PHY91" s="135"/>
      <c r="PHZ91" s="135"/>
      <c r="PIA91" s="135"/>
      <c r="PIB91" s="135"/>
      <c r="PIC91" s="135"/>
      <c r="PID91" s="135"/>
      <c r="PIE91" s="135"/>
      <c r="PIF91" s="135"/>
      <c r="PIG91" s="135"/>
      <c r="PIH91" s="135"/>
      <c r="PII91" s="135"/>
      <c r="PIJ91" s="135"/>
      <c r="PIK91" s="135"/>
      <c r="PIL91" s="135"/>
      <c r="PIM91" s="135"/>
      <c r="PIN91" s="135"/>
      <c r="PIO91" s="135"/>
      <c r="PIP91" s="135"/>
      <c r="PIQ91" s="135"/>
      <c r="PIR91" s="135"/>
      <c r="PIS91" s="135"/>
      <c r="PIT91" s="135"/>
      <c r="PIU91" s="135"/>
      <c r="PIV91" s="135"/>
      <c r="PIW91" s="135"/>
      <c r="PIX91" s="135"/>
      <c r="PIY91" s="135"/>
      <c r="PIZ91" s="135"/>
      <c r="PJA91" s="135"/>
      <c r="PJB91" s="135"/>
      <c r="PJC91" s="135"/>
      <c r="PJD91" s="135"/>
      <c r="PJE91" s="135"/>
      <c r="PJF91" s="135"/>
      <c r="PJG91" s="135"/>
      <c r="PJH91" s="135"/>
      <c r="PJI91" s="135"/>
      <c r="PJJ91" s="135"/>
      <c r="PJK91" s="135"/>
      <c r="PJL91" s="135"/>
      <c r="PJM91" s="135"/>
      <c r="PJN91" s="135"/>
      <c r="PJO91" s="135"/>
      <c r="PJP91" s="135"/>
      <c r="PJQ91" s="135"/>
      <c r="PJR91" s="135"/>
      <c r="PJS91" s="135"/>
      <c r="PJT91" s="135"/>
      <c r="PJU91" s="135"/>
      <c r="PJV91" s="135"/>
      <c r="PJW91" s="135"/>
      <c r="PJX91" s="135"/>
      <c r="PJY91" s="135"/>
      <c r="PJZ91" s="135"/>
      <c r="PKA91" s="135"/>
      <c r="PKB91" s="135"/>
      <c r="PKC91" s="135"/>
      <c r="PKD91" s="135"/>
      <c r="PKE91" s="135"/>
      <c r="PKF91" s="135"/>
      <c r="PKG91" s="135"/>
      <c r="PKH91" s="135"/>
      <c r="PKI91" s="135"/>
      <c r="PKJ91" s="135"/>
      <c r="PKK91" s="135"/>
      <c r="PKL91" s="135"/>
      <c r="PKM91" s="135"/>
      <c r="PKN91" s="135"/>
      <c r="PKO91" s="135"/>
      <c r="PKP91" s="135"/>
      <c r="PKQ91" s="135"/>
      <c r="PKR91" s="135"/>
      <c r="PKS91" s="135"/>
      <c r="PKT91" s="135"/>
      <c r="PKU91" s="135"/>
      <c r="PKV91" s="135"/>
      <c r="PKW91" s="135"/>
      <c r="PKX91" s="135"/>
      <c r="PKY91" s="135"/>
      <c r="PKZ91" s="135"/>
      <c r="PLA91" s="135"/>
      <c r="PLB91" s="135"/>
      <c r="PLC91" s="135"/>
      <c r="PLD91" s="135"/>
      <c r="PLE91" s="135"/>
      <c r="PLF91" s="135"/>
      <c r="PLG91" s="135"/>
      <c r="PLH91" s="135"/>
      <c r="PLI91" s="135"/>
      <c r="PLJ91" s="135"/>
      <c r="PLK91" s="135"/>
      <c r="PLL91" s="135"/>
      <c r="PLM91" s="135"/>
      <c r="PLN91" s="135"/>
      <c r="PLO91" s="135"/>
      <c r="PLP91" s="135"/>
      <c r="PLQ91" s="135"/>
      <c r="PLR91" s="135"/>
      <c r="PLS91" s="135"/>
      <c r="PLT91" s="135"/>
      <c r="PLU91" s="135"/>
      <c r="PLV91" s="135"/>
      <c r="PLW91" s="135"/>
      <c r="PLX91" s="135"/>
      <c r="PLY91" s="135"/>
      <c r="PLZ91" s="135"/>
      <c r="PMA91" s="135"/>
      <c r="PMB91" s="135"/>
      <c r="PMC91" s="135"/>
      <c r="PMD91" s="135"/>
      <c r="PME91" s="135"/>
      <c r="PMF91" s="135"/>
      <c r="PMG91" s="135"/>
      <c r="PMH91" s="135"/>
      <c r="PMI91" s="135"/>
      <c r="PMJ91" s="135"/>
      <c r="PMK91" s="135"/>
      <c r="PML91" s="135"/>
      <c r="PMM91" s="135"/>
      <c r="PMN91" s="135"/>
      <c r="PMO91" s="135"/>
      <c r="PMP91" s="135"/>
      <c r="PMQ91" s="135"/>
      <c r="PMR91" s="135"/>
      <c r="PMS91" s="135"/>
      <c r="PMT91" s="135"/>
      <c r="PMU91" s="135"/>
      <c r="PMV91" s="135"/>
      <c r="PMW91" s="135"/>
      <c r="PMX91" s="135"/>
      <c r="PMY91" s="135"/>
      <c r="PMZ91" s="135"/>
      <c r="PNA91" s="135"/>
      <c r="PNB91" s="135"/>
      <c r="PNC91" s="135"/>
      <c r="PND91" s="135"/>
      <c r="PNE91" s="135"/>
      <c r="PNF91" s="135"/>
      <c r="PNG91" s="135"/>
      <c r="PNH91" s="135"/>
      <c r="PNI91" s="135"/>
      <c r="PNJ91" s="135"/>
      <c r="PNK91" s="135"/>
      <c r="PNL91" s="135"/>
      <c r="PNM91" s="135"/>
      <c r="PNN91" s="135"/>
      <c r="PNO91" s="135"/>
      <c r="PNP91" s="135"/>
      <c r="PNQ91" s="135"/>
      <c r="PNR91" s="135"/>
      <c r="PNS91" s="135"/>
      <c r="PNT91" s="135"/>
      <c r="PNU91" s="135"/>
      <c r="PNV91" s="135"/>
      <c r="PNW91" s="135"/>
      <c r="PNX91" s="135"/>
      <c r="PNY91" s="135"/>
      <c r="PNZ91" s="135"/>
      <c r="POA91" s="135"/>
      <c r="POB91" s="135"/>
      <c r="POC91" s="135"/>
      <c r="POD91" s="135"/>
      <c r="POE91" s="135"/>
      <c r="POF91" s="135"/>
      <c r="POG91" s="135"/>
      <c r="POH91" s="135"/>
      <c r="POI91" s="135"/>
      <c r="POJ91" s="135"/>
      <c r="POK91" s="135"/>
      <c r="POL91" s="135"/>
      <c r="POM91" s="135"/>
      <c r="PON91" s="135"/>
      <c r="POO91" s="135"/>
      <c r="POP91" s="135"/>
      <c r="POQ91" s="135"/>
      <c r="POR91" s="135"/>
      <c r="POS91" s="135"/>
      <c r="POT91" s="135"/>
      <c r="POU91" s="135"/>
      <c r="POV91" s="135"/>
      <c r="POW91" s="135"/>
      <c r="POX91" s="135"/>
      <c r="POY91" s="135"/>
      <c r="POZ91" s="135"/>
      <c r="PPA91" s="135"/>
      <c r="PPB91" s="135"/>
      <c r="PPC91" s="135"/>
      <c r="PPD91" s="135"/>
      <c r="PPE91" s="135"/>
      <c r="PPF91" s="135"/>
      <c r="PPG91" s="135"/>
      <c r="PPH91" s="135"/>
      <c r="PPI91" s="135"/>
      <c r="PPJ91" s="135"/>
      <c r="PPK91" s="135"/>
      <c r="PPL91" s="135"/>
      <c r="PPM91" s="135"/>
      <c r="PPN91" s="135"/>
      <c r="PPO91" s="135"/>
      <c r="PPP91" s="135"/>
      <c r="PPQ91" s="135"/>
      <c r="PPR91" s="135"/>
      <c r="PPS91" s="135"/>
      <c r="PPT91" s="135"/>
      <c r="PPU91" s="135"/>
      <c r="PPV91" s="135"/>
      <c r="PPW91" s="135"/>
      <c r="PPX91" s="135"/>
      <c r="PPY91" s="135"/>
      <c r="PPZ91" s="135"/>
      <c r="PQA91" s="135"/>
      <c r="PQB91" s="135"/>
      <c r="PQC91" s="135"/>
      <c r="PQD91" s="135"/>
      <c r="PQE91" s="135"/>
      <c r="PQF91" s="135"/>
      <c r="PQG91" s="135"/>
      <c r="PQH91" s="135"/>
      <c r="PQI91" s="135"/>
      <c r="PQJ91" s="135"/>
      <c r="PQK91" s="135"/>
      <c r="PQL91" s="135"/>
      <c r="PQM91" s="135"/>
      <c r="PQN91" s="135"/>
      <c r="PQO91" s="135"/>
      <c r="PQP91" s="135"/>
      <c r="PQQ91" s="135"/>
      <c r="PQR91" s="135"/>
      <c r="PQS91" s="135"/>
      <c r="PQT91" s="135"/>
      <c r="PQU91" s="135"/>
      <c r="PQV91" s="135"/>
      <c r="PQW91" s="135"/>
      <c r="PQX91" s="135"/>
      <c r="PQY91" s="135"/>
      <c r="PQZ91" s="135"/>
      <c r="PRA91" s="135"/>
      <c r="PRB91" s="135"/>
      <c r="PRC91" s="135"/>
      <c r="PRD91" s="135"/>
      <c r="PRE91" s="135"/>
      <c r="PRF91" s="135"/>
      <c r="PRG91" s="135"/>
      <c r="PRH91" s="135"/>
      <c r="PRI91" s="135"/>
      <c r="PRJ91" s="135"/>
      <c r="PRK91" s="135"/>
      <c r="PRL91" s="135"/>
      <c r="PRM91" s="135"/>
      <c r="PRN91" s="135"/>
      <c r="PRO91" s="135"/>
      <c r="PRP91" s="135"/>
      <c r="PRQ91" s="135"/>
      <c r="PRR91" s="135"/>
      <c r="PRS91" s="135"/>
      <c r="PRT91" s="135"/>
      <c r="PRU91" s="135"/>
      <c r="PRV91" s="135"/>
      <c r="PRW91" s="135"/>
      <c r="PRX91" s="135"/>
      <c r="PRY91" s="135"/>
      <c r="PRZ91" s="135"/>
      <c r="PSA91" s="135"/>
      <c r="PSB91" s="135"/>
      <c r="PSC91" s="135"/>
      <c r="PSD91" s="135"/>
      <c r="PSE91" s="135"/>
      <c r="PSF91" s="135"/>
      <c r="PSG91" s="135"/>
      <c r="PSH91" s="135"/>
      <c r="PSI91" s="135"/>
      <c r="PSJ91" s="135"/>
      <c r="PSK91" s="135"/>
      <c r="PSL91" s="135"/>
      <c r="PSM91" s="135"/>
      <c r="PSN91" s="135"/>
      <c r="PSO91" s="135"/>
      <c r="PSP91" s="135"/>
      <c r="PSQ91" s="135"/>
      <c r="PSR91" s="135"/>
      <c r="PSS91" s="135"/>
      <c r="PST91" s="135"/>
      <c r="PSU91" s="135"/>
      <c r="PSV91" s="135"/>
      <c r="PSW91" s="135"/>
      <c r="PSX91" s="135"/>
      <c r="PSY91" s="135"/>
      <c r="PSZ91" s="135"/>
      <c r="PTA91" s="135"/>
      <c r="PTB91" s="135"/>
      <c r="PTC91" s="135"/>
      <c r="PTD91" s="135"/>
      <c r="PTE91" s="135"/>
      <c r="PTF91" s="135"/>
      <c r="PTG91" s="135"/>
      <c r="PTH91" s="135"/>
      <c r="PTI91" s="135"/>
      <c r="PTJ91" s="135"/>
      <c r="PTK91" s="135"/>
      <c r="PTL91" s="135"/>
      <c r="PTM91" s="135"/>
      <c r="PTN91" s="135"/>
      <c r="PTO91" s="135"/>
      <c r="PTP91" s="135"/>
      <c r="PTQ91" s="135"/>
      <c r="PTR91" s="135"/>
      <c r="PTS91" s="135"/>
      <c r="PTT91" s="135"/>
      <c r="PTU91" s="135"/>
      <c r="PTV91" s="135"/>
      <c r="PTW91" s="135"/>
      <c r="PTX91" s="135"/>
      <c r="PTY91" s="135"/>
      <c r="PTZ91" s="135"/>
      <c r="PUA91" s="135"/>
      <c r="PUB91" s="135"/>
      <c r="PUC91" s="135"/>
      <c r="PUD91" s="135"/>
      <c r="PUE91" s="135"/>
      <c r="PUF91" s="135"/>
      <c r="PUG91" s="135"/>
      <c r="PUH91" s="135"/>
      <c r="PUI91" s="135"/>
      <c r="PUJ91" s="135"/>
      <c r="PUK91" s="135"/>
      <c r="PUL91" s="135"/>
      <c r="PUM91" s="135"/>
      <c r="PUN91" s="135"/>
      <c r="PUO91" s="135"/>
      <c r="PUP91" s="135"/>
      <c r="PUQ91" s="135"/>
      <c r="PUR91" s="135"/>
      <c r="PUS91" s="135"/>
      <c r="PUT91" s="135"/>
      <c r="PUU91" s="135"/>
      <c r="PUV91" s="135"/>
      <c r="PUW91" s="135"/>
      <c r="PUX91" s="135"/>
      <c r="PUY91" s="135"/>
      <c r="PUZ91" s="135"/>
      <c r="PVA91" s="135"/>
      <c r="PVB91" s="135"/>
      <c r="PVC91" s="135"/>
      <c r="PVD91" s="135"/>
      <c r="PVE91" s="135"/>
      <c r="PVF91" s="135"/>
      <c r="PVG91" s="135"/>
      <c r="PVH91" s="135"/>
      <c r="PVI91" s="135"/>
      <c r="PVJ91" s="135"/>
      <c r="PVK91" s="135"/>
      <c r="PVL91" s="135"/>
      <c r="PVM91" s="135"/>
      <c r="PVN91" s="135"/>
      <c r="PVO91" s="135"/>
      <c r="PVP91" s="135"/>
      <c r="PVQ91" s="135"/>
      <c r="PVR91" s="135"/>
      <c r="PVS91" s="135"/>
      <c r="PVT91" s="135"/>
      <c r="PVU91" s="135"/>
      <c r="PVV91" s="135"/>
      <c r="PVW91" s="135"/>
      <c r="PVX91" s="135"/>
      <c r="PVY91" s="135"/>
      <c r="PVZ91" s="135"/>
      <c r="PWA91" s="135"/>
      <c r="PWB91" s="135"/>
      <c r="PWC91" s="135"/>
      <c r="PWD91" s="135"/>
      <c r="PWE91" s="135"/>
      <c r="PWF91" s="135"/>
      <c r="PWG91" s="135"/>
      <c r="PWH91" s="135"/>
      <c r="PWI91" s="135"/>
      <c r="PWJ91" s="135"/>
      <c r="PWK91" s="135"/>
      <c r="PWL91" s="135"/>
      <c r="PWM91" s="135"/>
      <c r="PWN91" s="135"/>
      <c r="PWO91" s="135"/>
      <c r="PWP91" s="135"/>
      <c r="PWQ91" s="135"/>
      <c r="PWR91" s="135"/>
      <c r="PWS91" s="135"/>
      <c r="PWT91" s="135"/>
      <c r="PWU91" s="135"/>
      <c r="PWV91" s="135"/>
      <c r="PWW91" s="135"/>
      <c r="PWX91" s="135"/>
      <c r="PWY91" s="135"/>
      <c r="PWZ91" s="135"/>
      <c r="PXA91" s="135"/>
      <c r="PXB91" s="135"/>
      <c r="PXC91" s="135"/>
      <c r="PXD91" s="135"/>
      <c r="PXE91" s="135"/>
      <c r="PXF91" s="135"/>
      <c r="PXG91" s="135"/>
      <c r="PXH91" s="135"/>
      <c r="PXI91" s="135"/>
      <c r="PXJ91" s="135"/>
      <c r="PXK91" s="135"/>
      <c r="PXL91" s="135"/>
      <c r="PXM91" s="135"/>
      <c r="PXN91" s="135"/>
      <c r="PXO91" s="135"/>
      <c r="PXP91" s="135"/>
      <c r="PXQ91" s="135"/>
      <c r="PXR91" s="135"/>
      <c r="PXS91" s="135"/>
      <c r="PXT91" s="135"/>
      <c r="PXU91" s="135"/>
      <c r="PXV91" s="135"/>
      <c r="PXW91" s="135"/>
      <c r="PXX91" s="135"/>
      <c r="PXY91" s="135"/>
      <c r="PXZ91" s="135"/>
      <c r="PYA91" s="135"/>
      <c r="PYB91" s="135"/>
      <c r="PYC91" s="135"/>
      <c r="PYD91" s="135"/>
      <c r="PYE91" s="135"/>
      <c r="PYF91" s="135"/>
      <c r="PYG91" s="135"/>
      <c r="PYH91" s="135"/>
      <c r="PYI91" s="135"/>
      <c r="PYJ91" s="135"/>
      <c r="PYK91" s="135"/>
      <c r="PYL91" s="135"/>
      <c r="PYM91" s="135"/>
      <c r="PYN91" s="135"/>
      <c r="PYO91" s="135"/>
      <c r="PYP91" s="135"/>
      <c r="PYQ91" s="135"/>
      <c r="PYR91" s="135"/>
      <c r="PYS91" s="135"/>
      <c r="PYT91" s="135"/>
      <c r="PYU91" s="135"/>
      <c r="PYV91" s="135"/>
      <c r="PYW91" s="135"/>
      <c r="PYX91" s="135"/>
      <c r="PYY91" s="135"/>
      <c r="PYZ91" s="135"/>
      <c r="PZA91" s="135"/>
      <c r="PZB91" s="135"/>
      <c r="PZC91" s="135"/>
      <c r="PZD91" s="135"/>
      <c r="PZE91" s="135"/>
      <c r="PZF91" s="135"/>
      <c r="PZG91" s="135"/>
      <c r="PZH91" s="135"/>
      <c r="PZI91" s="135"/>
      <c r="PZJ91" s="135"/>
      <c r="PZK91" s="135"/>
      <c r="PZL91" s="135"/>
      <c r="PZM91" s="135"/>
      <c r="PZN91" s="135"/>
      <c r="PZO91" s="135"/>
      <c r="PZP91" s="135"/>
      <c r="PZQ91" s="135"/>
      <c r="PZR91" s="135"/>
      <c r="PZS91" s="135"/>
      <c r="PZT91" s="135"/>
      <c r="PZU91" s="135"/>
      <c r="PZV91" s="135"/>
      <c r="PZW91" s="135"/>
      <c r="PZX91" s="135"/>
      <c r="PZY91" s="135"/>
      <c r="PZZ91" s="135"/>
      <c r="QAA91" s="135"/>
      <c r="QAB91" s="135"/>
      <c r="QAC91" s="135"/>
      <c r="QAD91" s="135"/>
      <c r="QAE91" s="135"/>
      <c r="QAF91" s="135"/>
      <c r="QAG91" s="135"/>
      <c r="QAH91" s="135"/>
      <c r="QAI91" s="135"/>
      <c r="QAJ91" s="135"/>
      <c r="QAK91" s="135"/>
      <c r="QAL91" s="135"/>
      <c r="QAM91" s="135"/>
      <c r="QAN91" s="135"/>
      <c r="QAO91" s="135"/>
      <c r="QAP91" s="135"/>
      <c r="QAQ91" s="135"/>
      <c r="QAR91" s="135"/>
      <c r="QAS91" s="135"/>
      <c r="QAT91" s="135"/>
      <c r="QAU91" s="135"/>
      <c r="QAV91" s="135"/>
      <c r="QAW91" s="135"/>
      <c r="QAX91" s="135"/>
      <c r="QAY91" s="135"/>
      <c r="QAZ91" s="135"/>
      <c r="QBA91" s="135"/>
      <c r="QBB91" s="135"/>
      <c r="QBC91" s="135"/>
      <c r="QBD91" s="135"/>
      <c r="QBE91" s="135"/>
      <c r="QBF91" s="135"/>
      <c r="QBG91" s="135"/>
      <c r="QBH91" s="135"/>
      <c r="QBI91" s="135"/>
      <c r="QBJ91" s="135"/>
      <c r="QBK91" s="135"/>
      <c r="QBL91" s="135"/>
      <c r="QBM91" s="135"/>
      <c r="QBN91" s="135"/>
      <c r="QBO91" s="135"/>
      <c r="QBP91" s="135"/>
      <c r="QBQ91" s="135"/>
      <c r="QBR91" s="135"/>
      <c r="QBS91" s="135"/>
      <c r="QBT91" s="135"/>
      <c r="QBU91" s="135"/>
      <c r="QBV91" s="135"/>
      <c r="QBW91" s="135"/>
      <c r="QBX91" s="135"/>
      <c r="QBY91" s="135"/>
      <c r="QBZ91" s="135"/>
      <c r="QCA91" s="135"/>
      <c r="QCB91" s="135"/>
      <c r="QCC91" s="135"/>
      <c r="QCD91" s="135"/>
      <c r="QCE91" s="135"/>
      <c r="QCF91" s="135"/>
      <c r="QCG91" s="135"/>
      <c r="QCH91" s="135"/>
      <c r="QCI91" s="135"/>
      <c r="QCJ91" s="135"/>
      <c r="QCK91" s="135"/>
      <c r="QCL91" s="135"/>
      <c r="QCM91" s="135"/>
      <c r="QCN91" s="135"/>
      <c r="QCO91" s="135"/>
      <c r="QCP91" s="135"/>
      <c r="QCQ91" s="135"/>
      <c r="QCR91" s="135"/>
      <c r="QCS91" s="135"/>
      <c r="QCT91" s="135"/>
      <c r="QCU91" s="135"/>
      <c r="QCV91" s="135"/>
      <c r="QCW91" s="135"/>
      <c r="QCX91" s="135"/>
      <c r="QCY91" s="135"/>
      <c r="QCZ91" s="135"/>
      <c r="QDA91" s="135"/>
      <c r="QDB91" s="135"/>
      <c r="QDC91" s="135"/>
      <c r="QDD91" s="135"/>
      <c r="QDE91" s="135"/>
      <c r="QDF91" s="135"/>
      <c r="QDG91" s="135"/>
      <c r="QDH91" s="135"/>
      <c r="QDI91" s="135"/>
      <c r="QDJ91" s="135"/>
      <c r="QDK91" s="135"/>
      <c r="QDL91" s="135"/>
      <c r="QDM91" s="135"/>
      <c r="QDN91" s="135"/>
      <c r="QDO91" s="135"/>
      <c r="QDP91" s="135"/>
      <c r="QDQ91" s="135"/>
      <c r="QDR91" s="135"/>
      <c r="QDS91" s="135"/>
      <c r="QDT91" s="135"/>
      <c r="QDU91" s="135"/>
      <c r="QDV91" s="135"/>
      <c r="QDW91" s="135"/>
      <c r="QDX91" s="135"/>
      <c r="QDY91" s="135"/>
      <c r="QDZ91" s="135"/>
      <c r="QEA91" s="135"/>
      <c r="QEB91" s="135"/>
      <c r="QEC91" s="135"/>
      <c r="QED91" s="135"/>
      <c r="QEE91" s="135"/>
      <c r="QEF91" s="135"/>
      <c r="QEG91" s="135"/>
      <c r="QEH91" s="135"/>
      <c r="QEI91" s="135"/>
      <c r="QEJ91" s="135"/>
      <c r="QEK91" s="135"/>
      <c r="QEL91" s="135"/>
      <c r="QEM91" s="135"/>
      <c r="QEN91" s="135"/>
      <c r="QEO91" s="135"/>
      <c r="QEP91" s="135"/>
      <c r="QEQ91" s="135"/>
      <c r="QER91" s="135"/>
      <c r="QES91" s="135"/>
      <c r="QET91" s="135"/>
      <c r="QEU91" s="135"/>
      <c r="QEV91" s="135"/>
      <c r="QEW91" s="135"/>
      <c r="QEX91" s="135"/>
      <c r="QEY91" s="135"/>
      <c r="QEZ91" s="135"/>
      <c r="QFA91" s="135"/>
      <c r="QFB91" s="135"/>
      <c r="QFC91" s="135"/>
      <c r="QFD91" s="135"/>
      <c r="QFE91" s="135"/>
      <c r="QFF91" s="135"/>
      <c r="QFG91" s="135"/>
      <c r="QFH91" s="135"/>
      <c r="QFI91" s="135"/>
      <c r="QFJ91" s="135"/>
      <c r="QFK91" s="135"/>
      <c r="QFL91" s="135"/>
      <c r="QFM91" s="135"/>
      <c r="QFN91" s="135"/>
      <c r="QFO91" s="135"/>
      <c r="QFP91" s="135"/>
      <c r="QFQ91" s="135"/>
      <c r="QFR91" s="135"/>
      <c r="QFS91" s="135"/>
      <c r="QFT91" s="135"/>
      <c r="QFU91" s="135"/>
      <c r="QFV91" s="135"/>
      <c r="QFW91" s="135"/>
      <c r="QFX91" s="135"/>
      <c r="QFY91" s="135"/>
      <c r="QFZ91" s="135"/>
      <c r="QGA91" s="135"/>
      <c r="QGB91" s="135"/>
      <c r="QGC91" s="135"/>
      <c r="QGD91" s="135"/>
      <c r="QGE91" s="135"/>
      <c r="QGF91" s="135"/>
      <c r="QGG91" s="135"/>
      <c r="QGH91" s="135"/>
      <c r="QGI91" s="135"/>
      <c r="QGJ91" s="135"/>
      <c r="QGK91" s="135"/>
      <c r="QGL91" s="135"/>
      <c r="QGM91" s="135"/>
      <c r="QGN91" s="135"/>
      <c r="QGO91" s="135"/>
      <c r="QGP91" s="135"/>
      <c r="QGQ91" s="135"/>
      <c r="QGR91" s="135"/>
      <c r="QGS91" s="135"/>
      <c r="QGT91" s="135"/>
      <c r="QGU91" s="135"/>
      <c r="QGV91" s="135"/>
      <c r="QGW91" s="135"/>
      <c r="QGX91" s="135"/>
      <c r="QGY91" s="135"/>
      <c r="QGZ91" s="135"/>
      <c r="QHA91" s="135"/>
      <c r="QHB91" s="135"/>
      <c r="QHC91" s="135"/>
      <c r="QHD91" s="135"/>
      <c r="QHE91" s="135"/>
      <c r="QHF91" s="135"/>
      <c r="QHG91" s="135"/>
      <c r="QHH91" s="135"/>
      <c r="QHI91" s="135"/>
      <c r="QHJ91" s="135"/>
      <c r="QHK91" s="135"/>
      <c r="QHL91" s="135"/>
      <c r="QHM91" s="135"/>
      <c r="QHN91" s="135"/>
      <c r="QHO91" s="135"/>
      <c r="QHP91" s="135"/>
      <c r="QHQ91" s="135"/>
      <c r="QHR91" s="135"/>
      <c r="QHS91" s="135"/>
      <c r="QHT91" s="135"/>
      <c r="QHU91" s="135"/>
      <c r="QHV91" s="135"/>
      <c r="QHW91" s="135"/>
      <c r="QHX91" s="135"/>
      <c r="QHY91" s="135"/>
      <c r="QHZ91" s="135"/>
      <c r="QIA91" s="135"/>
      <c r="QIB91" s="135"/>
      <c r="QIC91" s="135"/>
      <c r="QID91" s="135"/>
      <c r="QIE91" s="135"/>
      <c r="QIF91" s="135"/>
      <c r="QIG91" s="135"/>
      <c r="QIH91" s="135"/>
      <c r="QII91" s="135"/>
      <c r="QIJ91" s="135"/>
      <c r="QIK91" s="135"/>
      <c r="QIL91" s="135"/>
      <c r="QIM91" s="135"/>
      <c r="QIN91" s="135"/>
      <c r="QIO91" s="135"/>
      <c r="QIP91" s="135"/>
      <c r="QIQ91" s="135"/>
      <c r="QIR91" s="135"/>
      <c r="QIS91" s="135"/>
      <c r="QIT91" s="135"/>
      <c r="QIU91" s="135"/>
      <c r="QIV91" s="135"/>
      <c r="QIW91" s="135"/>
      <c r="QIX91" s="135"/>
      <c r="QIY91" s="135"/>
      <c r="QIZ91" s="135"/>
      <c r="QJA91" s="135"/>
      <c r="QJB91" s="135"/>
      <c r="QJC91" s="135"/>
      <c r="QJD91" s="135"/>
      <c r="QJE91" s="135"/>
      <c r="QJF91" s="135"/>
      <c r="QJG91" s="135"/>
      <c r="QJH91" s="135"/>
      <c r="QJI91" s="135"/>
      <c r="QJJ91" s="135"/>
      <c r="QJK91" s="135"/>
      <c r="QJL91" s="135"/>
      <c r="QJM91" s="135"/>
      <c r="QJN91" s="135"/>
      <c r="QJO91" s="135"/>
      <c r="QJP91" s="135"/>
      <c r="QJQ91" s="135"/>
      <c r="QJR91" s="135"/>
      <c r="QJS91" s="135"/>
      <c r="QJT91" s="135"/>
      <c r="QJU91" s="135"/>
      <c r="QJV91" s="135"/>
      <c r="QJW91" s="135"/>
      <c r="QJX91" s="135"/>
      <c r="QJY91" s="135"/>
      <c r="QJZ91" s="135"/>
      <c r="QKA91" s="135"/>
      <c r="QKB91" s="135"/>
      <c r="QKC91" s="135"/>
      <c r="QKD91" s="135"/>
      <c r="QKE91" s="135"/>
      <c r="QKF91" s="135"/>
      <c r="QKG91" s="135"/>
      <c r="QKH91" s="135"/>
      <c r="QKI91" s="135"/>
      <c r="QKJ91" s="135"/>
      <c r="QKK91" s="135"/>
      <c r="QKL91" s="135"/>
      <c r="QKM91" s="135"/>
      <c r="QKN91" s="135"/>
      <c r="QKO91" s="135"/>
      <c r="QKP91" s="135"/>
      <c r="QKQ91" s="135"/>
      <c r="QKR91" s="135"/>
      <c r="QKS91" s="135"/>
      <c r="QKT91" s="135"/>
      <c r="QKU91" s="135"/>
      <c r="QKV91" s="135"/>
      <c r="QKW91" s="135"/>
      <c r="QKX91" s="135"/>
      <c r="QKY91" s="135"/>
      <c r="QKZ91" s="135"/>
      <c r="QLA91" s="135"/>
      <c r="QLB91" s="135"/>
      <c r="QLC91" s="135"/>
      <c r="QLD91" s="135"/>
      <c r="QLE91" s="135"/>
      <c r="QLF91" s="135"/>
      <c r="QLG91" s="135"/>
      <c r="QLH91" s="135"/>
      <c r="QLI91" s="135"/>
      <c r="QLJ91" s="135"/>
      <c r="QLK91" s="135"/>
      <c r="QLL91" s="135"/>
      <c r="QLM91" s="135"/>
      <c r="QLN91" s="135"/>
      <c r="QLO91" s="135"/>
      <c r="QLP91" s="135"/>
      <c r="QLQ91" s="135"/>
      <c r="QLR91" s="135"/>
      <c r="QLS91" s="135"/>
      <c r="QLT91" s="135"/>
      <c r="QLU91" s="135"/>
      <c r="QLV91" s="135"/>
      <c r="QLW91" s="135"/>
      <c r="QLX91" s="135"/>
      <c r="QLY91" s="135"/>
      <c r="QLZ91" s="135"/>
      <c r="QMA91" s="135"/>
      <c r="QMB91" s="135"/>
      <c r="QMC91" s="135"/>
      <c r="QMD91" s="135"/>
      <c r="QME91" s="135"/>
      <c r="QMF91" s="135"/>
      <c r="QMG91" s="135"/>
      <c r="QMH91" s="135"/>
      <c r="QMI91" s="135"/>
      <c r="QMJ91" s="135"/>
      <c r="QMK91" s="135"/>
      <c r="QML91" s="135"/>
      <c r="QMM91" s="135"/>
      <c r="QMN91" s="135"/>
      <c r="QMO91" s="135"/>
      <c r="QMP91" s="135"/>
      <c r="QMQ91" s="135"/>
      <c r="QMR91" s="135"/>
      <c r="QMS91" s="135"/>
      <c r="QMT91" s="135"/>
      <c r="QMU91" s="135"/>
      <c r="QMV91" s="135"/>
      <c r="QMW91" s="135"/>
      <c r="QMX91" s="135"/>
      <c r="QMY91" s="135"/>
      <c r="QMZ91" s="135"/>
      <c r="QNA91" s="135"/>
      <c r="QNB91" s="135"/>
      <c r="QNC91" s="135"/>
      <c r="QND91" s="135"/>
      <c r="QNE91" s="135"/>
      <c r="QNF91" s="135"/>
      <c r="QNG91" s="135"/>
      <c r="QNH91" s="135"/>
      <c r="QNI91" s="135"/>
      <c r="QNJ91" s="135"/>
      <c r="QNK91" s="135"/>
      <c r="QNL91" s="135"/>
      <c r="QNM91" s="135"/>
      <c r="QNN91" s="135"/>
      <c r="QNO91" s="135"/>
      <c r="QNP91" s="135"/>
      <c r="QNQ91" s="135"/>
      <c r="QNR91" s="135"/>
      <c r="QNS91" s="135"/>
      <c r="QNT91" s="135"/>
      <c r="QNU91" s="135"/>
      <c r="QNV91" s="135"/>
      <c r="QNW91" s="135"/>
      <c r="QNX91" s="135"/>
      <c r="QNY91" s="135"/>
      <c r="QNZ91" s="135"/>
      <c r="QOA91" s="135"/>
      <c r="QOB91" s="135"/>
      <c r="QOC91" s="135"/>
      <c r="QOD91" s="135"/>
      <c r="QOE91" s="135"/>
      <c r="QOF91" s="135"/>
      <c r="QOG91" s="135"/>
      <c r="QOH91" s="135"/>
      <c r="QOI91" s="135"/>
      <c r="QOJ91" s="135"/>
      <c r="QOK91" s="135"/>
      <c r="QOL91" s="135"/>
      <c r="QOM91" s="135"/>
      <c r="QON91" s="135"/>
      <c r="QOO91" s="135"/>
      <c r="QOP91" s="135"/>
      <c r="QOQ91" s="135"/>
      <c r="QOR91" s="135"/>
      <c r="QOS91" s="135"/>
      <c r="QOT91" s="135"/>
      <c r="QOU91" s="135"/>
      <c r="QOV91" s="135"/>
      <c r="QOW91" s="135"/>
      <c r="QOX91" s="135"/>
      <c r="QOY91" s="135"/>
      <c r="QOZ91" s="135"/>
      <c r="QPA91" s="135"/>
      <c r="QPB91" s="135"/>
      <c r="QPC91" s="135"/>
      <c r="QPD91" s="135"/>
      <c r="QPE91" s="135"/>
      <c r="QPF91" s="135"/>
      <c r="QPG91" s="135"/>
      <c r="QPH91" s="135"/>
      <c r="QPI91" s="135"/>
      <c r="QPJ91" s="135"/>
      <c r="QPK91" s="135"/>
      <c r="QPL91" s="135"/>
      <c r="QPM91" s="135"/>
      <c r="QPN91" s="135"/>
      <c r="QPO91" s="135"/>
      <c r="QPP91" s="135"/>
      <c r="QPQ91" s="135"/>
      <c r="QPR91" s="135"/>
      <c r="QPS91" s="135"/>
      <c r="QPT91" s="135"/>
      <c r="QPU91" s="135"/>
      <c r="QPV91" s="135"/>
      <c r="QPW91" s="135"/>
      <c r="QPX91" s="135"/>
      <c r="QPY91" s="135"/>
      <c r="QPZ91" s="135"/>
      <c r="QQA91" s="135"/>
      <c r="QQB91" s="135"/>
      <c r="QQC91" s="135"/>
      <c r="QQD91" s="135"/>
      <c r="QQE91" s="135"/>
      <c r="QQF91" s="135"/>
      <c r="QQG91" s="135"/>
      <c r="QQH91" s="135"/>
      <c r="QQI91" s="135"/>
      <c r="QQJ91" s="135"/>
      <c r="QQK91" s="135"/>
      <c r="QQL91" s="135"/>
      <c r="QQM91" s="135"/>
      <c r="QQN91" s="135"/>
      <c r="QQO91" s="135"/>
      <c r="QQP91" s="135"/>
      <c r="QQQ91" s="135"/>
      <c r="QQR91" s="135"/>
      <c r="QQS91" s="135"/>
      <c r="QQT91" s="135"/>
      <c r="QQU91" s="135"/>
      <c r="QQV91" s="135"/>
      <c r="QQW91" s="135"/>
      <c r="QQX91" s="135"/>
      <c r="QQY91" s="135"/>
      <c r="QQZ91" s="135"/>
      <c r="QRA91" s="135"/>
      <c r="QRB91" s="135"/>
      <c r="QRC91" s="135"/>
      <c r="QRD91" s="135"/>
      <c r="QRE91" s="135"/>
      <c r="QRF91" s="135"/>
      <c r="QRG91" s="135"/>
      <c r="QRH91" s="135"/>
      <c r="QRI91" s="135"/>
      <c r="QRJ91" s="135"/>
      <c r="QRK91" s="135"/>
      <c r="QRL91" s="135"/>
      <c r="QRM91" s="135"/>
      <c r="QRN91" s="135"/>
      <c r="QRO91" s="135"/>
      <c r="QRP91" s="135"/>
      <c r="QRQ91" s="135"/>
      <c r="QRR91" s="135"/>
      <c r="QRS91" s="135"/>
      <c r="QRT91" s="135"/>
      <c r="QRU91" s="135"/>
      <c r="QRV91" s="135"/>
      <c r="QRW91" s="135"/>
      <c r="QRX91" s="135"/>
      <c r="QRY91" s="135"/>
      <c r="QRZ91" s="135"/>
      <c r="QSA91" s="135"/>
      <c r="QSB91" s="135"/>
      <c r="QSC91" s="135"/>
      <c r="QSD91" s="135"/>
      <c r="QSE91" s="135"/>
      <c r="QSF91" s="135"/>
      <c r="QSG91" s="135"/>
      <c r="QSH91" s="135"/>
      <c r="QSI91" s="135"/>
      <c r="QSJ91" s="135"/>
      <c r="QSK91" s="135"/>
      <c r="QSL91" s="135"/>
      <c r="QSM91" s="135"/>
      <c r="QSN91" s="135"/>
      <c r="QSO91" s="135"/>
      <c r="QSP91" s="135"/>
      <c r="QSQ91" s="135"/>
      <c r="QSR91" s="135"/>
      <c r="QSS91" s="135"/>
      <c r="QST91" s="135"/>
      <c r="QSU91" s="135"/>
      <c r="QSV91" s="135"/>
      <c r="QSW91" s="135"/>
      <c r="QSX91" s="135"/>
      <c r="QSY91" s="135"/>
      <c r="QSZ91" s="135"/>
      <c r="QTA91" s="135"/>
      <c r="QTB91" s="135"/>
      <c r="QTC91" s="135"/>
      <c r="QTD91" s="135"/>
      <c r="QTE91" s="135"/>
      <c r="QTF91" s="135"/>
      <c r="QTG91" s="135"/>
      <c r="QTH91" s="135"/>
      <c r="QTI91" s="135"/>
      <c r="QTJ91" s="135"/>
      <c r="QTK91" s="135"/>
      <c r="QTL91" s="135"/>
      <c r="QTM91" s="135"/>
      <c r="QTN91" s="135"/>
      <c r="QTO91" s="135"/>
      <c r="QTP91" s="135"/>
      <c r="QTQ91" s="135"/>
      <c r="QTR91" s="135"/>
      <c r="QTS91" s="135"/>
      <c r="QTT91" s="135"/>
      <c r="QTU91" s="135"/>
      <c r="QTV91" s="135"/>
      <c r="QTW91" s="135"/>
      <c r="QTX91" s="135"/>
      <c r="QTY91" s="135"/>
      <c r="QTZ91" s="135"/>
      <c r="QUA91" s="135"/>
      <c r="QUB91" s="135"/>
      <c r="QUC91" s="135"/>
      <c r="QUD91" s="135"/>
      <c r="QUE91" s="135"/>
      <c r="QUF91" s="135"/>
      <c r="QUG91" s="135"/>
      <c r="QUH91" s="135"/>
      <c r="QUI91" s="135"/>
      <c r="QUJ91" s="135"/>
      <c r="QUK91" s="135"/>
      <c r="QUL91" s="135"/>
      <c r="QUM91" s="135"/>
      <c r="QUN91" s="135"/>
      <c r="QUO91" s="135"/>
      <c r="QUP91" s="135"/>
      <c r="QUQ91" s="135"/>
      <c r="QUR91" s="135"/>
      <c r="QUS91" s="135"/>
      <c r="QUT91" s="135"/>
      <c r="QUU91" s="135"/>
      <c r="QUV91" s="135"/>
      <c r="QUW91" s="135"/>
      <c r="QUX91" s="135"/>
      <c r="QUY91" s="135"/>
      <c r="QUZ91" s="135"/>
      <c r="QVA91" s="135"/>
      <c r="QVB91" s="135"/>
      <c r="QVC91" s="135"/>
      <c r="QVD91" s="135"/>
      <c r="QVE91" s="135"/>
      <c r="QVF91" s="135"/>
      <c r="QVG91" s="135"/>
      <c r="QVH91" s="135"/>
      <c r="QVI91" s="135"/>
      <c r="QVJ91" s="135"/>
      <c r="QVK91" s="135"/>
      <c r="QVL91" s="135"/>
      <c r="QVM91" s="135"/>
      <c r="QVN91" s="135"/>
      <c r="QVO91" s="135"/>
      <c r="QVP91" s="135"/>
      <c r="QVQ91" s="135"/>
      <c r="QVR91" s="135"/>
      <c r="QVS91" s="135"/>
      <c r="QVT91" s="135"/>
      <c r="QVU91" s="135"/>
      <c r="QVV91" s="135"/>
      <c r="QVW91" s="135"/>
      <c r="QVX91" s="135"/>
      <c r="QVY91" s="135"/>
      <c r="QVZ91" s="135"/>
      <c r="QWA91" s="135"/>
      <c r="QWB91" s="135"/>
      <c r="QWC91" s="135"/>
      <c r="QWD91" s="135"/>
      <c r="QWE91" s="135"/>
      <c r="QWF91" s="135"/>
      <c r="QWG91" s="135"/>
      <c r="QWH91" s="135"/>
      <c r="QWI91" s="135"/>
      <c r="QWJ91" s="135"/>
      <c r="QWK91" s="135"/>
      <c r="QWL91" s="135"/>
      <c r="QWM91" s="135"/>
      <c r="QWN91" s="135"/>
      <c r="QWO91" s="135"/>
      <c r="QWP91" s="135"/>
      <c r="QWQ91" s="135"/>
      <c r="QWR91" s="135"/>
      <c r="QWS91" s="135"/>
      <c r="QWT91" s="135"/>
      <c r="QWU91" s="135"/>
      <c r="QWV91" s="135"/>
      <c r="QWW91" s="135"/>
      <c r="QWX91" s="135"/>
      <c r="QWY91" s="135"/>
      <c r="QWZ91" s="135"/>
      <c r="QXA91" s="135"/>
      <c r="QXB91" s="135"/>
      <c r="QXC91" s="135"/>
      <c r="QXD91" s="135"/>
      <c r="QXE91" s="135"/>
      <c r="QXF91" s="135"/>
      <c r="QXG91" s="135"/>
      <c r="QXH91" s="135"/>
      <c r="QXI91" s="135"/>
      <c r="QXJ91" s="135"/>
      <c r="QXK91" s="135"/>
      <c r="QXL91" s="135"/>
      <c r="QXM91" s="135"/>
      <c r="QXN91" s="135"/>
      <c r="QXO91" s="135"/>
      <c r="QXP91" s="135"/>
      <c r="QXQ91" s="135"/>
      <c r="QXR91" s="135"/>
      <c r="QXS91" s="135"/>
      <c r="QXT91" s="135"/>
      <c r="QXU91" s="135"/>
      <c r="QXV91" s="135"/>
      <c r="QXW91" s="135"/>
      <c r="QXX91" s="135"/>
      <c r="QXY91" s="135"/>
      <c r="QXZ91" s="135"/>
      <c r="QYA91" s="135"/>
      <c r="QYB91" s="135"/>
      <c r="QYC91" s="135"/>
      <c r="QYD91" s="135"/>
      <c r="QYE91" s="135"/>
      <c r="QYF91" s="135"/>
      <c r="QYG91" s="135"/>
      <c r="QYH91" s="135"/>
      <c r="QYI91" s="135"/>
      <c r="QYJ91" s="135"/>
      <c r="QYK91" s="135"/>
      <c r="QYL91" s="135"/>
      <c r="QYM91" s="135"/>
      <c r="QYN91" s="135"/>
      <c r="QYO91" s="135"/>
      <c r="QYP91" s="135"/>
      <c r="QYQ91" s="135"/>
      <c r="QYR91" s="135"/>
      <c r="QYS91" s="135"/>
      <c r="QYT91" s="135"/>
      <c r="QYU91" s="135"/>
      <c r="QYV91" s="135"/>
      <c r="QYW91" s="135"/>
      <c r="QYX91" s="135"/>
      <c r="QYY91" s="135"/>
      <c r="QYZ91" s="135"/>
      <c r="QZA91" s="135"/>
      <c r="QZB91" s="135"/>
      <c r="QZC91" s="135"/>
      <c r="QZD91" s="135"/>
      <c r="QZE91" s="135"/>
      <c r="QZF91" s="135"/>
      <c r="QZG91" s="135"/>
      <c r="QZH91" s="135"/>
      <c r="QZI91" s="135"/>
      <c r="QZJ91" s="135"/>
      <c r="QZK91" s="135"/>
      <c r="QZL91" s="135"/>
      <c r="QZM91" s="135"/>
      <c r="QZN91" s="135"/>
      <c r="QZO91" s="135"/>
      <c r="QZP91" s="135"/>
      <c r="QZQ91" s="135"/>
      <c r="QZR91" s="135"/>
      <c r="QZS91" s="135"/>
      <c r="QZT91" s="135"/>
      <c r="QZU91" s="135"/>
      <c r="QZV91" s="135"/>
      <c r="QZW91" s="135"/>
      <c r="QZX91" s="135"/>
      <c r="QZY91" s="135"/>
      <c r="QZZ91" s="135"/>
      <c r="RAA91" s="135"/>
      <c r="RAB91" s="135"/>
      <c r="RAC91" s="135"/>
      <c r="RAD91" s="135"/>
      <c r="RAE91" s="135"/>
      <c r="RAF91" s="135"/>
      <c r="RAG91" s="135"/>
      <c r="RAH91" s="135"/>
      <c r="RAI91" s="135"/>
      <c r="RAJ91" s="135"/>
      <c r="RAK91" s="135"/>
      <c r="RAL91" s="135"/>
      <c r="RAM91" s="135"/>
      <c r="RAN91" s="135"/>
      <c r="RAO91" s="135"/>
      <c r="RAP91" s="135"/>
      <c r="RAQ91" s="135"/>
      <c r="RAR91" s="135"/>
      <c r="RAS91" s="135"/>
      <c r="RAT91" s="135"/>
      <c r="RAU91" s="135"/>
      <c r="RAV91" s="135"/>
      <c r="RAW91" s="135"/>
      <c r="RAX91" s="135"/>
      <c r="RAY91" s="135"/>
      <c r="RAZ91" s="135"/>
      <c r="RBA91" s="135"/>
      <c r="RBB91" s="135"/>
      <c r="RBC91" s="135"/>
      <c r="RBD91" s="135"/>
      <c r="RBE91" s="135"/>
      <c r="RBF91" s="135"/>
      <c r="RBG91" s="135"/>
      <c r="RBH91" s="135"/>
      <c r="RBI91" s="135"/>
      <c r="RBJ91" s="135"/>
      <c r="RBK91" s="135"/>
      <c r="RBL91" s="135"/>
      <c r="RBM91" s="135"/>
      <c r="RBN91" s="135"/>
      <c r="RBO91" s="135"/>
      <c r="RBP91" s="135"/>
      <c r="RBQ91" s="135"/>
      <c r="RBR91" s="135"/>
      <c r="RBS91" s="135"/>
      <c r="RBT91" s="135"/>
      <c r="RBU91" s="135"/>
      <c r="RBV91" s="135"/>
      <c r="RBW91" s="135"/>
      <c r="RBX91" s="135"/>
      <c r="RBY91" s="135"/>
      <c r="RBZ91" s="135"/>
      <c r="RCA91" s="135"/>
      <c r="RCB91" s="135"/>
      <c r="RCC91" s="135"/>
      <c r="RCD91" s="135"/>
      <c r="RCE91" s="135"/>
      <c r="RCF91" s="135"/>
      <c r="RCG91" s="135"/>
      <c r="RCH91" s="135"/>
      <c r="RCI91" s="135"/>
      <c r="RCJ91" s="135"/>
      <c r="RCK91" s="135"/>
      <c r="RCL91" s="135"/>
      <c r="RCM91" s="135"/>
      <c r="RCN91" s="135"/>
      <c r="RCO91" s="135"/>
      <c r="RCP91" s="135"/>
      <c r="RCQ91" s="135"/>
      <c r="RCR91" s="135"/>
      <c r="RCS91" s="135"/>
      <c r="RCT91" s="135"/>
      <c r="RCU91" s="135"/>
      <c r="RCV91" s="135"/>
      <c r="RCW91" s="135"/>
      <c r="RCX91" s="135"/>
      <c r="RCY91" s="135"/>
      <c r="RCZ91" s="135"/>
      <c r="RDA91" s="135"/>
      <c r="RDB91" s="135"/>
      <c r="RDC91" s="135"/>
      <c r="RDD91" s="135"/>
      <c r="RDE91" s="135"/>
      <c r="RDF91" s="135"/>
      <c r="RDG91" s="135"/>
      <c r="RDH91" s="135"/>
      <c r="RDI91" s="135"/>
      <c r="RDJ91" s="135"/>
      <c r="RDK91" s="135"/>
      <c r="RDL91" s="135"/>
      <c r="RDM91" s="135"/>
      <c r="RDN91" s="135"/>
      <c r="RDO91" s="135"/>
      <c r="RDP91" s="135"/>
      <c r="RDQ91" s="135"/>
      <c r="RDR91" s="135"/>
      <c r="RDS91" s="135"/>
      <c r="RDT91" s="135"/>
      <c r="RDU91" s="135"/>
      <c r="RDV91" s="135"/>
      <c r="RDW91" s="135"/>
      <c r="RDX91" s="135"/>
      <c r="RDY91" s="135"/>
      <c r="RDZ91" s="135"/>
      <c r="REA91" s="135"/>
      <c r="REB91" s="135"/>
      <c r="REC91" s="135"/>
      <c r="RED91" s="135"/>
      <c r="REE91" s="135"/>
      <c r="REF91" s="135"/>
      <c r="REG91" s="135"/>
      <c r="REH91" s="135"/>
      <c r="REI91" s="135"/>
      <c r="REJ91" s="135"/>
      <c r="REK91" s="135"/>
      <c r="REL91" s="135"/>
      <c r="REM91" s="135"/>
      <c r="REN91" s="135"/>
      <c r="REO91" s="135"/>
      <c r="REP91" s="135"/>
      <c r="REQ91" s="135"/>
      <c r="RER91" s="135"/>
      <c r="RES91" s="135"/>
      <c r="RET91" s="135"/>
      <c r="REU91" s="135"/>
      <c r="REV91" s="135"/>
      <c r="REW91" s="135"/>
      <c r="REX91" s="135"/>
      <c r="REY91" s="135"/>
      <c r="REZ91" s="135"/>
      <c r="RFA91" s="135"/>
      <c r="RFB91" s="135"/>
      <c r="RFC91" s="135"/>
      <c r="RFD91" s="135"/>
      <c r="RFE91" s="135"/>
      <c r="RFF91" s="135"/>
      <c r="RFG91" s="135"/>
      <c r="RFH91" s="135"/>
      <c r="RFI91" s="135"/>
      <c r="RFJ91" s="135"/>
      <c r="RFK91" s="135"/>
      <c r="RFL91" s="135"/>
      <c r="RFM91" s="135"/>
      <c r="RFN91" s="135"/>
      <c r="RFO91" s="135"/>
      <c r="RFP91" s="135"/>
      <c r="RFQ91" s="135"/>
      <c r="RFR91" s="135"/>
      <c r="RFS91" s="135"/>
      <c r="RFT91" s="135"/>
      <c r="RFU91" s="135"/>
      <c r="RFV91" s="135"/>
      <c r="RFW91" s="135"/>
      <c r="RFX91" s="135"/>
      <c r="RFY91" s="135"/>
      <c r="RFZ91" s="135"/>
      <c r="RGA91" s="135"/>
      <c r="RGB91" s="135"/>
      <c r="RGC91" s="135"/>
      <c r="RGD91" s="135"/>
      <c r="RGE91" s="135"/>
      <c r="RGF91" s="135"/>
      <c r="RGG91" s="135"/>
      <c r="RGH91" s="135"/>
      <c r="RGI91" s="135"/>
      <c r="RGJ91" s="135"/>
      <c r="RGK91" s="135"/>
      <c r="RGL91" s="135"/>
      <c r="RGM91" s="135"/>
      <c r="RGN91" s="135"/>
      <c r="RGO91" s="135"/>
      <c r="RGP91" s="135"/>
      <c r="RGQ91" s="135"/>
      <c r="RGR91" s="135"/>
      <c r="RGS91" s="135"/>
      <c r="RGT91" s="135"/>
      <c r="RGU91" s="135"/>
      <c r="RGV91" s="135"/>
      <c r="RGW91" s="135"/>
      <c r="RGX91" s="135"/>
      <c r="RGY91" s="135"/>
      <c r="RGZ91" s="135"/>
      <c r="RHA91" s="135"/>
      <c r="RHB91" s="135"/>
      <c r="RHC91" s="135"/>
      <c r="RHD91" s="135"/>
      <c r="RHE91" s="135"/>
      <c r="RHF91" s="135"/>
      <c r="RHG91" s="135"/>
      <c r="RHH91" s="135"/>
      <c r="RHI91" s="135"/>
      <c r="RHJ91" s="135"/>
      <c r="RHK91" s="135"/>
      <c r="RHL91" s="135"/>
      <c r="RHM91" s="135"/>
      <c r="RHN91" s="135"/>
      <c r="RHO91" s="135"/>
      <c r="RHP91" s="135"/>
      <c r="RHQ91" s="135"/>
      <c r="RHR91" s="135"/>
      <c r="RHS91" s="135"/>
      <c r="RHT91" s="135"/>
      <c r="RHU91" s="135"/>
      <c r="RHV91" s="135"/>
      <c r="RHW91" s="135"/>
      <c r="RHX91" s="135"/>
      <c r="RHY91" s="135"/>
      <c r="RHZ91" s="135"/>
      <c r="RIA91" s="135"/>
      <c r="RIB91" s="135"/>
      <c r="RIC91" s="135"/>
      <c r="RID91" s="135"/>
      <c r="RIE91" s="135"/>
      <c r="RIF91" s="135"/>
      <c r="RIG91" s="135"/>
      <c r="RIH91" s="135"/>
      <c r="RII91" s="135"/>
      <c r="RIJ91" s="135"/>
      <c r="RIK91" s="135"/>
      <c r="RIL91" s="135"/>
      <c r="RIM91" s="135"/>
      <c r="RIN91" s="135"/>
      <c r="RIO91" s="135"/>
      <c r="RIP91" s="135"/>
      <c r="RIQ91" s="135"/>
      <c r="RIR91" s="135"/>
      <c r="RIS91" s="135"/>
      <c r="RIT91" s="135"/>
      <c r="RIU91" s="135"/>
      <c r="RIV91" s="135"/>
      <c r="RIW91" s="135"/>
      <c r="RIX91" s="135"/>
      <c r="RIY91" s="135"/>
      <c r="RIZ91" s="135"/>
      <c r="RJA91" s="135"/>
      <c r="RJB91" s="135"/>
      <c r="RJC91" s="135"/>
      <c r="RJD91" s="135"/>
      <c r="RJE91" s="135"/>
      <c r="RJF91" s="135"/>
      <c r="RJG91" s="135"/>
      <c r="RJH91" s="135"/>
      <c r="RJI91" s="135"/>
      <c r="RJJ91" s="135"/>
      <c r="RJK91" s="135"/>
      <c r="RJL91" s="135"/>
      <c r="RJM91" s="135"/>
      <c r="RJN91" s="135"/>
      <c r="RJO91" s="135"/>
      <c r="RJP91" s="135"/>
      <c r="RJQ91" s="135"/>
      <c r="RJR91" s="135"/>
      <c r="RJS91" s="135"/>
      <c r="RJT91" s="135"/>
      <c r="RJU91" s="135"/>
      <c r="RJV91" s="135"/>
      <c r="RJW91" s="135"/>
      <c r="RJX91" s="135"/>
      <c r="RJY91" s="135"/>
      <c r="RJZ91" s="135"/>
      <c r="RKA91" s="135"/>
      <c r="RKB91" s="135"/>
      <c r="RKC91" s="135"/>
      <c r="RKD91" s="135"/>
      <c r="RKE91" s="135"/>
      <c r="RKF91" s="135"/>
      <c r="RKG91" s="135"/>
      <c r="RKH91" s="135"/>
      <c r="RKI91" s="135"/>
      <c r="RKJ91" s="135"/>
      <c r="RKK91" s="135"/>
      <c r="RKL91" s="135"/>
      <c r="RKM91" s="135"/>
      <c r="RKN91" s="135"/>
      <c r="RKO91" s="135"/>
      <c r="RKP91" s="135"/>
      <c r="RKQ91" s="135"/>
      <c r="RKR91" s="135"/>
      <c r="RKS91" s="135"/>
      <c r="RKT91" s="135"/>
      <c r="RKU91" s="135"/>
      <c r="RKV91" s="135"/>
      <c r="RKW91" s="135"/>
      <c r="RKX91" s="135"/>
      <c r="RKY91" s="135"/>
      <c r="RKZ91" s="135"/>
      <c r="RLA91" s="135"/>
      <c r="RLB91" s="135"/>
      <c r="RLC91" s="135"/>
      <c r="RLD91" s="135"/>
      <c r="RLE91" s="135"/>
      <c r="RLF91" s="135"/>
      <c r="RLG91" s="135"/>
      <c r="RLH91" s="135"/>
      <c r="RLI91" s="135"/>
      <c r="RLJ91" s="135"/>
      <c r="RLK91" s="135"/>
      <c r="RLL91" s="135"/>
      <c r="RLM91" s="135"/>
      <c r="RLN91" s="135"/>
      <c r="RLO91" s="135"/>
      <c r="RLP91" s="135"/>
      <c r="RLQ91" s="135"/>
      <c r="RLR91" s="135"/>
      <c r="RLS91" s="135"/>
      <c r="RLT91" s="135"/>
      <c r="RLU91" s="135"/>
      <c r="RLV91" s="135"/>
      <c r="RLW91" s="135"/>
      <c r="RLX91" s="135"/>
      <c r="RLY91" s="135"/>
      <c r="RLZ91" s="135"/>
      <c r="RMA91" s="135"/>
      <c r="RMB91" s="135"/>
      <c r="RMC91" s="135"/>
      <c r="RMD91" s="135"/>
      <c r="RME91" s="135"/>
      <c r="RMF91" s="135"/>
      <c r="RMG91" s="135"/>
      <c r="RMH91" s="135"/>
      <c r="RMI91" s="135"/>
      <c r="RMJ91" s="135"/>
      <c r="RMK91" s="135"/>
      <c r="RML91" s="135"/>
      <c r="RMM91" s="135"/>
      <c r="RMN91" s="135"/>
      <c r="RMO91" s="135"/>
      <c r="RMP91" s="135"/>
      <c r="RMQ91" s="135"/>
      <c r="RMR91" s="135"/>
      <c r="RMS91" s="135"/>
      <c r="RMT91" s="135"/>
      <c r="RMU91" s="135"/>
      <c r="RMV91" s="135"/>
      <c r="RMW91" s="135"/>
      <c r="RMX91" s="135"/>
      <c r="RMY91" s="135"/>
      <c r="RMZ91" s="135"/>
      <c r="RNA91" s="135"/>
      <c r="RNB91" s="135"/>
      <c r="RNC91" s="135"/>
      <c r="RND91" s="135"/>
      <c r="RNE91" s="135"/>
      <c r="RNF91" s="135"/>
      <c r="RNG91" s="135"/>
      <c r="RNH91" s="135"/>
      <c r="RNI91" s="135"/>
      <c r="RNJ91" s="135"/>
      <c r="RNK91" s="135"/>
      <c r="RNL91" s="135"/>
      <c r="RNM91" s="135"/>
      <c r="RNN91" s="135"/>
      <c r="RNO91" s="135"/>
      <c r="RNP91" s="135"/>
      <c r="RNQ91" s="135"/>
      <c r="RNR91" s="135"/>
      <c r="RNS91" s="135"/>
      <c r="RNT91" s="135"/>
      <c r="RNU91" s="135"/>
      <c r="RNV91" s="135"/>
      <c r="RNW91" s="135"/>
      <c r="RNX91" s="135"/>
      <c r="RNY91" s="135"/>
      <c r="RNZ91" s="135"/>
      <c r="ROA91" s="135"/>
      <c r="ROB91" s="135"/>
      <c r="ROC91" s="135"/>
      <c r="ROD91" s="135"/>
      <c r="ROE91" s="135"/>
      <c r="ROF91" s="135"/>
      <c r="ROG91" s="135"/>
      <c r="ROH91" s="135"/>
      <c r="ROI91" s="135"/>
      <c r="ROJ91" s="135"/>
      <c r="ROK91" s="135"/>
      <c r="ROL91" s="135"/>
      <c r="ROM91" s="135"/>
      <c r="RON91" s="135"/>
      <c r="ROO91" s="135"/>
      <c r="ROP91" s="135"/>
      <c r="ROQ91" s="135"/>
      <c r="ROR91" s="135"/>
      <c r="ROS91" s="135"/>
      <c r="ROT91" s="135"/>
      <c r="ROU91" s="135"/>
      <c r="ROV91" s="135"/>
      <c r="ROW91" s="135"/>
      <c r="ROX91" s="135"/>
      <c r="ROY91" s="135"/>
      <c r="ROZ91" s="135"/>
      <c r="RPA91" s="135"/>
      <c r="RPB91" s="135"/>
      <c r="RPC91" s="135"/>
      <c r="RPD91" s="135"/>
      <c r="RPE91" s="135"/>
      <c r="RPF91" s="135"/>
      <c r="RPG91" s="135"/>
      <c r="RPH91" s="135"/>
      <c r="RPI91" s="135"/>
      <c r="RPJ91" s="135"/>
      <c r="RPK91" s="135"/>
      <c r="RPL91" s="135"/>
      <c r="RPM91" s="135"/>
      <c r="RPN91" s="135"/>
      <c r="RPO91" s="135"/>
      <c r="RPP91" s="135"/>
      <c r="RPQ91" s="135"/>
      <c r="RPR91" s="135"/>
      <c r="RPS91" s="135"/>
      <c r="RPT91" s="135"/>
      <c r="RPU91" s="135"/>
      <c r="RPV91" s="135"/>
      <c r="RPW91" s="135"/>
      <c r="RPX91" s="135"/>
      <c r="RPY91" s="135"/>
      <c r="RPZ91" s="135"/>
      <c r="RQA91" s="135"/>
      <c r="RQB91" s="135"/>
      <c r="RQC91" s="135"/>
      <c r="RQD91" s="135"/>
      <c r="RQE91" s="135"/>
      <c r="RQF91" s="135"/>
      <c r="RQG91" s="135"/>
      <c r="RQH91" s="135"/>
      <c r="RQI91" s="135"/>
      <c r="RQJ91" s="135"/>
      <c r="RQK91" s="135"/>
      <c r="RQL91" s="135"/>
      <c r="RQM91" s="135"/>
      <c r="RQN91" s="135"/>
      <c r="RQO91" s="135"/>
      <c r="RQP91" s="135"/>
      <c r="RQQ91" s="135"/>
      <c r="RQR91" s="135"/>
      <c r="RQS91" s="135"/>
      <c r="RQT91" s="135"/>
      <c r="RQU91" s="135"/>
      <c r="RQV91" s="135"/>
      <c r="RQW91" s="135"/>
      <c r="RQX91" s="135"/>
      <c r="RQY91" s="135"/>
      <c r="RQZ91" s="135"/>
      <c r="RRA91" s="135"/>
      <c r="RRB91" s="135"/>
      <c r="RRC91" s="135"/>
      <c r="RRD91" s="135"/>
      <c r="RRE91" s="135"/>
      <c r="RRF91" s="135"/>
      <c r="RRG91" s="135"/>
      <c r="RRH91" s="135"/>
      <c r="RRI91" s="135"/>
      <c r="RRJ91" s="135"/>
      <c r="RRK91" s="135"/>
      <c r="RRL91" s="135"/>
      <c r="RRM91" s="135"/>
      <c r="RRN91" s="135"/>
      <c r="RRO91" s="135"/>
      <c r="RRP91" s="135"/>
      <c r="RRQ91" s="135"/>
      <c r="RRR91" s="135"/>
      <c r="RRS91" s="135"/>
      <c r="RRT91" s="135"/>
      <c r="RRU91" s="135"/>
      <c r="RRV91" s="135"/>
      <c r="RRW91" s="135"/>
      <c r="RRX91" s="135"/>
      <c r="RRY91" s="135"/>
      <c r="RRZ91" s="135"/>
      <c r="RSA91" s="135"/>
      <c r="RSB91" s="135"/>
      <c r="RSC91" s="135"/>
      <c r="RSD91" s="135"/>
      <c r="RSE91" s="135"/>
      <c r="RSF91" s="135"/>
      <c r="RSG91" s="135"/>
      <c r="RSH91" s="135"/>
      <c r="RSI91" s="135"/>
      <c r="RSJ91" s="135"/>
      <c r="RSK91" s="135"/>
      <c r="RSL91" s="135"/>
      <c r="RSM91" s="135"/>
      <c r="RSN91" s="135"/>
      <c r="RSO91" s="135"/>
      <c r="RSP91" s="135"/>
      <c r="RSQ91" s="135"/>
      <c r="RSR91" s="135"/>
      <c r="RSS91" s="135"/>
      <c r="RST91" s="135"/>
      <c r="RSU91" s="135"/>
      <c r="RSV91" s="135"/>
      <c r="RSW91" s="135"/>
      <c r="RSX91" s="135"/>
      <c r="RSY91" s="135"/>
      <c r="RSZ91" s="135"/>
      <c r="RTA91" s="135"/>
      <c r="RTB91" s="135"/>
      <c r="RTC91" s="135"/>
      <c r="RTD91" s="135"/>
      <c r="RTE91" s="135"/>
      <c r="RTF91" s="135"/>
      <c r="RTG91" s="135"/>
      <c r="RTH91" s="135"/>
      <c r="RTI91" s="135"/>
      <c r="RTJ91" s="135"/>
      <c r="RTK91" s="135"/>
      <c r="RTL91" s="135"/>
      <c r="RTM91" s="135"/>
      <c r="RTN91" s="135"/>
      <c r="RTO91" s="135"/>
      <c r="RTP91" s="135"/>
      <c r="RTQ91" s="135"/>
      <c r="RTR91" s="135"/>
      <c r="RTS91" s="135"/>
      <c r="RTT91" s="135"/>
      <c r="RTU91" s="135"/>
      <c r="RTV91" s="135"/>
      <c r="RTW91" s="135"/>
      <c r="RTX91" s="135"/>
      <c r="RTY91" s="135"/>
      <c r="RTZ91" s="135"/>
      <c r="RUA91" s="135"/>
      <c r="RUB91" s="135"/>
      <c r="RUC91" s="135"/>
      <c r="RUD91" s="135"/>
      <c r="RUE91" s="135"/>
      <c r="RUF91" s="135"/>
      <c r="RUG91" s="135"/>
      <c r="RUH91" s="135"/>
      <c r="RUI91" s="135"/>
      <c r="RUJ91" s="135"/>
      <c r="RUK91" s="135"/>
      <c r="RUL91" s="135"/>
      <c r="RUM91" s="135"/>
      <c r="RUN91" s="135"/>
      <c r="RUO91" s="135"/>
      <c r="RUP91" s="135"/>
      <c r="RUQ91" s="135"/>
      <c r="RUR91" s="135"/>
      <c r="RUS91" s="135"/>
      <c r="RUT91" s="135"/>
      <c r="RUU91" s="135"/>
      <c r="RUV91" s="135"/>
      <c r="RUW91" s="135"/>
      <c r="RUX91" s="135"/>
      <c r="RUY91" s="135"/>
      <c r="RUZ91" s="135"/>
      <c r="RVA91" s="135"/>
      <c r="RVB91" s="135"/>
      <c r="RVC91" s="135"/>
      <c r="RVD91" s="135"/>
      <c r="RVE91" s="135"/>
      <c r="RVF91" s="135"/>
      <c r="RVG91" s="135"/>
      <c r="RVH91" s="135"/>
      <c r="RVI91" s="135"/>
      <c r="RVJ91" s="135"/>
      <c r="RVK91" s="135"/>
      <c r="RVL91" s="135"/>
      <c r="RVM91" s="135"/>
      <c r="RVN91" s="135"/>
      <c r="RVO91" s="135"/>
      <c r="RVP91" s="135"/>
      <c r="RVQ91" s="135"/>
      <c r="RVR91" s="135"/>
      <c r="RVS91" s="135"/>
      <c r="RVT91" s="135"/>
      <c r="RVU91" s="135"/>
      <c r="RVV91" s="135"/>
      <c r="RVW91" s="135"/>
      <c r="RVX91" s="135"/>
      <c r="RVY91" s="135"/>
      <c r="RVZ91" s="135"/>
      <c r="RWA91" s="135"/>
      <c r="RWB91" s="135"/>
      <c r="RWC91" s="135"/>
      <c r="RWD91" s="135"/>
      <c r="RWE91" s="135"/>
      <c r="RWF91" s="135"/>
      <c r="RWG91" s="135"/>
      <c r="RWH91" s="135"/>
      <c r="RWI91" s="135"/>
      <c r="RWJ91" s="135"/>
      <c r="RWK91" s="135"/>
      <c r="RWL91" s="135"/>
      <c r="RWM91" s="135"/>
      <c r="RWN91" s="135"/>
      <c r="RWO91" s="135"/>
      <c r="RWP91" s="135"/>
      <c r="RWQ91" s="135"/>
      <c r="RWR91" s="135"/>
      <c r="RWS91" s="135"/>
      <c r="RWT91" s="135"/>
      <c r="RWU91" s="135"/>
      <c r="RWV91" s="135"/>
      <c r="RWW91" s="135"/>
      <c r="RWX91" s="135"/>
      <c r="RWY91" s="135"/>
      <c r="RWZ91" s="135"/>
      <c r="RXA91" s="135"/>
      <c r="RXB91" s="135"/>
      <c r="RXC91" s="135"/>
      <c r="RXD91" s="135"/>
      <c r="RXE91" s="135"/>
      <c r="RXF91" s="135"/>
      <c r="RXG91" s="135"/>
      <c r="RXH91" s="135"/>
      <c r="RXI91" s="135"/>
      <c r="RXJ91" s="135"/>
      <c r="RXK91" s="135"/>
      <c r="RXL91" s="135"/>
      <c r="RXM91" s="135"/>
      <c r="RXN91" s="135"/>
      <c r="RXO91" s="135"/>
      <c r="RXP91" s="135"/>
      <c r="RXQ91" s="135"/>
      <c r="RXR91" s="135"/>
      <c r="RXS91" s="135"/>
      <c r="RXT91" s="135"/>
      <c r="RXU91" s="135"/>
      <c r="RXV91" s="135"/>
      <c r="RXW91" s="135"/>
      <c r="RXX91" s="135"/>
      <c r="RXY91" s="135"/>
      <c r="RXZ91" s="135"/>
      <c r="RYA91" s="135"/>
      <c r="RYB91" s="135"/>
      <c r="RYC91" s="135"/>
      <c r="RYD91" s="135"/>
      <c r="RYE91" s="135"/>
      <c r="RYF91" s="135"/>
      <c r="RYG91" s="135"/>
      <c r="RYH91" s="135"/>
      <c r="RYI91" s="135"/>
      <c r="RYJ91" s="135"/>
      <c r="RYK91" s="135"/>
      <c r="RYL91" s="135"/>
      <c r="RYM91" s="135"/>
      <c r="RYN91" s="135"/>
      <c r="RYO91" s="135"/>
      <c r="RYP91" s="135"/>
      <c r="RYQ91" s="135"/>
      <c r="RYR91" s="135"/>
      <c r="RYS91" s="135"/>
      <c r="RYT91" s="135"/>
      <c r="RYU91" s="135"/>
      <c r="RYV91" s="135"/>
      <c r="RYW91" s="135"/>
      <c r="RYX91" s="135"/>
      <c r="RYY91" s="135"/>
      <c r="RYZ91" s="135"/>
      <c r="RZA91" s="135"/>
      <c r="RZB91" s="135"/>
      <c r="RZC91" s="135"/>
      <c r="RZD91" s="135"/>
      <c r="RZE91" s="135"/>
      <c r="RZF91" s="135"/>
      <c r="RZG91" s="135"/>
      <c r="RZH91" s="135"/>
      <c r="RZI91" s="135"/>
      <c r="RZJ91" s="135"/>
      <c r="RZK91" s="135"/>
      <c r="RZL91" s="135"/>
      <c r="RZM91" s="135"/>
      <c r="RZN91" s="135"/>
      <c r="RZO91" s="135"/>
      <c r="RZP91" s="135"/>
      <c r="RZQ91" s="135"/>
      <c r="RZR91" s="135"/>
      <c r="RZS91" s="135"/>
      <c r="RZT91" s="135"/>
      <c r="RZU91" s="135"/>
      <c r="RZV91" s="135"/>
      <c r="RZW91" s="135"/>
      <c r="RZX91" s="135"/>
      <c r="RZY91" s="135"/>
      <c r="RZZ91" s="135"/>
      <c r="SAA91" s="135"/>
      <c r="SAB91" s="135"/>
      <c r="SAC91" s="135"/>
      <c r="SAD91" s="135"/>
      <c r="SAE91" s="135"/>
      <c r="SAF91" s="135"/>
      <c r="SAG91" s="135"/>
      <c r="SAH91" s="135"/>
      <c r="SAI91" s="135"/>
      <c r="SAJ91" s="135"/>
      <c r="SAK91" s="135"/>
      <c r="SAL91" s="135"/>
      <c r="SAM91" s="135"/>
      <c r="SAN91" s="135"/>
      <c r="SAO91" s="135"/>
      <c r="SAP91" s="135"/>
      <c r="SAQ91" s="135"/>
      <c r="SAR91" s="135"/>
      <c r="SAS91" s="135"/>
      <c r="SAT91" s="135"/>
      <c r="SAU91" s="135"/>
      <c r="SAV91" s="135"/>
      <c r="SAW91" s="135"/>
      <c r="SAX91" s="135"/>
      <c r="SAY91" s="135"/>
      <c r="SAZ91" s="135"/>
      <c r="SBA91" s="135"/>
      <c r="SBB91" s="135"/>
      <c r="SBC91" s="135"/>
      <c r="SBD91" s="135"/>
      <c r="SBE91" s="135"/>
      <c r="SBF91" s="135"/>
      <c r="SBG91" s="135"/>
      <c r="SBH91" s="135"/>
      <c r="SBI91" s="135"/>
      <c r="SBJ91" s="135"/>
      <c r="SBK91" s="135"/>
      <c r="SBL91" s="135"/>
      <c r="SBM91" s="135"/>
      <c r="SBN91" s="135"/>
      <c r="SBO91" s="135"/>
      <c r="SBP91" s="135"/>
      <c r="SBQ91" s="135"/>
      <c r="SBR91" s="135"/>
      <c r="SBS91" s="135"/>
      <c r="SBT91" s="135"/>
      <c r="SBU91" s="135"/>
      <c r="SBV91" s="135"/>
      <c r="SBW91" s="135"/>
      <c r="SBX91" s="135"/>
      <c r="SBY91" s="135"/>
      <c r="SBZ91" s="135"/>
      <c r="SCA91" s="135"/>
      <c r="SCB91" s="135"/>
      <c r="SCC91" s="135"/>
      <c r="SCD91" s="135"/>
      <c r="SCE91" s="135"/>
      <c r="SCF91" s="135"/>
      <c r="SCG91" s="135"/>
      <c r="SCH91" s="135"/>
      <c r="SCI91" s="135"/>
      <c r="SCJ91" s="135"/>
      <c r="SCK91" s="135"/>
      <c r="SCL91" s="135"/>
      <c r="SCM91" s="135"/>
      <c r="SCN91" s="135"/>
      <c r="SCO91" s="135"/>
      <c r="SCP91" s="135"/>
      <c r="SCQ91" s="135"/>
      <c r="SCR91" s="135"/>
      <c r="SCS91" s="135"/>
      <c r="SCT91" s="135"/>
      <c r="SCU91" s="135"/>
      <c r="SCV91" s="135"/>
      <c r="SCW91" s="135"/>
      <c r="SCX91" s="135"/>
      <c r="SCY91" s="135"/>
      <c r="SCZ91" s="135"/>
      <c r="SDA91" s="135"/>
      <c r="SDB91" s="135"/>
      <c r="SDC91" s="135"/>
      <c r="SDD91" s="135"/>
      <c r="SDE91" s="135"/>
      <c r="SDF91" s="135"/>
      <c r="SDG91" s="135"/>
      <c r="SDH91" s="135"/>
      <c r="SDI91" s="135"/>
      <c r="SDJ91" s="135"/>
      <c r="SDK91" s="135"/>
      <c r="SDL91" s="135"/>
      <c r="SDM91" s="135"/>
      <c r="SDN91" s="135"/>
      <c r="SDO91" s="135"/>
      <c r="SDP91" s="135"/>
      <c r="SDQ91" s="135"/>
      <c r="SDR91" s="135"/>
      <c r="SDS91" s="135"/>
      <c r="SDT91" s="135"/>
      <c r="SDU91" s="135"/>
      <c r="SDV91" s="135"/>
      <c r="SDW91" s="135"/>
      <c r="SDX91" s="135"/>
      <c r="SDY91" s="135"/>
      <c r="SDZ91" s="135"/>
      <c r="SEA91" s="135"/>
      <c r="SEB91" s="135"/>
      <c r="SEC91" s="135"/>
      <c r="SED91" s="135"/>
      <c r="SEE91" s="135"/>
      <c r="SEF91" s="135"/>
      <c r="SEG91" s="135"/>
      <c r="SEH91" s="135"/>
      <c r="SEI91" s="135"/>
      <c r="SEJ91" s="135"/>
      <c r="SEK91" s="135"/>
      <c r="SEL91" s="135"/>
      <c r="SEM91" s="135"/>
      <c r="SEN91" s="135"/>
      <c r="SEO91" s="135"/>
      <c r="SEP91" s="135"/>
      <c r="SEQ91" s="135"/>
      <c r="SER91" s="135"/>
      <c r="SES91" s="135"/>
      <c r="SET91" s="135"/>
      <c r="SEU91" s="135"/>
      <c r="SEV91" s="135"/>
      <c r="SEW91" s="135"/>
      <c r="SEX91" s="135"/>
      <c r="SEY91" s="135"/>
      <c r="SEZ91" s="135"/>
      <c r="SFA91" s="135"/>
      <c r="SFB91" s="135"/>
      <c r="SFC91" s="135"/>
      <c r="SFD91" s="135"/>
      <c r="SFE91" s="135"/>
      <c r="SFF91" s="135"/>
      <c r="SFG91" s="135"/>
      <c r="SFH91" s="135"/>
      <c r="SFI91" s="135"/>
      <c r="SFJ91" s="135"/>
      <c r="SFK91" s="135"/>
      <c r="SFL91" s="135"/>
      <c r="SFM91" s="135"/>
      <c r="SFN91" s="135"/>
      <c r="SFO91" s="135"/>
      <c r="SFP91" s="135"/>
      <c r="SFQ91" s="135"/>
      <c r="SFR91" s="135"/>
      <c r="SFS91" s="135"/>
      <c r="SFT91" s="135"/>
      <c r="SFU91" s="135"/>
      <c r="SFV91" s="135"/>
      <c r="SFW91" s="135"/>
      <c r="SFX91" s="135"/>
      <c r="SFY91" s="135"/>
      <c r="SFZ91" s="135"/>
      <c r="SGA91" s="135"/>
      <c r="SGB91" s="135"/>
      <c r="SGC91" s="135"/>
      <c r="SGD91" s="135"/>
      <c r="SGE91" s="135"/>
      <c r="SGF91" s="135"/>
      <c r="SGG91" s="135"/>
      <c r="SGH91" s="135"/>
      <c r="SGI91" s="135"/>
      <c r="SGJ91" s="135"/>
      <c r="SGK91" s="135"/>
      <c r="SGL91" s="135"/>
      <c r="SGM91" s="135"/>
      <c r="SGN91" s="135"/>
      <c r="SGO91" s="135"/>
      <c r="SGP91" s="135"/>
      <c r="SGQ91" s="135"/>
      <c r="SGR91" s="135"/>
      <c r="SGS91" s="135"/>
      <c r="SGT91" s="135"/>
      <c r="SGU91" s="135"/>
      <c r="SGV91" s="135"/>
      <c r="SGW91" s="135"/>
      <c r="SGX91" s="135"/>
      <c r="SGY91" s="135"/>
      <c r="SGZ91" s="135"/>
      <c r="SHA91" s="135"/>
      <c r="SHB91" s="135"/>
      <c r="SHC91" s="135"/>
      <c r="SHD91" s="135"/>
      <c r="SHE91" s="135"/>
      <c r="SHF91" s="135"/>
      <c r="SHG91" s="135"/>
      <c r="SHH91" s="135"/>
      <c r="SHI91" s="135"/>
      <c r="SHJ91" s="135"/>
      <c r="SHK91" s="135"/>
      <c r="SHL91" s="135"/>
      <c r="SHM91" s="135"/>
      <c r="SHN91" s="135"/>
      <c r="SHO91" s="135"/>
      <c r="SHP91" s="135"/>
      <c r="SHQ91" s="135"/>
      <c r="SHR91" s="135"/>
      <c r="SHS91" s="135"/>
      <c r="SHT91" s="135"/>
      <c r="SHU91" s="135"/>
      <c r="SHV91" s="135"/>
      <c r="SHW91" s="135"/>
      <c r="SHX91" s="135"/>
      <c r="SHY91" s="135"/>
      <c r="SHZ91" s="135"/>
      <c r="SIA91" s="135"/>
      <c r="SIB91" s="135"/>
      <c r="SIC91" s="135"/>
      <c r="SID91" s="135"/>
      <c r="SIE91" s="135"/>
      <c r="SIF91" s="135"/>
      <c r="SIG91" s="135"/>
      <c r="SIH91" s="135"/>
      <c r="SII91" s="135"/>
      <c r="SIJ91" s="135"/>
      <c r="SIK91" s="135"/>
      <c r="SIL91" s="135"/>
      <c r="SIM91" s="135"/>
      <c r="SIN91" s="135"/>
      <c r="SIO91" s="135"/>
      <c r="SIP91" s="135"/>
      <c r="SIQ91" s="135"/>
      <c r="SIR91" s="135"/>
      <c r="SIS91" s="135"/>
      <c r="SIT91" s="135"/>
      <c r="SIU91" s="135"/>
      <c r="SIV91" s="135"/>
      <c r="SIW91" s="135"/>
      <c r="SIX91" s="135"/>
      <c r="SIY91" s="135"/>
      <c r="SIZ91" s="135"/>
      <c r="SJA91" s="135"/>
      <c r="SJB91" s="135"/>
      <c r="SJC91" s="135"/>
      <c r="SJD91" s="135"/>
      <c r="SJE91" s="135"/>
      <c r="SJF91" s="135"/>
      <c r="SJG91" s="135"/>
      <c r="SJH91" s="135"/>
      <c r="SJI91" s="135"/>
      <c r="SJJ91" s="135"/>
      <c r="SJK91" s="135"/>
      <c r="SJL91" s="135"/>
      <c r="SJM91" s="135"/>
      <c r="SJN91" s="135"/>
      <c r="SJO91" s="135"/>
      <c r="SJP91" s="135"/>
      <c r="SJQ91" s="135"/>
      <c r="SJR91" s="135"/>
      <c r="SJS91" s="135"/>
      <c r="SJT91" s="135"/>
      <c r="SJU91" s="135"/>
      <c r="SJV91" s="135"/>
      <c r="SJW91" s="135"/>
      <c r="SJX91" s="135"/>
      <c r="SJY91" s="135"/>
      <c r="SJZ91" s="135"/>
      <c r="SKA91" s="135"/>
      <c r="SKB91" s="135"/>
      <c r="SKC91" s="135"/>
      <c r="SKD91" s="135"/>
      <c r="SKE91" s="135"/>
      <c r="SKF91" s="135"/>
      <c r="SKG91" s="135"/>
      <c r="SKH91" s="135"/>
      <c r="SKI91" s="135"/>
      <c r="SKJ91" s="135"/>
      <c r="SKK91" s="135"/>
      <c r="SKL91" s="135"/>
      <c r="SKM91" s="135"/>
      <c r="SKN91" s="135"/>
      <c r="SKO91" s="135"/>
      <c r="SKP91" s="135"/>
      <c r="SKQ91" s="135"/>
      <c r="SKR91" s="135"/>
      <c r="SKS91" s="135"/>
      <c r="SKT91" s="135"/>
      <c r="SKU91" s="135"/>
      <c r="SKV91" s="135"/>
      <c r="SKW91" s="135"/>
      <c r="SKX91" s="135"/>
      <c r="SKY91" s="135"/>
      <c r="SKZ91" s="135"/>
      <c r="SLA91" s="135"/>
      <c r="SLB91" s="135"/>
      <c r="SLC91" s="135"/>
      <c r="SLD91" s="135"/>
      <c r="SLE91" s="135"/>
      <c r="SLF91" s="135"/>
      <c r="SLG91" s="135"/>
      <c r="SLH91" s="135"/>
      <c r="SLI91" s="135"/>
      <c r="SLJ91" s="135"/>
      <c r="SLK91" s="135"/>
      <c r="SLL91" s="135"/>
      <c r="SLM91" s="135"/>
      <c r="SLN91" s="135"/>
      <c r="SLO91" s="135"/>
      <c r="SLP91" s="135"/>
      <c r="SLQ91" s="135"/>
      <c r="SLR91" s="135"/>
      <c r="SLS91" s="135"/>
      <c r="SLT91" s="135"/>
      <c r="SLU91" s="135"/>
      <c r="SLV91" s="135"/>
      <c r="SLW91" s="135"/>
      <c r="SLX91" s="135"/>
      <c r="SLY91" s="135"/>
      <c r="SLZ91" s="135"/>
      <c r="SMA91" s="135"/>
      <c r="SMB91" s="135"/>
      <c r="SMC91" s="135"/>
      <c r="SMD91" s="135"/>
      <c r="SME91" s="135"/>
      <c r="SMF91" s="135"/>
      <c r="SMG91" s="135"/>
      <c r="SMH91" s="135"/>
      <c r="SMI91" s="135"/>
      <c r="SMJ91" s="135"/>
      <c r="SMK91" s="135"/>
      <c r="SML91" s="135"/>
      <c r="SMM91" s="135"/>
      <c r="SMN91" s="135"/>
      <c r="SMO91" s="135"/>
      <c r="SMP91" s="135"/>
      <c r="SMQ91" s="135"/>
      <c r="SMR91" s="135"/>
      <c r="SMS91" s="135"/>
      <c r="SMT91" s="135"/>
      <c r="SMU91" s="135"/>
      <c r="SMV91" s="135"/>
      <c r="SMW91" s="135"/>
      <c r="SMX91" s="135"/>
      <c r="SMY91" s="135"/>
      <c r="SMZ91" s="135"/>
      <c r="SNA91" s="135"/>
      <c r="SNB91" s="135"/>
      <c r="SNC91" s="135"/>
      <c r="SND91" s="135"/>
      <c r="SNE91" s="135"/>
      <c r="SNF91" s="135"/>
      <c r="SNG91" s="135"/>
      <c r="SNH91" s="135"/>
      <c r="SNI91" s="135"/>
      <c r="SNJ91" s="135"/>
      <c r="SNK91" s="135"/>
      <c r="SNL91" s="135"/>
      <c r="SNM91" s="135"/>
      <c r="SNN91" s="135"/>
      <c r="SNO91" s="135"/>
      <c r="SNP91" s="135"/>
      <c r="SNQ91" s="135"/>
      <c r="SNR91" s="135"/>
      <c r="SNS91" s="135"/>
      <c r="SNT91" s="135"/>
      <c r="SNU91" s="135"/>
      <c r="SNV91" s="135"/>
      <c r="SNW91" s="135"/>
      <c r="SNX91" s="135"/>
      <c r="SNY91" s="135"/>
      <c r="SNZ91" s="135"/>
      <c r="SOA91" s="135"/>
      <c r="SOB91" s="135"/>
      <c r="SOC91" s="135"/>
      <c r="SOD91" s="135"/>
      <c r="SOE91" s="135"/>
      <c r="SOF91" s="135"/>
      <c r="SOG91" s="135"/>
      <c r="SOH91" s="135"/>
      <c r="SOI91" s="135"/>
      <c r="SOJ91" s="135"/>
      <c r="SOK91" s="135"/>
      <c r="SOL91" s="135"/>
      <c r="SOM91" s="135"/>
      <c r="SON91" s="135"/>
      <c r="SOO91" s="135"/>
      <c r="SOP91" s="135"/>
      <c r="SOQ91" s="135"/>
      <c r="SOR91" s="135"/>
      <c r="SOS91" s="135"/>
      <c r="SOT91" s="135"/>
      <c r="SOU91" s="135"/>
      <c r="SOV91" s="135"/>
      <c r="SOW91" s="135"/>
      <c r="SOX91" s="135"/>
      <c r="SOY91" s="135"/>
      <c r="SOZ91" s="135"/>
      <c r="SPA91" s="135"/>
      <c r="SPB91" s="135"/>
      <c r="SPC91" s="135"/>
      <c r="SPD91" s="135"/>
      <c r="SPE91" s="135"/>
      <c r="SPF91" s="135"/>
      <c r="SPG91" s="135"/>
      <c r="SPH91" s="135"/>
      <c r="SPI91" s="135"/>
      <c r="SPJ91" s="135"/>
      <c r="SPK91" s="135"/>
      <c r="SPL91" s="135"/>
      <c r="SPM91" s="135"/>
      <c r="SPN91" s="135"/>
      <c r="SPO91" s="135"/>
      <c r="SPP91" s="135"/>
      <c r="SPQ91" s="135"/>
      <c r="SPR91" s="135"/>
      <c r="SPS91" s="135"/>
      <c r="SPT91" s="135"/>
      <c r="SPU91" s="135"/>
      <c r="SPV91" s="135"/>
      <c r="SPW91" s="135"/>
      <c r="SPX91" s="135"/>
      <c r="SPY91" s="135"/>
      <c r="SPZ91" s="135"/>
      <c r="SQA91" s="135"/>
      <c r="SQB91" s="135"/>
      <c r="SQC91" s="135"/>
      <c r="SQD91" s="135"/>
      <c r="SQE91" s="135"/>
      <c r="SQF91" s="135"/>
      <c r="SQG91" s="135"/>
      <c r="SQH91" s="135"/>
      <c r="SQI91" s="135"/>
      <c r="SQJ91" s="135"/>
      <c r="SQK91" s="135"/>
      <c r="SQL91" s="135"/>
      <c r="SQM91" s="135"/>
      <c r="SQN91" s="135"/>
      <c r="SQO91" s="135"/>
      <c r="SQP91" s="135"/>
      <c r="SQQ91" s="135"/>
      <c r="SQR91" s="135"/>
      <c r="SQS91" s="135"/>
      <c r="SQT91" s="135"/>
      <c r="SQU91" s="135"/>
      <c r="SQV91" s="135"/>
      <c r="SQW91" s="135"/>
      <c r="SQX91" s="135"/>
      <c r="SQY91" s="135"/>
      <c r="SQZ91" s="135"/>
      <c r="SRA91" s="135"/>
      <c r="SRB91" s="135"/>
      <c r="SRC91" s="135"/>
      <c r="SRD91" s="135"/>
      <c r="SRE91" s="135"/>
      <c r="SRF91" s="135"/>
      <c r="SRG91" s="135"/>
      <c r="SRH91" s="135"/>
      <c r="SRI91" s="135"/>
      <c r="SRJ91" s="135"/>
      <c r="SRK91" s="135"/>
      <c r="SRL91" s="135"/>
      <c r="SRM91" s="135"/>
      <c r="SRN91" s="135"/>
      <c r="SRO91" s="135"/>
      <c r="SRP91" s="135"/>
      <c r="SRQ91" s="135"/>
      <c r="SRR91" s="135"/>
      <c r="SRS91" s="135"/>
      <c r="SRT91" s="135"/>
      <c r="SRU91" s="135"/>
      <c r="SRV91" s="135"/>
      <c r="SRW91" s="135"/>
      <c r="SRX91" s="135"/>
      <c r="SRY91" s="135"/>
      <c r="SRZ91" s="135"/>
      <c r="SSA91" s="135"/>
      <c r="SSB91" s="135"/>
      <c r="SSC91" s="135"/>
      <c r="SSD91" s="135"/>
      <c r="SSE91" s="135"/>
      <c r="SSF91" s="135"/>
      <c r="SSG91" s="135"/>
      <c r="SSH91" s="135"/>
      <c r="SSI91" s="135"/>
      <c r="SSJ91" s="135"/>
      <c r="SSK91" s="135"/>
      <c r="SSL91" s="135"/>
      <c r="SSM91" s="135"/>
      <c r="SSN91" s="135"/>
      <c r="SSO91" s="135"/>
      <c r="SSP91" s="135"/>
      <c r="SSQ91" s="135"/>
      <c r="SSR91" s="135"/>
      <c r="SSS91" s="135"/>
      <c r="SST91" s="135"/>
      <c r="SSU91" s="135"/>
      <c r="SSV91" s="135"/>
      <c r="SSW91" s="135"/>
      <c r="SSX91" s="135"/>
      <c r="SSY91" s="135"/>
      <c r="SSZ91" s="135"/>
      <c r="STA91" s="135"/>
      <c r="STB91" s="135"/>
      <c r="STC91" s="135"/>
      <c r="STD91" s="135"/>
      <c r="STE91" s="135"/>
      <c r="STF91" s="135"/>
      <c r="STG91" s="135"/>
      <c r="STH91" s="135"/>
      <c r="STI91" s="135"/>
      <c r="STJ91" s="135"/>
      <c r="STK91" s="135"/>
      <c r="STL91" s="135"/>
      <c r="STM91" s="135"/>
      <c r="STN91" s="135"/>
      <c r="STO91" s="135"/>
      <c r="STP91" s="135"/>
      <c r="STQ91" s="135"/>
      <c r="STR91" s="135"/>
      <c r="STS91" s="135"/>
      <c r="STT91" s="135"/>
      <c r="STU91" s="135"/>
      <c r="STV91" s="135"/>
      <c r="STW91" s="135"/>
      <c r="STX91" s="135"/>
      <c r="STY91" s="135"/>
      <c r="STZ91" s="135"/>
      <c r="SUA91" s="135"/>
      <c r="SUB91" s="135"/>
      <c r="SUC91" s="135"/>
      <c r="SUD91" s="135"/>
      <c r="SUE91" s="135"/>
      <c r="SUF91" s="135"/>
      <c r="SUG91" s="135"/>
      <c r="SUH91" s="135"/>
      <c r="SUI91" s="135"/>
      <c r="SUJ91" s="135"/>
      <c r="SUK91" s="135"/>
      <c r="SUL91" s="135"/>
      <c r="SUM91" s="135"/>
      <c r="SUN91" s="135"/>
      <c r="SUO91" s="135"/>
      <c r="SUP91" s="135"/>
      <c r="SUQ91" s="135"/>
      <c r="SUR91" s="135"/>
      <c r="SUS91" s="135"/>
      <c r="SUT91" s="135"/>
      <c r="SUU91" s="135"/>
      <c r="SUV91" s="135"/>
      <c r="SUW91" s="135"/>
      <c r="SUX91" s="135"/>
      <c r="SUY91" s="135"/>
      <c r="SUZ91" s="135"/>
      <c r="SVA91" s="135"/>
      <c r="SVB91" s="135"/>
      <c r="SVC91" s="135"/>
      <c r="SVD91" s="135"/>
      <c r="SVE91" s="135"/>
      <c r="SVF91" s="135"/>
      <c r="SVG91" s="135"/>
      <c r="SVH91" s="135"/>
      <c r="SVI91" s="135"/>
      <c r="SVJ91" s="135"/>
      <c r="SVK91" s="135"/>
      <c r="SVL91" s="135"/>
      <c r="SVM91" s="135"/>
      <c r="SVN91" s="135"/>
      <c r="SVO91" s="135"/>
      <c r="SVP91" s="135"/>
      <c r="SVQ91" s="135"/>
      <c r="SVR91" s="135"/>
      <c r="SVS91" s="135"/>
      <c r="SVT91" s="135"/>
      <c r="SVU91" s="135"/>
      <c r="SVV91" s="135"/>
      <c r="SVW91" s="135"/>
      <c r="SVX91" s="135"/>
      <c r="SVY91" s="135"/>
      <c r="SVZ91" s="135"/>
      <c r="SWA91" s="135"/>
      <c r="SWB91" s="135"/>
      <c r="SWC91" s="135"/>
      <c r="SWD91" s="135"/>
      <c r="SWE91" s="135"/>
      <c r="SWF91" s="135"/>
      <c r="SWG91" s="135"/>
      <c r="SWH91" s="135"/>
      <c r="SWI91" s="135"/>
      <c r="SWJ91" s="135"/>
      <c r="SWK91" s="135"/>
      <c r="SWL91" s="135"/>
      <c r="SWM91" s="135"/>
      <c r="SWN91" s="135"/>
      <c r="SWO91" s="135"/>
      <c r="SWP91" s="135"/>
      <c r="SWQ91" s="135"/>
      <c r="SWR91" s="135"/>
      <c r="SWS91" s="135"/>
      <c r="SWT91" s="135"/>
      <c r="SWU91" s="135"/>
      <c r="SWV91" s="135"/>
      <c r="SWW91" s="135"/>
      <c r="SWX91" s="135"/>
      <c r="SWY91" s="135"/>
      <c r="SWZ91" s="135"/>
      <c r="SXA91" s="135"/>
      <c r="SXB91" s="135"/>
      <c r="SXC91" s="135"/>
      <c r="SXD91" s="135"/>
      <c r="SXE91" s="135"/>
      <c r="SXF91" s="135"/>
      <c r="SXG91" s="135"/>
      <c r="SXH91" s="135"/>
      <c r="SXI91" s="135"/>
      <c r="SXJ91" s="135"/>
      <c r="SXK91" s="135"/>
      <c r="SXL91" s="135"/>
      <c r="SXM91" s="135"/>
      <c r="SXN91" s="135"/>
      <c r="SXO91" s="135"/>
      <c r="SXP91" s="135"/>
      <c r="SXQ91" s="135"/>
      <c r="SXR91" s="135"/>
      <c r="SXS91" s="135"/>
      <c r="SXT91" s="135"/>
      <c r="SXU91" s="135"/>
      <c r="SXV91" s="135"/>
      <c r="SXW91" s="135"/>
      <c r="SXX91" s="135"/>
      <c r="SXY91" s="135"/>
      <c r="SXZ91" s="135"/>
      <c r="SYA91" s="135"/>
      <c r="SYB91" s="135"/>
      <c r="SYC91" s="135"/>
      <c r="SYD91" s="135"/>
      <c r="SYE91" s="135"/>
      <c r="SYF91" s="135"/>
      <c r="SYG91" s="135"/>
      <c r="SYH91" s="135"/>
      <c r="SYI91" s="135"/>
      <c r="SYJ91" s="135"/>
      <c r="SYK91" s="135"/>
      <c r="SYL91" s="135"/>
      <c r="SYM91" s="135"/>
      <c r="SYN91" s="135"/>
      <c r="SYO91" s="135"/>
      <c r="SYP91" s="135"/>
      <c r="SYQ91" s="135"/>
      <c r="SYR91" s="135"/>
      <c r="SYS91" s="135"/>
      <c r="SYT91" s="135"/>
      <c r="SYU91" s="135"/>
      <c r="SYV91" s="135"/>
      <c r="SYW91" s="135"/>
      <c r="SYX91" s="135"/>
      <c r="SYY91" s="135"/>
      <c r="SYZ91" s="135"/>
      <c r="SZA91" s="135"/>
      <c r="SZB91" s="135"/>
      <c r="SZC91" s="135"/>
      <c r="SZD91" s="135"/>
      <c r="SZE91" s="135"/>
      <c r="SZF91" s="135"/>
      <c r="SZG91" s="135"/>
      <c r="SZH91" s="135"/>
      <c r="SZI91" s="135"/>
      <c r="SZJ91" s="135"/>
      <c r="SZK91" s="135"/>
      <c r="SZL91" s="135"/>
      <c r="SZM91" s="135"/>
      <c r="SZN91" s="135"/>
      <c r="SZO91" s="135"/>
      <c r="SZP91" s="135"/>
      <c r="SZQ91" s="135"/>
      <c r="SZR91" s="135"/>
      <c r="SZS91" s="135"/>
      <c r="SZT91" s="135"/>
      <c r="SZU91" s="135"/>
      <c r="SZV91" s="135"/>
      <c r="SZW91" s="135"/>
      <c r="SZX91" s="135"/>
      <c r="SZY91" s="135"/>
      <c r="SZZ91" s="135"/>
      <c r="TAA91" s="135"/>
      <c r="TAB91" s="135"/>
      <c r="TAC91" s="135"/>
      <c r="TAD91" s="135"/>
      <c r="TAE91" s="135"/>
      <c r="TAF91" s="135"/>
      <c r="TAG91" s="135"/>
      <c r="TAH91" s="135"/>
      <c r="TAI91" s="135"/>
      <c r="TAJ91" s="135"/>
      <c r="TAK91" s="135"/>
      <c r="TAL91" s="135"/>
      <c r="TAM91" s="135"/>
      <c r="TAN91" s="135"/>
      <c r="TAO91" s="135"/>
      <c r="TAP91" s="135"/>
      <c r="TAQ91" s="135"/>
      <c r="TAR91" s="135"/>
      <c r="TAS91" s="135"/>
      <c r="TAT91" s="135"/>
      <c r="TAU91" s="135"/>
      <c r="TAV91" s="135"/>
      <c r="TAW91" s="135"/>
      <c r="TAX91" s="135"/>
      <c r="TAY91" s="135"/>
      <c r="TAZ91" s="135"/>
      <c r="TBA91" s="135"/>
      <c r="TBB91" s="135"/>
      <c r="TBC91" s="135"/>
      <c r="TBD91" s="135"/>
      <c r="TBE91" s="135"/>
      <c r="TBF91" s="135"/>
      <c r="TBG91" s="135"/>
      <c r="TBH91" s="135"/>
      <c r="TBI91" s="135"/>
      <c r="TBJ91" s="135"/>
      <c r="TBK91" s="135"/>
      <c r="TBL91" s="135"/>
      <c r="TBM91" s="135"/>
      <c r="TBN91" s="135"/>
      <c r="TBO91" s="135"/>
      <c r="TBP91" s="135"/>
      <c r="TBQ91" s="135"/>
      <c r="TBR91" s="135"/>
      <c r="TBS91" s="135"/>
      <c r="TBT91" s="135"/>
      <c r="TBU91" s="135"/>
      <c r="TBV91" s="135"/>
      <c r="TBW91" s="135"/>
      <c r="TBX91" s="135"/>
      <c r="TBY91" s="135"/>
      <c r="TBZ91" s="135"/>
      <c r="TCA91" s="135"/>
      <c r="TCB91" s="135"/>
      <c r="TCC91" s="135"/>
      <c r="TCD91" s="135"/>
      <c r="TCE91" s="135"/>
      <c r="TCF91" s="135"/>
      <c r="TCG91" s="135"/>
      <c r="TCH91" s="135"/>
      <c r="TCI91" s="135"/>
      <c r="TCJ91" s="135"/>
      <c r="TCK91" s="135"/>
      <c r="TCL91" s="135"/>
      <c r="TCM91" s="135"/>
      <c r="TCN91" s="135"/>
      <c r="TCO91" s="135"/>
      <c r="TCP91" s="135"/>
      <c r="TCQ91" s="135"/>
      <c r="TCR91" s="135"/>
      <c r="TCS91" s="135"/>
      <c r="TCT91" s="135"/>
      <c r="TCU91" s="135"/>
      <c r="TCV91" s="135"/>
      <c r="TCW91" s="135"/>
      <c r="TCX91" s="135"/>
      <c r="TCY91" s="135"/>
      <c r="TCZ91" s="135"/>
      <c r="TDA91" s="135"/>
      <c r="TDB91" s="135"/>
      <c r="TDC91" s="135"/>
      <c r="TDD91" s="135"/>
      <c r="TDE91" s="135"/>
      <c r="TDF91" s="135"/>
      <c r="TDG91" s="135"/>
      <c r="TDH91" s="135"/>
      <c r="TDI91" s="135"/>
      <c r="TDJ91" s="135"/>
      <c r="TDK91" s="135"/>
      <c r="TDL91" s="135"/>
      <c r="TDM91" s="135"/>
      <c r="TDN91" s="135"/>
      <c r="TDO91" s="135"/>
      <c r="TDP91" s="135"/>
      <c r="TDQ91" s="135"/>
      <c r="TDR91" s="135"/>
      <c r="TDS91" s="135"/>
      <c r="TDT91" s="135"/>
      <c r="TDU91" s="135"/>
      <c r="TDV91" s="135"/>
      <c r="TDW91" s="135"/>
      <c r="TDX91" s="135"/>
      <c r="TDY91" s="135"/>
      <c r="TDZ91" s="135"/>
      <c r="TEA91" s="135"/>
      <c r="TEB91" s="135"/>
      <c r="TEC91" s="135"/>
      <c r="TED91" s="135"/>
      <c r="TEE91" s="135"/>
      <c r="TEF91" s="135"/>
      <c r="TEG91" s="135"/>
      <c r="TEH91" s="135"/>
      <c r="TEI91" s="135"/>
      <c r="TEJ91" s="135"/>
      <c r="TEK91" s="135"/>
      <c r="TEL91" s="135"/>
      <c r="TEM91" s="135"/>
      <c r="TEN91" s="135"/>
      <c r="TEO91" s="135"/>
      <c r="TEP91" s="135"/>
      <c r="TEQ91" s="135"/>
      <c r="TER91" s="135"/>
      <c r="TES91" s="135"/>
      <c r="TET91" s="135"/>
      <c r="TEU91" s="135"/>
      <c r="TEV91" s="135"/>
      <c r="TEW91" s="135"/>
      <c r="TEX91" s="135"/>
      <c r="TEY91" s="135"/>
      <c r="TEZ91" s="135"/>
      <c r="TFA91" s="135"/>
      <c r="TFB91" s="135"/>
      <c r="TFC91" s="135"/>
      <c r="TFD91" s="135"/>
      <c r="TFE91" s="135"/>
      <c r="TFF91" s="135"/>
      <c r="TFG91" s="135"/>
      <c r="TFH91" s="135"/>
      <c r="TFI91" s="135"/>
      <c r="TFJ91" s="135"/>
      <c r="TFK91" s="135"/>
      <c r="TFL91" s="135"/>
      <c r="TFM91" s="135"/>
      <c r="TFN91" s="135"/>
      <c r="TFO91" s="135"/>
      <c r="TFP91" s="135"/>
      <c r="TFQ91" s="135"/>
      <c r="TFR91" s="135"/>
      <c r="TFS91" s="135"/>
      <c r="TFT91" s="135"/>
      <c r="TFU91" s="135"/>
      <c r="TFV91" s="135"/>
      <c r="TFW91" s="135"/>
      <c r="TFX91" s="135"/>
      <c r="TFY91" s="135"/>
      <c r="TFZ91" s="135"/>
      <c r="TGA91" s="135"/>
      <c r="TGB91" s="135"/>
      <c r="TGC91" s="135"/>
      <c r="TGD91" s="135"/>
      <c r="TGE91" s="135"/>
      <c r="TGF91" s="135"/>
      <c r="TGG91" s="135"/>
      <c r="TGH91" s="135"/>
      <c r="TGI91" s="135"/>
      <c r="TGJ91" s="135"/>
      <c r="TGK91" s="135"/>
      <c r="TGL91" s="135"/>
      <c r="TGM91" s="135"/>
      <c r="TGN91" s="135"/>
      <c r="TGO91" s="135"/>
      <c r="TGP91" s="135"/>
      <c r="TGQ91" s="135"/>
      <c r="TGR91" s="135"/>
      <c r="TGS91" s="135"/>
      <c r="TGT91" s="135"/>
      <c r="TGU91" s="135"/>
      <c r="TGV91" s="135"/>
      <c r="TGW91" s="135"/>
      <c r="TGX91" s="135"/>
      <c r="TGY91" s="135"/>
      <c r="TGZ91" s="135"/>
      <c r="THA91" s="135"/>
      <c r="THB91" s="135"/>
      <c r="THC91" s="135"/>
      <c r="THD91" s="135"/>
      <c r="THE91" s="135"/>
      <c r="THF91" s="135"/>
      <c r="THG91" s="135"/>
      <c r="THH91" s="135"/>
      <c r="THI91" s="135"/>
      <c r="THJ91" s="135"/>
      <c r="THK91" s="135"/>
      <c r="THL91" s="135"/>
      <c r="THM91" s="135"/>
      <c r="THN91" s="135"/>
      <c r="THO91" s="135"/>
      <c r="THP91" s="135"/>
      <c r="THQ91" s="135"/>
      <c r="THR91" s="135"/>
      <c r="THS91" s="135"/>
      <c r="THT91" s="135"/>
      <c r="THU91" s="135"/>
      <c r="THV91" s="135"/>
      <c r="THW91" s="135"/>
      <c r="THX91" s="135"/>
      <c r="THY91" s="135"/>
      <c r="THZ91" s="135"/>
      <c r="TIA91" s="135"/>
      <c r="TIB91" s="135"/>
      <c r="TIC91" s="135"/>
      <c r="TID91" s="135"/>
      <c r="TIE91" s="135"/>
      <c r="TIF91" s="135"/>
      <c r="TIG91" s="135"/>
      <c r="TIH91" s="135"/>
      <c r="TII91" s="135"/>
      <c r="TIJ91" s="135"/>
      <c r="TIK91" s="135"/>
      <c r="TIL91" s="135"/>
      <c r="TIM91" s="135"/>
      <c r="TIN91" s="135"/>
      <c r="TIO91" s="135"/>
      <c r="TIP91" s="135"/>
      <c r="TIQ91" s="135"/>
      <c r="TIR91" s="135"/>
      <c r="TIS91" s="135"/>
      <c r="TIT91" s="135"/>
      <c r="TIU91" s="135"/>
      <c r="TIV91" s="135"/>
      <c r="TIW91" s="135"/>
      <c r="TIX91" s="135"/>
      <c r="TIY91" s="135"/>
      <c r="TIZ91" s="135"/>
      <c r="TJA91" s="135"/>
      <c r="TJB91" s="135"/>
      <c r="TJC91" s="135"/>
      <c r="TJD91" s="135"/>
      <c r="TJE91" s="135"/>
      <c r="TJF91" s="135"/>
      <c r="TJG91" s="135"/>
      <c r="TJH91" s="135"/>
      <c r="TJI91" s="135"/>
      <c r="TJJ91" s="135"/>
      <c r="TJK91" s="135"/>
      <c r="TJL91" s="135"/>
      <c r="TJM91" s="135"/>
      <c r="TJN91" s="135"/>
      <c r="TJO91" s="135"/>
      <c r="TJP91" s="135"/>
      <c r="TJQ91" s="135"/>
      <c r="TJR91" s="135"/>
      <c r="TJS91" s="135"/>
      <c r="TJT91" s="135"/>
      <c r="TJU91" s="135"/>
      <c r="TJV91" s="135"/>
      <c r="TJW91" s="135"/>
      <c r="TJX91" s="135"/>
      <c r="TJY91" s="135"/>
      <c r="TJZ91" s="135"/>
      <c r="TKA91" s="135"/>
      <c r="TKB91" s="135"/>
      <c r="TKC91" s="135"/>
      <c r="TKD91" s="135"/>
      <c r="TKE91" s="135"/>
      <c r="TKF91" s="135"/>
      <c r="TKG91" s="135"/>
      <c r="TKH91" s="135"/>
      <c r="TKI91" s="135"/>
      <c r="TKJ91" s="135"/>
      <c r="TKK91" s="135"/>
      <c r="TKL91" s="135"/>
      <c r="TKM91" s="135"/>
      <c r="TKN91" s="135"/>
      <c r="TKO91" s="135"/>
      <c r="TKP91" s="135"/>
      <c r="TKQ91" s="135"/>
      <c r="TKR91" s="135"/>
      <c r="TKS91" s="135"/>
      <c r="TKT91" s="135"/>
      <c r="TKU91" s="135"/>
      <c r="TKV91" s="135"/>
      <c r="TKW91" s="135"/>
      <c r="TKX91" s="135"/>
      <c r="TKY91" s="135"/>
      <c r="TKZ91" s="135"/>
      <c r="TLA91" s="135"/>
      <c r="TLB91" s="135"/>
      <c r="TLC91" s="135"/>
      <c r="TLD91" s="135"/>
      <c r="TLE91" s="135"/>
      <c r="TLF91" s="135"/>
      <c r="TLG91" s="135"/>
      <c r="TLH91" s="135"/>
      <c r="TLI91" s="135"/>
      <c r="TLJ91" s="135"/>
      <c r="TLK91" s="135"/>
      <c r="TLL91" s="135"/>
      <c r="TLM91" s="135"/>
      <c r="TLN91" s="135"/>
      <c r="TLO91" s="135"/>
      <c r="TLP91" s="135"/>
      <c r="TLQ91" s="135"/>
      <c r="TLR91" s="135"/>
      <c r="TLS91" s="135"/>
      <c r="TLT91" s="135"/>
      <c r="TLU91" s="135"/>
      <c r="TLV91" s="135"/>
      <c r="TLW91" s="135"/>
      <c r="TLX91" s="135"/>
      <c r="TLY91" s="135"/>
      <c r="TLZ91" s="135"/>
      <c r="TMA91" s="135"/>
      <c r="TMB91" s="135"/>
      <c r="TMC91" s="135"/>
      <c r="TMD91" s="135"/>
      <c r="TME91" s="135"/>
      <c r="TMF91" s="135"/>
      <c r="TMG91" s="135"/>
      <c r="TMH91" s="135"/>
      <c r="TMI91" s="135"/>
      <c r="TMJ91" s="135"/>
      <c r="TMK91" s="135"/>
      <c r="TML91" s="135"/>
      <c r="TMM91" s="135"/>
      <c r="TMN91" s="135"/>
      <c r="TMO91" s="135"/>
      <c r="TMP91" s="135"/>
      <c r="TMQ91" s="135"/>
      <c r="TMR91" s="135"/>
      <c r="TMS91" s="135"/>
      <c r="TMT91" s="135"/>
      <c r="TMU91" s="135"/>
      <c r="TMV91" s="135"/>
      <c r="TMW91" s="135"/>
      <c r="TMX91" s="135"/>
      <c r="TMY91" s="135"/>
      <c r="TMZ91" s="135"/>
      <c r="TNA91" s="135"/>
      <c r="TNB91" s="135"/>
      <c r="TNC91" s="135"/>
      <c r="TND91" s="135"/>
      <c r="TNE91" s="135"/>
      <c r="TNF91" s="135"/>
      <c r="TNG91" s="135"/>
      <c r="TNH91" s="135"/>
      <c r="TNI91" s="135"/>
      <c r="TNJ91" s="135"/>
      <c r="TNK91" s="135"/>
      <c r="TNL91" s="135"/>
      <c r="TNM91" s="135"/>
      <c r="TNN91" s="135"/>
      <c r="TNO91" s="135"/>
      <c r="TNP91" s="135"/>
      <c r="TNQ91" s="135"/>
      <c r="TNR91" s="135"/>
      <c r="TNS91" s="135"/>
      <c r="TNT91" s="135"/>
      <c r="TNU91" s="135"/>
      <c r="TNV91" s="135"/>
      <c r="TNW91" s="135"/>
      <c r="TNX91" s="135"/>
      <c r="TNY91" s="135"/>
      <c r="TNZ91" s="135"/>
      <c r="TOA91" s="135"/>
      <c r="TOB91" s="135"/>
      <c r="TOC91" s="135"/>
      <c r="TOD91" s="135"/>
      <c r="TOE91" s="135"/>
      <c r="TOF91" s="135"/>
      <c r="TOG91" s="135"/>
      <c r="TOH91" s="135"/>
      <c r="TOI91" s="135"/>
      <c r="TOJ91" s="135"/>
    </row>
    <row r="92" spans="1:13920" s="124" customFormat="1" ht="17.25" customHeight="1" x14ac:dyDescent="0.3">
      <c r="A92" s="465" t="s">
        <v>231</v>
      </c>
      <c r="B92" s="466"/>
      <c r="C92" s="220"/>
      <c r="D92" s="220"/>
      <c r="E92" s="220"/>
      <c r="F92" s="245"/>
      <c r="G92" s="246"/>
      <c r="H92" s="245"/>
      <c r="I92" s="220"/>
      <c r="J92" s="220"/>
      <c r="K92" s="220"/>
      <c r="L92" s="245"/>
      <c r="M92" s="220"/>
      <c r="N92" s="220"/>
      <c r="O92" s="220"/>
      <c r="P92" s="220"/>
      <c r="Q92" s="100"/>
      <c r="R92" s="220"/>
      <c r="S92" s="220"/>
    </row>
    <row r="93" spans="1:13920" s="124" customFormat="1" ht="17.25" customHeight="1" x14ac:dyDescent="0.3">
      <c r="A93" s="98">
        <f>A88+1</f>
        <v>48</v>
      </c>
      <c r="B93" s="118" t="s">
        <v>233</v>
      </c>
      <c r="C93" s="275">
        <v>1974</v>
      </c>
      <c r="D93" s="280"/>
      <c r="E93" s="100" t="s">
        <v>216</v>
      </c>
      <c r="F93" s="98">
        <v>9</v>
      </c>
      <c r="G93" s="101">
        <v>1</v>
      </c>
      <c r="H93" s="98">
        <v>1</v>
      </c>
      <c r="I93" s="100">
        <v>3863.11</v>
      </c>
      <c r="J93" s="100">
        <v>3863.11</v>
      </c>
      <c r="K93" s="281">
        <v>3039.33</v>
      </c>
      <c r="L93" s="98">
        <v>147</v>
      </c>
      <c r="M93" s="100">
        <f>Q93</f>
        <v>2735709.46</v>
      </c>
      <c r="N93" s="100">
        <v>0</v>
      </c>
      <c r="O93" s="100">
        <v>0</v>
      </c>
      <c r="P93" s="100">
        <v>0</v>
      </c>
      <c r="Q93" s="100">
        <f>SUMIF('Раздел 2'!B:B,B93,'Раздел 2'!C:C)+SUMIF('Раздел 3'!B:B,B93,'Раздел 3'!C:C)+SUMIF('Раздел 4'!B:B,B93,'Раздел 4'!C:C)</f>
        <v>2735709.46</v>
      </c>
      <c r="R93" s="240">
        <v>44925</v>
      </c>
      <c r="S93" s="241" t="s">
        <v>248</v>
      </c>
    </row>
    <row r="94" spans="1:13920" s="124" customFormat="1" ht="17.25" customHeight="1" x14ac:dyDescent="0.3">
      <c r="A94" s="98">
        <f t="shared" ref="A94:A105" si="29">A93+1</f>
        <v>49</v>
      </c>
      <c r="B94" s="118" t="s">
        <v>234</v>
      </c>
      <c r="C94" s="275">
        <v>1986</v>
      </c>
      <c r="D94" s="280"/>
      <c r="E94" s="100" t="s">
        <v>245</v>
      </c>
      <c r="F94" s="98">
        <v>9</v>
      </c>
      <c r="G94" s="101">
        <v>4</v>
      </c>
      <c r="H94" s="98">
        <v>4</v>
      </c>
      <c r="I94" s="100">
        <v>8025.7</v>
      </c>
      <c r="J94" s="100">
        <v>8025.7</v>
      </c>
      <c r="K94" s="281">
        <v>7762.7</v>
      </c>
      <c r="L94" s="98">
        <v>350</v>
      </c>
      <c r="M94" s="100">
        <f>Q94</f>
        <v>10942837.84</v>
      </c>
      <c r="N94" s="100">
        <v>0</v>
      </c>
      <c r="O94" s="100">
        <v>0</v>
      </c>
      <c r="P94" s="100">
        <v>0</v>
      </c>
      <c r="Q94" s="100">
        <f>SUMIF('Раздел 2'!B:B,B94,'Раздел 2'!C:C)+SUMIF('Раздел 3'!B:B,B94,'Раздел 3'!C:C)+SUMIF('Раздел 4'!B:B,B94,'Раздел 4'!C:C)</f>
        <v>10942837.84</v>
      </c>
      <c r="R94" s="240">
        <v>44925</v>
      </c>
      <c r="S94" s="241" t="s">
        <v>248</v>
      </c>
    </row>
    <row r="95" spans="1:13920" s="124" customFormat="1" ht="17.25" customHeight="1" x14ac:dyDescent="0.3">
      <c r="A95" s="98">
        <f t="shared" si="29"/>
        <v>50</v>
      </c>
      <c r="B95" s="118" t="s">
        <v>235</v>
      </c>
      <c r="C95" s="275">
        <v>1987</v>
      </c>
      <c r="D95" s="280"/>
      <c r="E95" s="100" t="s">
        <v>245</v>
      </c>
      <c r="F95" s="98">
        <v>9</v>
      </c>
      <c r="G95" s="101">
        <v>2</v>
      </c>
      <c r="H95" s="98">
        <v>2</v>
      </c>
      <c r="I95" s="100">
        <v>4014.8</v>
      </c>
      <c r="J95" s="100">
        <v>4014.8</v>
      </c>
      <c r="K95" s="281">
        <v>3957.6</v>
      </c>
      <c r="L95" s="98">
        <v>172</v>
      </c>
      <c r="M95" s="100">
        <f>Q95</f>
        <v>5471418.9199999999</v>
      </c>
      <c r="N95" s="100">
        <v>0</v>
      </c>
      <c r="O95" s="100">
        <v>0</v>
      </c>
      <c r="P95" s="100">
        <v>0</v>
      </c>
      <c r="Q95" s="100">
        <f>SUMIF('Раздел 2'!B:B,B95,'Раздел 2'!C:C)+SUMIF('Раздел 3'!B:B,B95,'Раздел 3'!C:C)+SUMIF('Раздел 4'!B:B,B95,'Раздел 4'!C:C)</f>
        <v>5471418.9199999999</v>
      </c>
      <c r="R95" s="240">
        <v>44925</v>
      </c>
      <c r="S95" s="241" t="s">
        <v>248</v>
      </c>
    </row>
    <row r="96" spans="1:13920" s="124" customFormat="1" ht="17.25" customHeight="1" x14ac:dyDescent="0.3">
      <c r="A96" s="98">
        <f t="shared" si="29"/>
        <v>51</v>
      </c>
      <c r="B96" s="118" t="s">
        <v>236</v>
      </c>
      <c r="C96" s="275">
        <v>1987</v>
      </c>
      <c r="D96" s="280"/>
      <c r="E96" s="100" t="s">
        <v>245</v>
      </c>
      <c r="F96" s="98">
        <v>9</v>
      </c>
      <c r="G96" s="101">
        <v>6</v>
      </c>
      <c r="H96" s="98">
        <v>6</v>
      </c>
      <c r="I96" s="100">
        <v>12017.6</v>
      </c>
      <c r="J96" s="100">
        <v>12017.6</v>
      </c>
      <c r="K96" s="281">
        <v>11735.6</v>
      </c>
      <c r="L96" s="98">
        <v>541</v>
      </c>
      <c r="M96" s="100">
        <f>Q96</f>
        <v>16414256.76</v>
      </c>
      <c r="N96" s="100">
        <v>0</v>
      </c>
      <c r="O96" s="100">
        <v>0</v>
      </c>
      <c r="P96" s="100">
        <v>0</v>
      </c>
      <c r="Q96" s="100">
        <f>SUMIF('Раздел 2'!B:B,B96,'Раздел 2'!C:C)+SUMIF('Раздел 3'!B:B,B96,'Раздел 3'!C:C)+SUMIF('Раздел 4'!B:B,B96,'Раздел 4'!C:C)</f>
        <v>16414256.76</v>
      </c>
      <c r="R96" s="240">
        <v>44925</v>
      </c>
      <c r="S96" s="241" t="s">
        <v>248</v>
      </c>
    </row>
    <row r="97" spans="1:21" s="124" customFormat="1" ht="17.25" customHeight="1" x14ac:dyDescent="0.3">
      <c r="A97" s="98">
        <f t="shared" si="29"/>
        <v>52</v>
      </c>
      <c r="B97" s="118" t="s">
        <v>270</v>
      </c>
      <c r="C97" s="275"/>
      <c r="D97" s="280"/>
      <c r="E97" s="100"/>
      <c r="F97" s="98"/>
      <c r="G97" s="101">
        <v>2</v>
      </c>
      <c r="H97" s="98"/>
      <c r="I97" s="100"/>
      <c r="J97" s="100"/>
      <c r="K97" s="281"/>
      <c r="L97" s="98"/>
      <c r="M97" s="100"/>
      <c r="N97" s="100"/>
      <c r="O97" s="100"/>
      <c r="P97" s="100"/>
      <c r="Q97" s="100">
        <f>SUMIF('Раздел 2'!B:B,B97,'Раздел 2'!C:C)+SUMIF('Раздел 3'!B:B,B97,'Раздел 3'!C:C)+SUMIF('Раздел 4'!B:B,B97,'Раздел 4'!C:C)</f>
        <v>5471418.9199999999</v>
      </c>
      <c r="R97" s="240">
        <v>44925</v>
      </c>
      <c r="S97" s="241" t="s">
        <v>248</v>
      </c>
    </row>
    <row r="98" spans="1:21" s="124" customFormat="1" ht="17.25" customHeight="1" x14ac:dyDescent="0.3">
      <c r="A98" s="98">
        <f t="shared" si="29"/>
        <v>53</v>
      </c>
      <c r="B98" s="118" t="s">
        <v>237</v>
      </c>
      <c r="C98" s="275">
        <v>1968</v>
      </c>
      <c r="D98" s="280"/>
      <c r="E98" s="100" t="s">
        <v>216</v>
      </c>
      <c r="F98" s="98">
        <v>9</v>
      </c>
      <c r="G98" s="101">
        <v>1</v>
      </c>
      <c r="H98" s="98">
        <v>1</v>
      </c>
      <c r="I98" s="100">
        <v>1936.2</v>
      </c>
      <c r="J98" s="100">
        <v>1936.2</v>
      </c>
      <c r="K98" s="281">
        <v>1807.7</v>
      </c>
      <c r="L98" s="98">
        <v>94</v>
      </c>
      <c r="M98" s="100">
        <f t="shared" ref="M98:M105" si="30">Q98</f>
        <v>130000</v>
      </c>
      <c r="N98" s="100">
        <v>0</v>
      </c>
      <c r="O98" s="100">
        <v>0</v>
      </c>
      <c r="P98" s="100">
        <v>0</v>
      </c>
      <c r="Q98" s="100">
        <f>SUMIF('Раздел 2'!B:B,B98,'Раздел 2'!C:C)+SUMIF('Раздел 3'!B:B,B98,'Раздел 3'!C:C)+SUMIF('Раздел 4'!B:B,B98,'Раздел 4'!C:C)</f>
        <v>130000</v>
      </c>
      <c r="R98" s="240">
        <v>44925</v>
      </c>
      <c r="S98" s="241" t="s">
        <v>248</v>
      </c>
    </row>
    <row r="99" spans="1:21" s="124" customFormat="1" ht="17.25" customHeight="1" x14ac:dyDescent="0.3">
      <c r="A99" s="98">
        <f t="shared" si="29"/>
        <v>54</v>
      </c>
      <c r="B99" s="118" t="s">
        <v>238</v>
      </c>
      <c r="C99" s="275">
        <v>1967</v>
      </c>
      <c r="D99" s="280"/>
      <c r="E99" s="100" t="s">
        <v>216</v>
      </c>
      <c r="F99" s="98">
        <v>9</v>
      </c>
      <c r="G99" s="101">
        <v>1</v>
      </c>
      <c r="H99" s="98">
        <v>1</v>
      </c>
      <c r="I99" s="100">
        <v>1973.1</v>
      </c>
      <c r="J99" s="100">
        <v>1973.1</v>
      </c>
      <c r="K99" s="281">
        <v>1817.2</v>
      </c>
      <c r="L99" s="98">
        <v>80</v>
      </c>
      <c r="M99" s="100">
        <f t="shared" si="30"/>
        <v>2735709.46</v>
      </c>
      <c r="N99" s="100">
        <v>0</v>
      </c>
      <c r="O99" s="100">
        <v>0</v>
      </c>
      <c r="P99" s="100">
        <v>0</v>
      </c>
      <c r="Q99" s="100">
        <f>SUMIF('Раздел 2'!B:B,B99,'Раздел 2'!C:C)+SUMIF('Раздел 3'!B:B,B99,'Раздел 3'!C:C)+SUMIF('Раздел 4'!B:B,B99,'Раздел 4'!C:C)</f>
        <v>2735709.46</v>
      </c>
      <c r="R99" s="240">
        <v>44925</v>
      </c>
      <c r="S99" s="241" t="s">
        <v>248</v>
      </c>
    </row>
    <row r="100" spans="1:21" s="124" customFormat="1" ht="17.25" customHeight="1" x14ac:dyDescent="0.3">
      <c r="A100" s="98">
        <f t="shared" si="29"/>
        <v>55</v>
      </c>
      <c r="B100" s="118" t="s">
        <v>239</v>
      </c>
      <c r="C100" s="275">
        <v>1990</v>
      </c>
      <c r="D100" s="280"/>
      <c r="E100" s="103" t="s">
        <v>246</v>
      </c>
      <c r="F100" s="98">
        <v>9</v>
      </c>
      <c r="G100" s="101">
        <v>2</v>
      </c>
      <c r="H100" s="98">
        <v>2</v>
      </c>
      <c r="I100" s="100">
        <v>4018.5</v>
      </c>
      <c r="J100" s="100">
        <v>4018.5</v>
      </c>
      <c r="K100" s="281">
        <v>3854.6</v>
      </c>
      <c r="L100" s="98">
        <v>193</v>
      </c>
      <c r="M100" s="100">
        <f t="shared" si="30"/>
        <v>5471418.9199999999</v>
      </c>
      <c r="N100" s="100">
        <v>0</v>
      </c>
      <c r="O100" s="100">
        <v>0</v>
      </c>
      <c r="P100" s="100">
        <v>0</v>
      </c>
      <c r="Q100" s="100">
        <f>SUMIF('Раздел 2'!B:B,B100,'Раздел 2'!C:C)+SUMIF('Раздел 3'!B:B,B100,'Раздел 3'!C:C)+SUMIF('Раздел 4'!B:B,B100,'Раздел 4'!C:C)</f>
        <v>5471418.9199999999</v>
      </c>
      <c r="R100" s="240">
        <v>44925</v>
      </c>
      <c r="S100" s="241" t="s">
        <v>248</v>
      </c>
    </row>
    <row r="101" spans="1:21" s="124" customFormat="1" ht="17.25" customHeight="1" x14ac:dyDescent="0.3">
      <c r="A101" s="98">
        <f t="shared" si="29"/>
        <v>56</v>
      </c>
      <c r="B101" s="118" t="s">
        <v>240</v>
      </c>
      <c r="C101" s="275">
        <v>1986</v>
      </c>
      <c r="D101" s="280"/>
      <c r="E101" s="103" t="s">
        <v>246</v>
      </c>
      <c r="F101" s="98">
        <v>9</v>
      </c>
      <c r="G101" s="101">
        <v>7</v>
      </c>
      <c r="H101" s="98">
        <v>7</v>
      </c>
      <c r="I101" s="100">
        <v>12986.58</v>
      </c>
      <c r="J101" s="100">
        <v>12986.58</v>
      </c>
      <c r="K101" s="281">
        <v>11323.03</v>
      </c>
      <c r="L101" s="98">
        <v>705</v>
      </c>
      <c r="M101" s="100">
        <f t="shared" si="30"/>
        <v>19149966.219999999</v>
      </c>
      <c r="N101" s="100">
        <v>0</v>
      </c>
      <c r="O101" s="100">
        <v>0</v>
      </c>
      <c r="P101" s="100">
        <v>0</v>
      </c>
      <c r="Q101" s="100">
        <f>SUMIF('Раздел 2'!B:B,B101,'Раздел 2'!C:C)+SUMIF('Раздел 3'!B:B,B101,'Раздел 3'!C:C)+SUMIF('Раздел 4'!B:B,B101,'Раздел 4'!C:C)</f>
        <v>19149966.219999999</v>
      </c>
      <c r="R101" s="240">
        <v>44925</v>
      </c>
      <c r="S101" s="241" t="s">
        <v>248</v>
      </c>
    </row>
    <row r="102" spans="1:21" s="124" customFormat="1" ht="17.25" customHeight="1" x14ac:dyDescent="0.3">
      <c r="A102" s="98">
        <f t="shared" si="29"/>
        <v>57</v>
      </c>
      <c r="B102" s="118" t="s">
        <v>241</v>
      </c>
      <c r="C102" s="275">
        <v>1988</v>
      </c>
      <c r="D102" s="280"/>
      <c r="E102" s="103" t="s">
        <v>246</v>
      </c>
      <c r="F102" s="98">
        <v>9</v>
      </c>
      <c r="G102" s="101">
        <v>7</v>
      </c>
      <c r="H102" s="98">
        <v>7</v>
      </c>
      <c r="I102" s="100">
        <v>14504.9</v>
      </c>
      <c r="J102" s="100">
        <v>14504.9</v>
      </c>
      <c r="K102" s="281">
        <v>13678.1</v>
      </c>
      <c r="L102" s="98">
        <v>711</v>
      </c>
      <c r="M102" s="100">
        <f t="shared" si="30"/>
        <v>19149966.219999999</v>
      </c>
      <c r="N102" s="100">
        <v>0</v>
      </c>
      <c r="O102" s="100">
        <v>0</v>
      </c>
      <c r="P102" s="100">
        <v>0</v>
      </c>
      <c r="Q102" s="100">
        <f>SUMIF('Раздел 2'!B:B,B102,'Раздел 2'!C:C)+SUMIF('Раздел 3'!B:B,B102,'Раздел 3'!C:C)+SUMIF('Раздел 4'!B:B,B102,'Раздел 4'!C:C)</f>
        <v>19149966.219999999</v>
      </c>
      <c r="R102" s="240">
        <v>44925</v>
      </c>
      <c r="S102" s="241" t="s">
        <v>248</v>
      </c>
    </row>
    <row r="103" spans="1:21" s="124" customFormat="1" ht="17.25" customHeight="1" x14ac:dyDescent="0.3">
      <c r="A103" s="98">
        <f t="shared" si="29"/>
        <v>58</v>
      </c>
      <c r="B103" s="118" t="s">
        <v>242</v>
      </c>
      <c r="C103" s="275">
        <v>1981</v>
      </c>
      <c r="D103" s="280"/>
      <c r="E103" s="103" t="s">
        <v>246</v>
      </c>
      <c r="F103" s="98">
        <v>9</v>
      </c>
      <c r="G103" s="101">
        <v>5</v>
      </c>
      <c r="H103" s="98">
        <v>5</v>
      </c>
      <c r="I103" s="100">
        <v>9763.7999999999993</v>
      </c>
      <c r="J103" s="100">
        <v>9763.7999999999993</v>
      </c>
      <c r="K103" s="281">
        <v>9171</v>
      </c>
      <c r="L103" s="98">
        <v>584</v>
      </c>
      <c r="M103" s="100">
        <f t="shared" si="30"/>
        <v>13678547.300000001</v>
      </c>
      <c r="N103" s="100">
        <v>0</v>
      </c>
      <c r="O103" s="100">
        <v>0</v>
      </c>
      <c r="P103" s="100">
        <v>0</v>
      </c>
      <c r="Q103" s="100">
        <f>SUMIF('Раздел 2'!B:B,B103,'Раздел 2'!C:C)+SUMIF('Раздел 3'!B:B,B103,'Раздел 3'!C:C)+SUMIF('Раздел 4'!B:B,B103,'Раздел 4'!C:C)</f>
        <v>13678547.300000001</v>
      </c>
      <c r="R103" s="240">
        <v>44925</v>
      </c>
      <c r="S103" s="241" t="s">
        <v>248</v>
      </c>
    </row>
    <row r="104" spans="1:21" s="124" customFormat="1" ht="17.25" customHeight="1" x14ac:dyDescent="0.3">
      <c r="A104" s="98">
        <f t="shared" si="29"/>
        <v>59</v>
      </c>
      <c r="B104" s="118" t="s">
        <v>243</v>
      </c>
      <c r="C104" s="275">
        <v>1989</v>
      </c>
      <c r="D104" s="280"/>
      <c r="E104" s="103" t="s">
        <v>246</v>
      </c>
      <c r="F104" s="98">
        <v>9</v>
      </c>
      <c r="G104" s="101">
        <v>3</v>
      </c>
      <c r="H104" s="98">
        <v>3</v>
      </c>
      <c r="I104" s="100">
        <v>5976.9</v>
      </c>
      <c r="J104" s="100">
        <v>5976.9</v>
      </c>
      <c r="K104" s="281">
        <v>5782.17</v>
      </c>
      <c r="L104" s="98">
        <v>242</v>
      </c>
      <c r="M104" s="100">
        <f t="shared" si="30"/>
        <v>8207128.3799999999</v>
      </c>
      <c r="N104" s="100">
        <v>0</v>
      </c>
      <c r="O104" s="100">
        <v>0</v>
      </c>
      <c r="P104" s="100">
        <v>0</v>
      </c>
      <c r="Q104" s="100">
        <f>SUMIF('Раздел 2'!B:B,B104,'Раздел 2'!C:C)+SUMIF('Раздел 3'!B:B,B104,'Раздел 3'!C:C)+SUMIF('Раздел 4'!B:B,B104,'Раздел 4'!C:C)</f>
        <v>8207128.3799999999</v>
      </c>
      <c r="R104" s="240">
        <v>44925</v>
      </c>
      <c r="S104" s="241" t="s">
        <v>248</v>
      </c>
    </row>
    <row r="105" spans="1:21" s="124" customFormat="1" ht="17.25" customHeight="1" x14ac:dyDescent="0.3">
      <c r="A105" s="98">
        <f t="shared" si="29"/>
        <v>60</v>
      </c>
      <c r="B105" s="118" t="s">
        <v>244</v>
      </c>
      <c r="C105" s="275">
        <v>1986</v>
      </c>
      <c r="D105" s="280"/>
      <c r="E105" s="103" t="s">
        <v>246</v>
      </c>
      <c r="F105" s="98">
        <v>9</v>
      </c>
      <c r="G105" s="101">
        <v>6</v>
      </c>
      <c r="H105" s="98">
        <v>6</v>
      </c>
      <c r="I105" s="100">
        <v>11470.51</v>
      </c>
      <c r="J105" s="100">
        <v>11470.51</v>
      </c>
      <c r="K105" s="281">
        <v>10040.32</v>
      </c>
      <c r="L105" s="98">
        <v>637</v>
      </c>
      <c r="M105" s="100">
        <f t="shared" si="30"/>
        <v>16414256.76</v>
      </c>
      <c r="N105" s="100">
        <v>0</v>
      </c>
      <c r="O105" s="100">
        <v>0</v>
      </c>
      <c r="P105" s="100">
        <v>0</v>
      </c>
      <c r="Q105" s="100">
        <f>SUMIF('Раздел 2'!B:B,B105,'Раздел 2'!C:C)+SUMIF('Раздел 3'!B:B,B105,'Раздел 3'!C:C)+SUMIF('Раздел 4'!B:B,B105,'Раздел 4'!C:C)</f>
        <v>16414256.76</v>
      </c>
      <c r="R105" s="240">
        <v>44925</v>
      </c>
      <c r="S105" s="241" t="s">
        <v>248</v>
      </c>
    </row>
    <row r="106" spans="1:21" s="124" customFormat="1" ht="17.25" customHeight="1" x14ac:dyDescent="0.3">
      <c r="A106" s="239" t="s">
        <v>42</v>
      </c>
      <c r="B106" s="99"/>
      <c r="C106" s="254" t="s">
        <v>249</v>
      </c>
      <c r="D106" s="254" t="s">
        <v>249</v>
      </c>
      <c r="E106" s="254" t="s">
        <v>249</v>
      </c>
      <c r="F106" s="113" t="s">
        <v>249</v>
      </c>
      <c r="G106" s="254">
        <f>SUM(G93:G105)</f>
        <v>47</v>
      </c>
      <c r="H106" s="120" t="s">
        <v>249</v>
      </c>
      <c r="I106" s="100">
        <f t="shared" ref="I106:L106" si="31">SUM(I93:I105)</f>
        <v>90551.699999999983</v>
      </c>
      <c r="J106" s="100">
        <f t="shared" si="31"/>
        <v>90551.699999999983</v>
      </c>
      <c r="K106" s="100">
        <f t="shared" si="31"/>
        <v>83969.35</v>
      </c>
      <c r="L106" s="98">
        <f t="shared" si="31"/>
        <v>4456</v>
      </c>
      <c r="M106" s="100">
        <f>SUM(M93:M105)</f>
        <v>120501216.23999999</v>
      </c>
      <c r="N106" s="100">
        <f t="shared" ref="N106:Q106" si="32">SUM(N93:N105)</f>
        <v>0</v>
      </c>
      <c r="O106" s="100">
        <f t="shared" si="32"/>
        <v>0</v>
      </c>
      <c r="P106" s="100">
        <f t="shared" si="32"/>
        <v>0</v>
      </c>
      <c r="Q106" s="100">
        <f t="shared" si="32"/>
        <v>125972635.16</v>
      </c>
      <c r="R106" s="255" t="s">
        <v>249</v>
      </c>
      <c r="S106" s="256" t="s">
        <v>249</v>
      </c>
    </row>
    <row r="107" spans="1:21" s="124" customFormat="1" ht="17.25" customHeight="1" x14ac:dyDescent="0.3">
      <c r="A107" s="114" t="s">
        <v>232</v>
      </c>
      <c r="B107" s="99"/>
      <c r="C107" s="261" t="s">
        <v>249</v>
      </c>
      <c r="D107" s="261" t="s">
        <v>249</v>
      </c>
      <c r="E107" s="261" t="s">
        <v>249</v>
      </c>
      <c r="F107" s="262" t="s">
        <v>249</v>
      </c>
      <c r="G107" s="261">
        <f>G106</f>
        <v>47</v>
      </c>
      <c r="H107" s="279" t="s">
        <v>249</v>
      </c>
      <c r="I107" s="220">
        <f t="shared" ref="I107:L107" si="33">SUM(I106)</f>
        <v>90551.699999999983</v>
      </c>
      <c r="J107" s="220">
        <f t="shared" si="33"/>
        <v>90551.699999999983</v>
      </c>
      <c r="K107" s="220">
        <f t="shared" si="33"/>
        <v>83969.35</v>
      </c>
      <c r="L107" s="245">
        <f t="shared" si="33"/>
        <v>4456</v>
      </c>
      <c r="M107" s="220">
        <f>M106</f>
        <v>120501216.23999999</v>
      </c>
      <c r="N107" s="220">
        <f t="shared" ref="N107:Q107" si="34">N106</f>
        <v>0</v>
      </c>
      <c r="O107" s="220">
        <f t="shared" si="34"/>
        <v>0</v>
      </c>
      <c r="P107" s="220">
        <f t="shared" si="34"/>
        <v>0</v>
      </c>
      <c r="Q107" s="220">
        <f t="shared" si="34"/>
        <v>125972635.16</v>
      </c>
      <c r="R107" s="263" t="s">
        <v>249</v>
      </c>
      <c r="S107" s="264" t="s">
        <v>249</v>
      </c>
      <c r="T107" s="123">
        <f>Q107-'Раздел 3'!C77-'Раздел 4'!C53</f>
        <v>0</v>
      </c>
      <c r="U107" s="123">
        <f>M107-'Раздел 4'!C53</f>
        <v>638581.07999999821</v>
      </c>
    </row>
    <row r="108" spans="1:21" s="124" customFormat="1" ht="17.25" customHeight="1" x14ac:dyDescent="0.3">
      <c r="A108" s="470" t="s">
        <v>133</v>
      </c>
      <c r="B108" s="471"/>
      <c r="C108" s="471"/>
      <c r="D108" s="471"/>
      <c r="E108" s="471"/>
      <c r="F108" s="471"/>
      <c r="G108" s="471"/>
      <c r="H108" s="471"/>
      <c r="I108" s="471"/>
      <c r="J108" s="471"/>
      <c r="K108" s="471"/>
      <c r="L108" s="471"/>
      <c r="M108" s="471"/>
      <c r="N108" s="471"/>
      <c r="O108" s="471"/>
      <c r="P108" s="471"/>
      <c r="Q108" s="471"/>
      <c r="R108" s="471"/>
      <c r="S108" s="472"/>
    </row>
    <row r="109" spans="1:21" s="124" customFormat="1" ht="17.25" customHeight="1" x14ac:dyDescent="0.3">
      <c r="A109" s="237" t="s">
        <v>134</v>
      </c>
      <c r="B109" s="99"/>
      <c r="C109" s="254"/>
      <c r="D109" s="112"/>
      <c r="E109" s="256"/>
      <c r="F109" s="98"/>
      <c r="G109" s="101"/>
      <c r="H109" s="98"/>
      <c r="I109" s="100"/>
      <c r="J109" s="100"/>
      <c r="K109" s="100"/>
      <c r="L109" s="98"/>
      <c r="M109" s="100"/>
      <c r="N109" s="100"/>
      <c r="O109" s="100"/>
      <c r="P109" s="100"/>
      <c r="Q109" s="100"/>
      <c r="R109" s="255"/>
      <c r="S109" s="256"/>
    </row>
    <row r="110" spans="1:21" s="124" customFormat="1" ht="17.25" customHeight="1" x14ac:dyDescent="0.3">
      <c r="A110" s="98">
        <f>A105+1</f>
        <v>61</v>
      </c>
      <c r="B110" s="99" t="s">
        <v>135</v>
      </c>
      <c r="C110" s="254">
        <v>1992</v>
      </c>
      <c r="D110" s="112"/>
      <c r="E110" s="256" t="s">
        <v>217</v>
      </c>
      <c r="F110" s="98">
        <v>9</v>
      </c>
      <c r="G110" s="101">
        <v>1</v>
      </c>
      <c r="H110" s="98">
        <v>1</v>
      </c>
      <c r="I110" s="100">
        <v>2398.8000000000002</v>
      </c>
      <c r="J110" s="100">
        <v>2121.8000000000002</v>
      </c>
      <c r="K110" s="100">
        <v>2121.8000000000002</v>
      </c>
      <c r="L110" s="98">
        <v>93</v>
      </c>
      <c r="M110" s="100">
        <f t="shared" ref="M110:M123" si="35">Q110</f>
        <v>2803026.64</v>
      </c>
      <c r="N110" s="100">
        <v>0</v>
      </c>
      <c r="O110" s="100">
        <v>0</v>
      </c>
      <c r="P110" s="100">
        <v>0</v>
      </c>
      <c r="Q110" s="100">
        <f>SUMIF('Раздел 2'!B:B,B110,'Раздел 2'!C:C)+SUMIF('Раздел 3'!B:B,B110,'Раздел 3'!C:C)+SUMIF('Раздел 4'!B:B,B110,'Раздел 4'!C:C)</f>
        <v>2803026.64</v>
      </c>
      <c r="R110" s="240">
        <v>44925</v>
      </c>
      <c r="S110" s="241" t="s">
        <v>248</v>
      </c>
      <c r="T110" s="123">
        <f>Q110-'Раздел 2'!C60</f>
        <v>0</v>
      </c>
    </row>
    <row r="111" spans="1:21" s="124" customFormat="1" ht="17.25" customHeight="1" x14ac:dyDescent="0.3">
      <c r="A111" s="98">
        <f t="shared" ref="A111:A123" si="36">A110+1</f>
        <v>62</v>
      </c>
      <c r="B111" s="99" t="s">
        <v>136</v>
      </c>
      <c r="C111" s="254">
        <v>1997</v>
      </c>
      <c r="D111" s="112"/>
      <c r="E111" s="256" t="s">
        <v>217</v>
      </c>
      <c r="F111" s="98">
        <v>9</v>
      </c>
      <c r="G111" s="101">
        <v>1</v>
      </c>
      <c r="H111" s="98">
        <v>1</v>
      </c>
      <c r="I111" s="100">
        <v>3356</v>
      </c>
      <c r="J111" s="100">
        <v>3000</v>
      </c>
      <c r="K111" s="100">
        <v>3000</v>
      </c>
      <c r="L111" s="98">
        <v>101</v>
      </c>
      <c r="M111" s="100">
        <f t="shared" si="35"/>
        <v>2735709.46</v>
      </c>
      <c r="N111" s="100">
        <v>0</v>
      </c>
      <c r="O111" s="100">
        <v>0</v>
      </c>
      <c r="P111" s="100">
        <v>0</v>
      </c>
      <c r="Q111" s="100">
        <f>SUMIF('Раздел 2'!B:B,B111,'Раздел 2'!C:C)+SUMIF('Раздел 3'!B:B,B111,'Раздел 3'!C:C)+SUMIF('Раздел 4'!B:B,B111,'Раздел 4'!C:C)</f>
        <v>2735709.46</v>
      </c>
      <c r="R111" s="240">
        <v>44925</v>
      </c>
      <c r="S111" s="241" t="s">
        <v>248</v>
      </c>
      <c r="T111" s="123">
        <f>Q111-'Раздел 3'!C80-'Раздел 4'!C56</f>
        <v>0</v>
      </c>
    </row>
    <row r="112" spans="1:21" s="124" customFormat="1" ht="17.25" customHeight="1" x14ac:dyDescent="0.3">
      <c r="A112" s="98">
        <f t="shared" si="36"/>
        <v>63</v>
      </c>
      <c r="B112" s="99" t="s">
        <v>137</v>
      </c>
      <c r="C112" s="254">
        <v>1996</v>
      </c>
      <c r="D112" s="112"/>
      <c r="E112" s="256" t="s">
        <v>217</v>
      </c>
      <c r="F112" s="98">
        <v>9</v>
      </c>
      <c r="G112" s="101">
        <v>1</v>
      </c>
      <c r="H112" s="98">
        <v>1</v>
      </c>
      <c r="I112" s="100">
        <v>2631.1</v>
      </c>
      <c r="J112" s="100">
        <v>2344.1</v>
      </c>
      <c r="K112" s="100">
        <v>2344.1</v>
      </c>
      <c r="L112" s="98">
        <v>101</v>
      </c>
      <c r="M112" s="100">
        <f t="shared" si="35"/>
        <v>2638315.46</v>
      </c>
      <c r="N112" s="100">
        <v>0</v>
      </c>
      <c r="O112" s="100">
        <v>0</v>
      </c>
      <c r="P112" s="100">
        <v>0</v>
      </c>
      <c r="Q112" s="100">
        <f>SUMIF('Раздел 2'!B:B,B112,'Раздел 2'!C:C)+SUMIF('Раздел 3'!B:B,B112,'Раздел 3'!C:C)+SUMIF('Раздел 4'!B:B,B112,'Раздел 4'!C:C)</f>
        <v>2638315.46</v>
      </c>
      <c r="R112" s="240">
        <v>44925</v>
      </c>
      <c r="S112" s="241" t="s">
        <v>248</v>
      </c>
    </row>
    <row r="113" spans="1:21" s="124" customFormat="1" ht="17.25" customHeight="1" x14ac:dyDescent="0.3">
      <c r="A113" s="98">
        <f t="shared" si="36"/>
        <v>64</v>
      </c>
      <c r="B113" s="99" t="s">
        <v>138</v>
      </c>
      <c r="C113" s="254">
        <v>1994</v>
      </c>
      <c r="D113" s="120"/>
      <c r="E113" s="256" t="s">
        <v>217</v>
      </c>
      <c r="F113" s="98">
        <v>9</v>
      </c>
      <c r="G113" s="101">
        <v>1</v>
      </c>
      <c r="H113" s="113">
        <v>1</v>
      </c>
      <c r="I113" s="100">
        <v>2426.1</v>
      </c>
      <c r="J113" s="100">
        <v>2147</v>
      </c>
      <c r="K113" s="100">
        <v>2147</v>
      </c>
      <c r="L113" s="98">
        <v>71</v>
      </c>
      <c r="M113" s="100">
        <f t="shared" si="35"/>
        <v>2802614.46</v>
      </c>
      <c r="N113" s="100">
        <v>0</v>
      </c>
      <c r="O113" s="100">
        <v>0</v>
      </c>
      <c r="P113" s="100">
        <v>0</v>
      </c>
      <c r="Q113" s="100">
        <f>SUMIF('Раздел 2'!B:B,B113,'Раздел 2'!C:C)+SUMIF('Раздел 3'!B:B,B113,'Раздел 3'!C:C)+SUMIF('Раздел 4'!B:B,B113,'Раздел 4'!C:C)</f>
        <v>2802614.46</v>
      </c>
      <c r="R113" s="240">
        <v>44925</v>
      </c>
      <c r="S113" s="241" t="s">
        <v>248</v>
      </c>
    </row>
    <row r="114" spans="1:21" s="124" customFormat="1" ht="17.25" customHeight="1" x14ac:dyDescent="0.3">
      <c r="A114" s="98">
        <f t="shared" si="36"/>
        <v>65</v>
      </c>
      <c r="B114" s="99" t="s">
        <v>139</v>
      </c>
      <c r="C114" s="254">
        <v>1993</v>
      </c>
      <c r="D114" s="120"/>
      <c r="E114" s="256" t="s">
        <v>217</v>
      </c>
      <c r="F114" s="98">
        <v>9</v>
      </c>
      <c r="G114" s="101">
        <v>2</v>
      </c>
      <c r="H114" s="113">
        <v>2</v>
      </c>
      <c r="I114" s="100">
        <v>5223.7</v>
      </c>
      <c r="J114" s="100">
        <v>4642.3</v>
      </c>
      <c r="K114" s="100">
        <v>4642.3</v>
      </c>
      <c r="L114" s="98">
        <v>159</v>
      </c>
      <c r="M114" s="100">
        <f t="shared" si="35"/>
        <v>5567978.9399999995</v>
      </c>
      <c r="N114" s="100">
        <v>0</v>
      </c>
      <c r="O114" s="100">
        <v>0</v>
      </c>
      <c r="P114" s="100">
        <v>0</v>
      </c>
      <c r="Q114" s="100">
        <f>SUMIF('Раздел 2'!B:B,B114,'Раздел 2'!C:C)+SUMIF('Раздел 3'!B:B,B114,'Раздел 3'!C:C)+SUMIF('Раздел 4'!B:B,B114,'Раздел 4'!C:C)</f>
        <v>5567978.9399999995</v>
      </c>
      <c r="R114" s="240">
        <v>44925</v>
      </c>
      <c r="S114" s="241" t="s">
        <v>248</v>
      </c>
    </row>
    <row r="115" spans="1:21" s="124" customFormat="1" ht="30.6" customHeight="1" x14ac:dyDescent="0.3">
      <c r="A115" s="98">
        <f t="shared" si="36"/>
        <v>66</v>
      </c>
      <c r="B115" s="99" t="s">
        <v>140</v>
      </c>
      <c r="C115" s="254">
        <v>1991</v>
      </c>
      <c r="D115" s="256"/>
      <c r="E115" s="256" t="s">
        <v>221</v>
      </c>
      <c r="F115" s="98" t="s">
        <v>222</v>
      </c>
      <c r="G115" s="101">
        <v>1</v>
      </c>
      <c r="H115" s="113">
        <v>5</v>
      </c>
      <c r="I115" s="120">
        <v>5647</v>
      </c>
      <c r="J115" s="120">
        <v>4916.8</v>
      </c>
      <c r="K115" s="120">
        <v>3992</v>
      </c>
      <c r="L115" s="113">
        <v>176</v>
      </c>
      <c r="M115" s="100">
        <f t="shared" si="35"/>
        <v>2735709.46</v>
      </c>
      <c r="N115" s="100">
        <v>0</v>
      </c>
      <c r="O115" s="100">
        <v>0</v>
      </c>
      <c r="P115" s="100">
        <v>0</v>
      </c>
      <c r="Q115" s="100">
        <f>SUMIF('Раздел 2'!B:B,B115,'Раздел 2'!C:C)+SUMIF('Раздел 3'!B:B,B115,'Раздел 3'!C:C)+SUMIF('Раздел 4'!B:B,B115,'Раздел 4'!C:C)</f>
        <v>2735709.46</v>
      </c>
      <c r="R115" s="240">
        <v>44925</v>
      </c>
      <c r="S115" s="241" t="s">
        <v>248</v>
      </c>
    </row>
    <row r="116" spans="1:21" s="124" customFormat="1" ht="22.2" customHeight="1" x14ac:dyDescent="0.3">
      <c r="A116" s="98">
        <f t="shared" si="36"/>
        <v>67</v>
      </c>
      <c r="B116" s="99" t="s">
        <v>141</v>
      </c>
      <c r="C116" s="254">
        <v>1964</v>
      </c>
      <c r="D116" s="120"/>
      <c r="E116" s="120" t="s">
        <v>216</v>
      </c>
      <c r="F116" s="98">
        <v>9</v>
      </c>
      <c r="G116" s="101">
        <v>1</v>
      </c>
      <c r="H116" s="113">
        <v>1</v>
      </c>
      <c r="I116" s="100">
        <v>2289.91</v>
      </c>
      <c r="J116" s="100">
        <v>1995.59</v>
      </c>
      <c r="K116" s="100">
        <v>1940.69</v>
      </c>
      <c r="L116" s="98">
        <v>73</v>
      </c>
      <c r="M116" s="100">
        <f t="shared" si="35"/>
        <v>2735709.46</v>
      </c>
      <c r="N116" s="100">
        <v>0</v>
      </c>
      <c r="O116" s="100">
        <v>0</v>
      </c>
      <c r="P116" s="100">
        <v>0</v>
      </c>
      <c r="Q116" s="100">
        <f>SUMIF('Раздел 2'!B:B,B116,'Раздел 2'!C:C)+SUMIF('Раздел 3'!B:B,B116,'Раздел 3'!C:C)+SUMIF('Раздел 4'!B:B,B116,'Раздел 4'!C:C)</f>
        <v>2735709.46</v>
      </c>
      <c r="R116" s="240">
        <v>44925</v>
      </c>
      <c r="S116" s="241" t="s">
        <v>248</v>
      </c>
    </row>
    <row r="117" spans="1:21" s="124" customFormat="1" ht="17.25" customHeight="1" x14ac:dyDescent="0.3">
      <c r="A117" s="98">
        <f t="shared" si="36"/>
        <v>68</v>
      </c>
      <c r="B117" s="99" t="s">
        <v>142</v>
      </c>
      <c r="C117" s="255">
        <v>1990</v>
      </c>
      <c r="D117" s="100"/>
      <c r="E117" s="100" t="s">
        <v>217</v>
      </c>
      <c r="F117" s="98">
        <v>9</v>
      </c>
      <c r="G117" s="101">
        <v>1</v>
      </c>
      <c r="H117" s="98">
        <v>1</v>
      </c>
      <c r="I117" s="100">
        <v>3261.7</v>
      </c>
      <c r="J117" s="100">
        <v>2702.6</v>
      </c>
      <c r="K117" s="100">
        <v>2702.6</v>
      </c>
      <c r="L117" s="98">
        <v>108</v>
      </c>
      <c r="M117" s="100">
        <f t="shared" si="35"/>
        <v>2803590.77</v>
      </c>
      <c r="N117" s="100">
        <v>0</v>
      </c>
      <c r="O117" s="100">
        <v>0</v>
      </c>
      <c r="P117" s="100">
        <v>0</v>
      </c>
      <c r="Q117" s="100">
        <f>SUMIF('Раздел 2'!B:B,B117,'Раздел 2'!C:C)+SUMIF('Раздел 3'!B:B,B117,'Раздел 3'!C:C)+SUMIF('Раздел 4'!B:B,B117,'Раздел 4'!C:C)</f>
        <v>2803590.77</v>
      </c>
      <c r="R117" s="240">
        <v>44925</v>
      </c>
      <c r="S117" s="241" t="s">
        <v>248</v>
      </c>
    </row>
    <row r="118" spans="1:21" s="124" customFormat="1" ht="17.25" customHeight="1" x14ac:dyDescent="0.3">
      <c r="A118" s="98">
        <f t="shared" si="36"/>
        <v>69</v>
      </c>
      <c r="B118" s="99" t="s">
        <v>143</v>
      </c>
      <c r="C118" s="254">
        <v>1971</v>
      </c>
      <c r="D118" s="112"/>
      <c r="E118" s="256" t="s">
        <v>216</v>
      </c>
      <c r="F118" s="98">
        <v>9</v>
      </c>
      <c r="G118" s="101">
        <v>1</v>
      </c>
      <c r="H118" s="98">
        <v>5</v>
      </c>
      <c r="I118" s="100">
        <v>15493.65</v>
      </c>
      <c r="J118" s="100">
        <v>13099.2</v>
      </c>
      <c r="K118" s="100">
        <v>11188</v>
      </c>
      <c r="L118" s="98">
        <v>519</v>
      </c>
      <c r="M118" s="100">
        <f t="shared" si="35"/>
        <v>2735709.46</v>
      </c>
      <c r="N118" s="100">
        <v>0</v>
      </c>
      <c r="O118" s="100">
        <v>0</v>
      </c>
      <c r="P118" s="100">
        <v>0</v>
      </c>
      <c r="Q118" s="100">
        <f>SUMIF('Раздел 2'!B:B,B118,'Раздел 2'!C:C)+SUMIF('Раздел 3'!B:B,B118,'Раздел 3'!C:C)+SUMIF('Раздел 4'!B:B,B118,'Раздел 4'!C:C)</f>
        <v>2735709.46</v>
      </c>
      <c r="R118" s="240">
        <v>44925</v>
      </c>
      <c r="S118" s="241" t="s">
        <v>248</v>
      </c>
    </row>
    <row r="119" spans="1:21" s="124" customFormat="1" ht="17.25" customHeight="1" x14ac:dyDescent="0.3">
      <c r="A119" s="98">
        <f t="shared" si="36"/>
        <v>70</v>
      </c>
      <c r="B119" s="99" t="s">
        <v>144</v>
      </c>
      <c r="C119" s="254">
        <v>1974</v>
      </c>
      <c r="D119" s="112"/>
      <c r="E119" s="256" t="s">
        <v>216</v>
      </c>
      <c r="F119" s="98">
        <v>9</v>
      </c>
      <c r="G119" s="101">
        <v>1</v>
      </c>
      <c r="H119" s="98">
        <v>5</v>
      </c>
      <c r="I119" s="100">
        <v>15470.37</v>
      </c>
      <c r="J119" s="100">
        <v>13282.4</v>
      </c>
      <c r="K119" s="100">
        <v>11176.5</v>
      </c>
      <c r="L119" s="98">
        <v>466</v>
      </c>
      <c r="M119" s="100">
        <f t="shared" si="35"/>
        <v>2735709.46</v>
      </c>
      <c r="N119" s="100">
        <v>0</v>
      </c>
      <c r="O119" s="100">
        <v>0</v>
      </c>
      <c r="P119" s="100">
        <v>0</v>
      </c>
      <c r="Q119" s="100">
        <f>SUMIF('Раздел 2'!B:B,B119,'Раздел 2'!C:C)+SUMIF('Раздел 3'!B:B,B119,'Раздел 3'!C:C)+SUMIF('Раздел 4'!B:B,B119,'Раздел 4'!C:C)</f>
        <v>2735709.46</v>
      </c>
      <c r="R119" s="240">
        <v>44925</v>
      </c>
      <c r="S119" s="241" t="s">
        <v>248</v>
      </c>
    </row>
    <row r="120" spans="1:21" s="124" customFormat="1" ht="17.25" customHeight="1" x14ac:dyDescent="0.3">
      <c r="A120" s="98">
        <f t="shared" si="36"/>
        <v>71</v>
      </c>
      <c r="B120" s="99" t="s">
        <v>145</v>
      </c>
      <c r="C120" s="254">
        <v>1993</v>
      </c>
      <c r="D120" s="112"/>
      <c r="E120" s="256" t="s">
        <v>217</v>
      </c>
      <c r="F120" s="98">
        <v>9</v>
      </c>
      <c r="G120" s="101">
        <v>1</v>
      </c>
      <c r="H120" s="98">
        <v>1</v>
      </c>
      <c r="I120" s="100">
        <v>2749.3</v>
      </c>
      <c r="J120" s="100">
        <v>2473.6999999999998</v>
      </c>
      <c r="K120" s="100">
        <v>2411.3000000000002</v>
      </c>
      <c r="L120" s="98">
        <v>90</v>
      </c>
      <c r="M120" s="100">
        <f t="shared" si="35"/>
        <v>2803316.73</v>
      </c>
      <c r="N120" s="100">
        <v>0</v>
      </c>
      <c r="O120" s="100">
        <v>0</v>
      </c>
      <c r="P120" s="100">
        <v>0</v>
      </c>
      <c r="Q120" s="100">
        <f>SUMIF('Раздел 2'!B:B,B120,'Раздел 2'!C:C)+SUMIF('Раздел 3'!B:B,B120,'Раздел 3'!C:C)+SUMIF('Раздел 4'!B:B,B120,'Раздел 4'!C:C)</f>
        <v>2803316.73</v>
      </c>
      <c r="R120" s="240">
        <v>44925</v>
      </c>
      <c r="S120" s="241" t="s">
        <v>248</v>
      </c>
    </row>
    <row r="121" spans="1:21" s="124" customFormat="1" ht="17.25" customHeight="1" x14ac:dyDescent="0.3">
      <c r="A121" s="98">
        <f t="shared" si="36"/>
        <v>72</v>
      </c>
      <c r="B121" s="99" t="s">
        <v>146</v>
      </c>
      <c r="C121" s="254">
        <v>1991</v>
      </c>
      <c r="D121" s="112"/>
      <c r="E121" s="256" t="s">
        <v>217</v>
      </c>
      <c r="F121" s="98">
        <v>9</v>
      </c>
      <c r="G121" s="101">
        <v>3</v>
      </c>
      <c r="H121" s="98">
        <v>3</v>
      </c>
      <c r="I121" s="100">
        <v>7631.2</v>
      </c>
      <c r="J121" s="100">
        <v>6837.2</v>
      </c>
      <c r="K121" s="100">
        <v>6765.7</v>
      </c>
      <c r="L121" s="98">
        <v>259</v>
      </c>
      <c r="M121" s="100">
        <f t="shared" si="35"/>
        <v>8449707.6699999999</v>
      </c>
      <c r="N121" s="100">
        <v>0</v>
      </c>
      <c r="O121" s="100">
        <v>0</v>
      </c>
      <c r="P121" s="100">
        <v>0</v>
      </c>
      <c r="Q121" s="100">
        <f>SUMIF('Раздел 2'!B:B,B121,'Раздел 2'!C:C)+SUMIF('Раздел 3'!B:B,B121,'Раздел 3'!C:C)+SUMIF('Раздел 4'!B:B,B121,'Раздел 4'!C:C)</f>
        <v>8449707.6699999999</v>
      </c>
      <c r="R121" s="240">
        <v>44925</v>
      </c>
      <c r="S121" s="241" t="s">
        <v>248</v>
      </c>
    </row>
    <row r="122" spans="1:21" s="124" customFormat="1" ht="17.25" customHeight="1" x14ac:dyDescent="0.3">
      <c r="A122" s="98">
        <f t="shared" si="36"/>
        <v>73</v>
      </c>
      <c r="B122" s="99" t="s">
        <v>147</v>
      </c>
      <c r="C122" s="254">
        <v>1991</v>
      </c>
      <c r="D122" s="112"/>
      <c r="E122" s="256" t="s">
        <v>217</v>
      </c>
      <c r="F122" s="98">
        <v>9</v>
      </c>
      <c r="G122" s="101">
        <v>4</v>
      </c>
      <c r="H122" s="98">
        <v>4</v>
      </c>
      <c r="I122" s="100">
        <v>9023.5</v>
      </c>
      <c r="J122" s="100">
        <v>7928.7</v>
      </c>
      <c r="K122" s="100">
        <v>7928.7</v>
      </c>
      <c r="L122" s="98">
        <v>334</v>
      </c>
      <c r="M122" s="100">
        <f t="shared" si="35"/>
        <v>11264437.789999999</v>
      </c>
      <c r="N122" s="100">
        <v>0</v>
      </c>
      <c r="O122" s="100">
        <v>0</v>
      </c>
      <c r="P122" s="100">
        <v>0</v>
      </c>
      <c r="Q122" s="100">
        <f>SUMIF('Раздел 2'!B:B,B122,'Раздел 2'!C:C)+SUMIF('Раздел 3'!B:B,B122,'Раздел 3'!C:C)+SUMIF('Раздел 4'!B:B,B122,'Раздел 4'!C:C)</f>
        <v>11264437.789999999</v>
      </c>
      <c r="R122" s="240">
        <v>44925</v>
      </c>
      <c r="S122" s="241" t="s">
        <v>248</v>
      </c>
    </row>
    <row r="123" spans="1:21" s="124" customFormat="1" ht="17.25" customHeight="1" x14ac:dyDescent="0.3">
      <c r="A123" s="98">
        <f t="shared" si="36"/>
        <v>74</v>
      </c>
      <c r="B123" s="99" t="s">
        <v>148</v>
      </c>
      <c r="C123" s="254">
        <v>1994</v>
      </c>
      <c r="D123" s="112"/>
      <c r="E123" s="256" t="s">
        <v>217</v>
      </c>
      <c r="F123" s="98">
        <v>9</v>
      </c>
      <c r="G123" s="101">
        <v>1</v>
      </c>
      <c r="H123" s="98">
        <v>1</v>
      </c>
      <c r="I123" s="100">
        <v>2724.9</v>
      </c>
      <c r="J123" s="100">
        <v>2445.3000000000002</v>
      </c>
      <c r="K123" s="100">
        <v>2445.3000000000002</v>
      </c>
      <c r="L123" s="98">
        <v>87</v>
      </c>
      <c r="M123" s="100">
        <f t="shared" si="35"/>
        <v>2803602.38</v>
      </c>
      <c r="N123" s="100">
        <v>0</v>
      </c>
      <c r="O123" s="100">
        <v>0</v>
      </c>
      <c r="P123" s="100">
        <v>0</v>
      </c>
      <c r="Q123" s="100">
        <f>SUMIF('Раздел 2'!B:B,B123,'Раздел 2'!C:C)+SUMIF('Раздел 3'!B:B,B123,'Раздел 3'!C:C)+SUMIF('Раздел 4'!B:B,B123,'Раздел 4'!C:C)</f>
        <v>2803602.38</v>
      </c>
      <c r="R123" s="240">
        <v>44925</v>
      </c>
      <c r="S123" s="241" t="s">
        <v>248</v>
      </c>
    </row>
    <row r="124" spans="1:21" s="124" customFormat="1" ht="17.25" customHeight="1" x14ac:dyDescent="0.3">
      <c r="A124" s="239" t="s">
        <v>42</v>
      </c>
      <c r="B124" s="99"/>
      <c r="C124" s="254" t="s">
        <v>249</v>
      </c>
      <c r="D124" s="254" t="s">
        <v>249</v>
      </c>
      <c r="E124" s="254" t="s">
        <v>249</v>
      </c>
      <c r="F124" s="113" t="s">
        <v>249</v>
      </c>
      <c r="G124" s="254">
        <f>SUM(G110:G123)</f>
        <v>20</v>
      </c>
      <c r="H124" s="120" t="s">
        <v>249</v>
      </c>
      <c r="I124" s="120">
        <f>SUM(I110:I123)</f>
        <v>80327.23</v>
      </c>
      <c r="J124" s="120">
        <f t="shared" ref="J124:L124" si="37">SUM(J110:J123)</f>
        <v>69936.69</v>
      </c>
      <c r="K124" s="120">
        <f t="shared" si="37"/>
        <v>64805.99</v>
      </c>
      <c r="L124" s="113">
        <f t="shared" si="37"/>
        <v>2637</v>
      </c>
      <c r="M124" s="100">
        <f>SUM(M110:M123)</f>
        <v>55615138.140000001</v>
      </c>
      <c r="N124" s="100">
        <f t="shared" ref="N124:P124" si="38">SUM(N110:N123)</f>
        <v>0</v>
      </c>
      <c r="O124" s="100">
        <f t="shared" si="38"/>
        <v>0</v>
      </c>
      <c r="P124" s="100">
        <f t="shared" si="38"/>
        <v>0</v>
      </c>
      <c r="Q124" s="100">
        <f>SUM(Q110:Q123)</f>
        <v>55615138.140000001</v>
      </c>
      <c r="R124" s="282" t="s">
        <v>249</v>
      </c>
      <c r="S124" s="282" t="s">
        <v>249</v>
      </c>
    </row>
    <row r="125" spans="1:21" s="124" customFormat="1" ht="17.25" customHeight="1" x14ac:dyDescent="0.3">
      <c r="A125" s="114" t="s">
        <v>166</v>
      </c>
      <c r="B125" s="99"/>
      <c r="C125" s="279" t="s">
        <v>249</v>
      </c>
      <c r="D125" s="279" t="s">
        <v>249</v>
      </c>
      <c r="E125" s="279" t="s">
        <v>249</v>
      </c>
      <c r="F125" s="262" t="s">
        <v>249</v>
      </c>
      <c r="G125" s="261">
        <f>G124</f>
        <v>20</v>
      </c>
      <c r="H125" s="279" t="s">
        <v>249</v>
      </c>
      <c r="I125" s="220">
        <f t="shared" ref="I125:L125" si="39">SUM(I124)</f>
        <v>80327.23</v>
      </c>
      <c r="J125" s="220">
        <f t="shared" si="39"/>
        <v>69936.69</v>
      </c>
      <c r="K125" s="220">
        <f t="shared" si="39"/>
        <v>64805.99</v>
      </c>
      <c r="L125" s="245">
        <f t="shared" si="39"/>
        <v>2637</v>
      </c>
      <c r="M125" s="220">
        <f>M124</f>
        <v>55615138.140000001</v>
      </c>
      <c r="N125" s="220">
        <f t="shared" ref="N125:Q125" si="40">N124</f>
        <v>0</v>
      </c>
      <c r="O125" s="220">
        <f t="shared" si="40"/>
        <v>0</v>
      </c>
      <c r="P125" s="220">
        <f t="shared" si="40"/>
        <v>0</v>
      </c>
      <c r="Q125" s="220">
        <f t="shared" si="40"/>
        <v>55615138.140000001</v>
      </c>
      <c r="R125" s="283" t="s">
        <v>249</v>
      </c>
      <c r="S125" s="283" t="s">
        <v>249</v>
      </c>
      <c r="T125" s="123">
        <f>Q125-'Раздел 2'!C70-'Раздел 3'!C87-'Раздел 4'!C62</f>
        <v>0</v>
      </c>
      <c r="U125" s="123" t="e">
        <f>M125-'Раздел 2'!C70-'Раздел 3'!#REF!-'Раздел 4'!C62</f>
        <v>#REF!</v>
      </c>
    </row>
    <row r="126" spans="1:21" s="124" customFormat="1" ht="17.25" customHeight="1" x14ac:dyDescent="0.3">
      <c r="A126" s="470" t="s">
        <v>149</v>
      </c>
      <c r="B126" s="471"/>
      <c r="C126" s="471"/>
      <c r="D126" s="471"/>
      <c r="E126" s="471"/>
      <c r="F126" s="471"/>
      <c r="G126" s="471"/>
      <c r="H126" s="471"/>
      <c r="I126" s="471"/>
      <c r="J126" s="471"/>
      <c r="K126" s="471"/>
      <c r="L126" s="471"/>
      <c r="M126" s="471"/>
      <c r="N126" s="471"/>
      <c r="O126" s="471"/>
      <c r="P126" s="471"/>
      <c r="Q126" s="471"/>
      <c r="R126" s="471"/>
      <c r="S126" s="472"/>
    </row>
    <row r="127" spans="1:21" s="124" customFormat="1" ht="17.25" customHeight="1" x14ac:dyDescent="0.3">
      <c r="A127" s="237" t="s">
        <v>150</v>
      </c>
      <c r="B127" s="99"/>
      <c r="C127" s="101"/>
      <c r="D127" s="112"/>
      <c r="E127" s="256"/>
      <c r="F127" s="98"/>
      <c r="G127" s="101"/>
      <c r="H127" s="98"/>
      <c r="I127" s="100"/>
      <c r="J127" s="100"/>
      <c r="K127" s="100"/>
      <c r="L127" s="98"/>
      <c r="M127" s="100"/>
      <c r="N127" s="100"/>
      <c r="O127" s="100"/>
      <c r="P127" s="100"/>
      <c r="Q127" s="100"/>
      <c r="R127" s="255"/>
      <c r="S127" s="256"/>
    </row>
    <row r="128" spans="1:21" s="124" customFormat="1" ht="17.25" customHeight="1" x14ac:dyDescent="0.3">
      <c r="A128" s="98">
        <f>A123+1</f>
        <v>75</v>
      </c>
      <c r="B128" s="99" t="s">
        <v>152</v>
      </c>
      <c r="C128" s="254">
        <v>1994</v>
      </c>
      <c r="D128" s="112"/>
      <c r="E128" s="256" t="s">
        <v>227</v>
      </c>
      <c r="F128" s="98">
        <v>9</v>
      </c>
      <c r="G128" s="101">
        <v>1</v>
      </c>
      <c r="H128" s="98">
        <v>1</v>
      </c>
      <c r="I128" s="100">
        <v>2073.9</v>
      </c>
      <c r="J128" s="100">
        <v>2073.9</v>
      </c>
      <c r="K128" s="100">
        <v>2073.9</v>
      </c>
      <c r="L128" s="98">
        <v>102</v>
      </c>
      <c r="M128" s="100">
        <f>Q128</f>
        <v>2638315.46</v>
      </c>
      <c r="N128" s="100">
        <v>0</v>
      </c>
      <c r="O128" s="100">
        <v>0</v>
      </c>
      <c r="P128" s="100">
        <v>0</v>
      </c>
      <c r="Q128" s="100">
        <f>SUMIF('Раздел 2'!B:B,B128,'Раздел 2'!C:C)+SUMIF('Раздел 3'!B:B,B128,'Раздел 3'!C:C)+SUMIF('Раздел 4'!B:B,B128,'Раздел 4'!C:C)</f>
        <v>2638315.46</v>
      </c>
      <c r="R128" s="240">
        <v>44925</v>
      </c>
      <c r="S128" s="241" t="s">
        <v>248</v>
      </c>
    </row>
    <row r="129" spans="1:13920" s="124" customFormat="1" ht="17.25" customHeight="1" x14ac:dyDescent="0.3">
      <c r="A129" s="98">
        <f>A128+1</f>
        <v>76</v>
      </c>
      <c r="B129" s="99" t="s">
        <v>153</v>
      </c>
      <c r="C129" s="254">
        <v>1993</v>
      </c>
      <c r="D129" s="112"/>
      <c r="E129" s="256" t="s">
        <v>227</v>
      </c>
      <c r="F129" s="98">
        <v>9</v>
      </c>
      <c r="G129" s="101">
        <v>1</v>
      </c>
      <c r="H129" s="98">
        <v>1</v>
      </c>
      <c r="I129" s="100">
        <v>2127.0700000000002</v>
      </c>
      <c r="J129" s="100">
        <v>2127.0700000000002</v>
      </c>
      <c r="K129" s="100">
        <v>2127.0700000000002</v>
      </c>
      <c r="L129" s="98">
        <v>85</v>
      </c>
      <c r="M129" s="100">
        <f>Q129</f>
        <v>2638315.46</v>
      </c>
      <c r="N129" s="100">
        <v>0</v>
      </c>
      <c r="O129" s="100">
        <v>0</v>
      </c>
      <c r="P129" s="100">
        <v>0</v>
      </c>
      <c r="Q129" s="100">
        <f>SUMIF('Раздел 2'!B:B,B129,'Раздел 2'!C:C)+SUMIF('Раздел 3'!B:B,B129,'Раздел 3'!C:C)+SUMIF('Раздел 4'!B:B,B129,'Раздел 4'!C:C)</f>
        <v>2638315.46</v>
      </c>
      <c r="R129" s="240">
        <v>44925</v>
      </c>
      <c r="S129" s="241" t="s">
        <v>248</v>
      </c>
    </row>
    <row r="130" spans="1:13920" s="115" customFormat="1" ht="17.25" customHeight="1" x14ac:dyDescent="0.3">
      <c r="A130" s="239" t="s">
        <v>42</v>
      </c>
      <c r="B130" s="99"/>
      <c r="C130" s="101" t="s">
        <v>249</v>
      </c>
      <c r="D130" s="101" t="s">
        <v>249</v>
      </c>
      <c r="E130" s="101" t="s">
        <v>249</v>
      </c>
      <c r="F130" s="98" t="s">
        <v>249</v>
      </c>
      <c r="G130" s="101">
        <f>SUM(G128:G129)</f>
        <v>2</v>
      </c>
      <c r="H130" s="100" t="s">
        <v>249</v>
      </c>
      <c r="I130" s="100">
        <f t="shared" ref="I130:Q130" si="41">SUM(I128:I129)</f>
        <v>4200.97</v>
      </c>
      <c r="J130" s="100">
        <f t="shared" si="41"/>
        <v>4200.97</v>
      </c>
      <c r="K130" s="100">
        <f t="shared" si="41"/>
        <v>4200.97</v>
      </c>
      <c r="L130" s="98">
        <f t="shared" si="41"/>
        <v>187</v>
      </c>
      <c r="M130" s="100">
        <f t="shared" si="41"/>
        <v>5276630.92</v>
      </c>
      <c r="N130" s="100">
        <f t="shared" si="41"/>
        <v>0</v>
      </c>
      <c r="O130" s="100">
        <f t="shared" si="41"/>
        <v>0</v>
      </c>
      <c r="P130" s="100">
        <f t="shared" si="41"/>
        <v>0</v>
      </c>
      <c r="Q130" s="100">
        <f t="shared" si="41"/>
        <v>5276630.92</v>
      </c>
      <c r="R130" s="255" t="s">
        <v>249</v>
      </c>
      <c r="S130" s="256" t="s">
        <v>249</v>
      </c>
    </row>
    <row r="131" spans="1:13920" s="115" customFormat="1" ht="17.25" customHeight="1" x14ac:dyDescent="0.3">
      <c r="A131" s="119" t="s">
        <v>157</v>
      </c>
      <c r="B131" s="99"/>
      <c r="C131" s="101"/>
      <c r="D131" s="112"/>
      <c r="E131" s="256"/>
      <c r="F131" s="98"/>
      <c r="G131" s="101"/>
      <c r="H131" s="98"/>
      <c r="I131" s="100"/>
      <c r="J131" s="100"/>
      <c r="K131" s="100"/>
      <c r="L131" s="98"/>
      <c r="M131" s="284"/>
      <c r="N131" s="100"/>
      <c r="O131" s="100"/>
      <c r="P131" s="100"/>
      <c r="Q131" s="100"/>
      <c r="R131" s="255"/>
      <c r="S131" s="256"/>
    </row>
    <row r="132" spans="1:13920" s="115" customFormat="1" ht="17.25" customHeight="1" x14ac:dyDescent="0.3">
      <c r="A132" s="98">
        <f>A129+1</f>
        <v>77</v>
      </c>
      <c r="B132" s="190" t="s">
        <v>251</v>
      </c>
      <c r="C132" s="285">
        <v>1991</v>
      </c>
      <c r="D132" s="286"/>
      <c r="E132" s="256" t="s">
        <v>216</v>
      </c>
      <c r="F132" s="287">
        <v>9</v>
      </c>
      <c r="G132" s="285">
        <v>2</v>
      </c>
      <c r="H132" s="98">
        <v>2</v>
      </c>
      <c r="I132" s="284">
        <v>6262.84</v>
      </c>
      <c r="J132" s="284">
        <v>6262.84</v>
      </c>
      <c r="K132" s="284">
        <v>4134.32</v>
      </c>
      <c r="L132" s="287">
        <v>183</v>
      </c>
      <c r="M132" s="284">
        <f>Q132</f>
        <v>5276630.92</v>
      </c>
      <c r="N132" s="100">
        <v>0</v>
      </c>
      <c r="O132" s="100">
        <v>0</v>
      </c>
      <c r="P132" s="100">
        <v>0</v>
      </c>
      <c r="Q132" s="100">
        <f>SUMIF('Раздел 2'!B:B,B132,'Раздел 2'!C:C)+SUMIF('Раздел 3'!B:B,B132,'Раздел 3'!C:C)+SUMIF('Раздел 4'!B:B,B132,'Раздел 4'!C:C)</f>
        <v>5276630.92</v>
      </c>
      <c r="R132" s="240">
        <v>44925</v>
      </c>
      <c r="S132" s="241" t="s">
        <v>248</v>
      </c>
      <c r="U132" s="252"/>
    </row>
    <row r="133" spans="1:13920" s="115" customFormat="1" ht="17.25" customHeight="1" x14ac:dyDescent="0.3">
      <c r="A133" s="98">
        <f t="shared" ref="A133:A136" si="42">A132+1</f>
        <v>78</v>
      </c>
      <c r="B133" s="190" t="s">
        <v>252</v>
      </c>
      <c r="C133" s="101">
        <v>1986</v>
      </c>
      <c r="D133" s="286"/>
      <c r="E133" s="256" t="s">
        <v>216</v>
      </c>
      <c r="F133" s="98">
        <v>9</v>
      </c>
      <c r="G133" s="101">
        <v>1</v>
      </c>
      <c r="H133" s="98">
        <v>1</v>
      </c>
      <c r="I133" s="120">
        <v>1900</v>
      </c>
      <c r="J133" s="284">
        <v>1900</v>
      </c>
      <c r="K133" s="100">
        <v>2573.98</v>
      </c>
      <c r="L133" s="98">
        <v>132</v>
      </c>
      <c r="M133" s="284">
        <f>Q133</f>
        <v>2638315.46</v>
      </c>
      <c r="N133" s="100">
        <v>0</v>
      </c>
      <c r="O133" s="100">
        <v>0</v>
      </c>
      <c r="P133" s="100">
        <v>0</v>
      </c>
      <c r="Q133" s="100">
        <f>SUMIF('Раздел 2'!B:B,B133,'Раздел 2'!C:C)+SUMIF('Раздел 3'!B:B,B133,'Раздел 3'!C:C)+SUMIF('Раздел 4'!B:B,B133,'Раздел 4'!C:C)</f>
        <v>2638315.46</v>
      </c>
      <c r="R133" s="240">
        <v>44925</v>
      </c>
      <c r="S133" s="241" t="s">
        <v>248</v>
      </c>
    </row>
    <row r="134" spans="1:13920" s="115" customFormat="1" ht="17.25" customHeight="1" x14ac:dyDescent="0.3">
      <c r="A134" s="98">
        <f t="shared" si="42"/>
        <v>79</v>
      </c>
      <c r="B134" s="190" t="s">
        <v>253</v>
      </c>
      <c r="C134" s="254">
        <v>1990</v>
      </c>
      <c r="D134" s="286"/>
      <c r="E134" s="120" t="s">
        <v>217</v>
      </c>
      <c r="F134" s="113">
        <v>9</v>
      </c>
      <c r="G134" s="254">
        <v>1</v>
      </c>
      <c r="H134" s="113">
        <v>1</v>
      </c>
      <c r="I134" s="284">
        <v>3066.28</v>
      </c>
      <c r="J134" s="284">
        <v>3066.28</v>
      </c>
      <c r="K134" s="284">
        <v>1995.12</v>
      </c>
      <c r="L134" s="287">
        <v>83</v>
      </c>
      <c r="M134" s="284">
        <f>Q134</f>
        <v>3288315.46</v>
      </c>
      <c r="N134" s="100">
        <v>0</v>
      </c>
      <c r="O134" s="100">
        <v>0</v>
      </c>
      <c r="P134" s="100">
        <v>0</v>
      </c>
      <c r="Q134" s="100">
        <f>SUMIF('Раздел 2'!B:B,B134,'Раздел 2'!C:C)+SUMIF('Раздел 3'!B:B,B134,'Раздел 3'!C:C)+SUMIF('Раздел 4'!B:B,B134,'Раздел 4'!C:C)</f>
        <v>3288315.46</v>
      </c>
      <c r="R134" s="240">
        <v>44925</v>
      </c>
      <c r="S134" s="241" t="s">
        <v>248</v>
      </c>
    </row>
    <row r="135" spans="1:13920" s="115" customFormat="1" ht="17.25" customHeight="1" x14ac:dyDescent="0.3">
      <c r="A135" s="98">
        <f t="shared" si="42"/>
        <v>80</v>
      </c>
      <c r="B135" s="190" t="s">
        <v>254</v>
      </c>
      <c r="C135" s="254">
        <v>1995</v>
      </c>
      <c r="D135" s="286"/>
      <c r="E135" s="120" t="s">
        <v>217</v>
      </c>
      <c r="F135" s="113">
        <v>9</v>
      </c>
      <c r="G135" s="254">
        <v>4</v>
      </c>
      <c r="H135" s="113">
        <v>4</v>
      </c>
      <c r="I135" s="284">
        <v>12228.58</v>
      </c>
      <c r="J135" s="284">
        <v>12228.58</v>
      </c>
      <c r="K135" s="284">
        <v>8004.95</v>
      </c>
      <c r="L135" s="287">
        <v>276</v>
      </c>
      <c r="M135" s="284">
        <f>Q135</f>
        <v>10553261.84</v>
      </c>
      <c r="N135" s="100">
        <v>0</v>
      </c>
      <c r="O135" s="100">
        <v>0</v>
      </c>
      <c r="P135" s="100">
        <v>0</v>
      </c>
      <c r="Q135" s="100">
        <f>SUMIF('Раздел 2'!B:B,B135,'Раздел 2'!C:C)+SUMIF('Раздел 3'!B:B,B135,'Раздел 3'!C:C)+SUMIF('Раздел 4'!B:B,B135,'Раздел 4'!C:C)</f>
        <v>10553261.84</v>
      </c>
      <c r="R135" s="240">
        <v>44925</v>
      </c>
      <c r="S135" s="241" t="s">
        <v>248</v>
      </c>
    </row>
    <row r="136" spans="1:13920" s="115" customFormat="1" ht="17.25" customHeight="1" x14ac:dyDescent="0.3">
      <c r="A136" s="98">
        <f t="shared" si="42"/>
        <v>81</v>
      </c>
      <c r="B136" s="190" t="s">
        <v>255</v>
      </c>
      <c r="C136" s="254">
        <v>1988</v>
      </c>
      <c r="D136" s="286"/>
      <c r="E136" s="120" t="s">
        <v>217</v>
      </c>
      <c r="F136" s="113">
        <v>9</v>
      </c>
      <c r="G136" s="254">
        <v>2</v>
      </c>
      <c r="H136" s="113">
        <v>2</v>
      </c>
      <c r="I136" s="284">
        <v>6155.35</v>
      </c>
      <c r="J136" s="284">
        <v>6155.35</v>
      </c>
      <c r="K136" s="284">
        <v>4039.83</v>
      </c>
      <c r="L136" s="287">
        <v>176</v>
      </c>
      <c r="M136" s="284">
        <f>Q136</f>
        <v>5276630.92</v>
      </c>
      <c r="N136" s="100">
        <v>0</v>
      </c>
      <c r="O136" s="100">
        <v>0</v>
      </c>
      <c r="P136" s="100">
        <v>0</v>
      </c>
      <c r="Q136" s="100">
        <f>SUMIF('Раздел 2'!B:B,B136,'Раздел 2'!C:C)+SUMIF('Раздел 3'!B:B,B136,'Раздел 3'!C:C)+SUMIF('Раздел 4'!B:B,B136,'Раздел 4'!C:C)</f>
        <v>5276630.92</v>
      </c>
      <c r="R136" s="240">
        <v>44925</v>
      </c>
      <c r="S136" s="241" t="s">
        <v>248</v>
      </c>
    </row>
    <row r="137" spans="1:13920" s="115" customFormat="1" ht="17.25" customHeight="1" x14ac:dyDescent="0.3">
      <c r="A137" s="239" t="s">
        <v>42</v>
      </c>
      <c r="B137" s="99"/>
      <c r="C137" s="256" t="s">
        <v>249</v>
      </c>
      <c r="D137" s="256" t="s">
        <v>249</v>
      </c>
      <c r="E137" s="256" t="s">
        <v>249</v>
      </c>
      <c r="F137" s="113" t="s">
        <v>249</v>
      </c>
      <c r="G137" s="254">
        <f>SUM(G132:G136)</f>
        <v>10</v>
      </c>
      <c r="H137" s="120" t="s">
        <v>249</v>
      </c>
      <c r="I137" s="120">
        <f t="shared" ref="I137:Q137" si="43">SUM(I132:I136)</f>
        <v>29613.050000000003</v>
      </c>
      <c r="J137" s="120">
        <f t="shared" si="43"/>
        <v>29613.050000000003</v>
      </c>
      <c r="K137" s="120">
        <f t="shared" si="43"/>
        <v>20748.199999999997</v>
      </c>
      <c r="L137" s="113">
        <f t="shared" si="43"/>
        <v>850</v>
      </c>
      <c r="M137" s="120">
        <f t="shared" si="43"/>
        <v>27033154.600000001</v>
      </c>
      <c r="N137" s="120">
        <f t="shared" si="43"/>
        <v>0</v>
      </c>
      <c r="O137" s="120">
        <f t="shared" si="43"/>
        <v>0</v>
      </c>
      <c r="P137" s="120">
        <f t="shared" si="43"/>
        <v>0</v>
      </c>
      <c r="Q137" s="120">
        <f t="shared" si="43"/>
        <v>27033154.600000001</v>
      </c>
      <c r="R137" s="264" t="s">
        <v>249</v>
      </c>
      <c r="S137" s="288" t="s">
        <v>249</v>
      </c>
      <c r="T137" s="137">
        <f>Q137-'Раздел 2'!C82-'Раздел 3'!C99</f>
        <v>0</v>
      </c>
      <c r="U137" s="289"/>
      <c r="V137" s="289"/>
      <c r="W137" s="289"/>
      <c r="X137" s="289"/>
      <c r="Y137" s="289"/>
      <c r="Z137" s="289"/>
      <c r="AA137" s="289"/>
      <c r="AB137" s="289"/>
      <c r="AC137" s="289"/>
      <c r="AD137" s="289"/>
      <c r="AE137" s="289"/>
      <c r="AF137" s="289"/>
      <c r="AG137" s="289"/>
      <c r="AH137" s="289"/>
      <c r="AI137" s="289"/>
      <c r="AJ137" s="289"/>
      <c r="AK137" s="289"/>
      <c r="AL137" s="289"/>
      <c r="AM137" s="289"/>
      <c r="AN137" s="289"/>
      <c r="AO137" s="289"/>
      <c r="AP137" s="289"/>
      <c r="AQ137" s="289"/>
      <c r="AR137" s="289"/>
      <c r="AS137" s="289"/>
      <c r="AT137" s="289"/>
      <c r="AU137" s="289"/>
      <c r="AV137" s="289"/>
      <c r="AW137" s="289"/>
      <c r="AX137" s="289"/>
      <c r="AY137" s="289"/>
      <c r="AZ137" s="289"/>
      <c r="BA137" s="289"/>
      <c r="BB137" s="289"/>
      <c r="BC137" s="289"/>
      <c r="BD137" s="289"/>
      <c r="BE137" s="289"/>
      <c r="BF137" s="289"/>
      <c r="BG137" s="289"/>
      <c r="BH137" s="289"/>
      <c r="BI137" s="289"/>
      <c r="BJ137" s="289"/>
      <c r="BK137" s="289"/>
      <c r="BL137" s="289"/>
      <c r="BM137" s="289"/>
      <c r="BN137" s="289"/>
      <c r="BO137" s="289"/>
      <c r="BP137" s="289"/>
      <c r="BQ137" s="289"/>
      <c r="BR137" s="289"/>
      <c r="BS137" s="289"/>
      <c r="BT137" s="289"/>
      <c r="BU137" s="289"/>
      <c r="BV137" s="289"/>
      <c r="BW137" s="289"/>
      <c r="BX137" s="289"/>
      <c r="BY137" s="289"/>
      <c r="BZ137" s="289"/>
      <c r="CA137" s="289"/>
      <c r="CB137" s="289"/>
      <c r="CC137" s="289"/>
      <c r="CD137" s="289"/>
      <c r="CE137" s="289"/>
      <c r="CF137" s="289"/>
      <c r="CG137" s="289"/>
      <c r="CH137" s="289"/>
      <c r="CI137" s="289"/>
      <c r="CJ137" s="289"/>
      <c r="CK137" s="289"/>
      <c r="CL137" s="289"/>
      <c r="CM137" s="289"/>
      <c r="CN137" s="289"/>
      <c r="CO137" s="289"/>
      <c r="CP137" s="289"/>
      <c r="CQ137" s="289"/>
      <c r="CR137" s="289"/>
      <c r="CS137" s="289"/>
      <c r="CT137" s="289"/>
      <c r="CU137" s="289"/>
      <c r="CV137" s="289"/>
      <c r="CW137" s="289"/>
      <c r="CX137" s="289"/>
      <c r="CY137" s="289"/>
      <c r="CZ137" s="289"/>
      <c r="DA137" s="289"/>
      <c r="DB137" s="289"/>
      <c r="DC137" s="289"/>
      <c r="DD137" s="289"/>
      <c r="DE137" s="289"/>
      <c r="DF137" s="289"/>
      <c r="DG137" s="289"/>
      <c r="DH137" s="289"/>
      <c r="DI137" s="289"/>
      <c r="DJ137" s="289"/>
      <c r="DK137" s="289"/>
      <c r="DL137" s="289"/>
      <c r="DM137" s="289"/>
      <c r="DN137" s="289"/>
      <c r="DO137" s="289"/>
      <c r="DP137" s="289"/>
      <c r="DQ137" s="289"/>
      <c r="DR137" s="289"/>
      <c r="DS137" s="289"/>
      <c r="DT137" s="289"/>
      <c r="DU137" s="289"/>
      <c r="DV137" s="289"/>
      <c r="DW137" s="289"/>
      <c r="DX137" s="289"/>
      <c r="DY137" s="289"/>
      <c r="DZ137" s="289"/>
      <c r="EA137" s="289"/>
      <c r="EB137" s="289"/>
      <c r="EC137" s="289"/>
      <c r="ED137" s="289"/>
      <c r="EE137" s="289"/>
      <c r="EF137" s="289"/>
      <c r="EG137" s="289"/>
      <c r="EH137" s="289"/>
      <c r="EI137" s="289"/>
      <c r="EJ137" s="289"/>
      <c r="EK137" s="289"/>
      <c r="EL137" s="289"/>
      <c r="EM137" s="289"/>
      <c r="EN137" s="289"/>
      <c r="EO137" s="289"/>
      <c r="EP137" s="289"/>
      <c r="EQ137" s="289"/>
      <c r="ER137" s="289"/>
      <c r="ES137" s="289"/>
      <c r="ET137" s="289"/>
      <c r="EU137" s="289"/>
      <c r="EV137" s="289"/>
      <c r="EW137" s="289"/>
      <c r="EX137" s="289"/>
      <c r="EY137" s="289"/>
      <c r="EZ137" s="289"/>
      <c r="FA137" s="289"/>
      <c r="FB137" s="289"/>
      <c r="FC137" s="289"/>
      <c r="FD137" s="289"/>
      <c r="FE137" s="289"/>
      <c r="FF137" s="289"/>
      <c r="FG137" s="289"/>
      <c r="FH137" s="289"/>
      <c r="FI137" s="289"/>
      <c r="FJ137" s="289"/>
      <c r="FK137" s="289"/>
      <c r="FL137" s="289"/>
      <c r="FM137" s="289"/>
      <c r="FN137" s="289"/>
      <c r="FO137" s="289"/>
      <c r="FP137" s="289"/>
      <c r="FQ137" s="289"/>
      <c r="FR137" s="289"/>
      <c r="FS137" s="289"/>
      <c r="FT137" s="289"/>
      <c r="FU137" s="289"/>
      <c r="FV137" s="289"/>
      <c r="FW137" s="289"/>
      <c r="FX137" s="289"/>
      <c r="FY137" s="289"/>
      <c r="FZ137" s="289"/>
      <c r="GA137" s="289"/>
      <c r="GB137" s="289"/>
      <c r="GC137" s="289"/>
      <c r="GD137" s="289"/>
      <c r="GE137" s="289"/>
      <c r="GF137" s="289"/>
      <c r="GG137" s="289"/>
      <c r="GH137" s="289"/>
      <c r="GI137" s="289"/>
      <c r="GJ137" s="289"/>
      <c r="GK137" s="289"/>
      <c r="GL137" s="289"/>
      <c r="GM137" s="289"/>
      <c r="GN137" s="289"/>
      <c r="GO137" s="289"/>
      <c r="GP137" s="289"/>
      <c r="GQ137" s="289"/>
      <c r="GR137" s="289"/>
      <c r="GS137" s="289"/>
      <c r="GT137" s="289"/>
      <c r="GU137" s="289"/>
      <c r="GV137" s="289"/>
      <c r="GW137" s="289"/>
      <c r="GX137" s="289"/>
      <c r="GY137" s="289"/>
      <c r="GZ137" s="289"/>
      <c r="HA137" s="289"/>
      <c r="HB137" s="289"/>
      <c r="HC137" s="289"/>
      <c r="HD137" s="289"/>
      <c r="HE137" s="289"/>
      <c r="HF137" s="289"/>
      <c r="HG137" s="289"/>
      <c r="HH137" s="289"/>
      <c r="HI137" s="289"/>
      <c r="HJ137" s="289"/>
      <c r="HK137" s="289"/>
      <c r="HL137" s="289"/>
      <c r="HM137" s="289"/>
      <c r="HN137" s="289"/>
      <c r="HO137" s="289"/>
      <c r="HP137" s="289"/>
      <c r="HQ137" s="289"/>
      <c r="HR137" s="289"/>
      <c r="HS137" s="289"/>
      <c r="HT137" s="289"/>
      <c r="HU137" s="289"/>
      <c r="HV137" s="289"/>
      <c r="HW137" s="289"/>
      <c r="HX137" s="289"/>
      <c r="HY137" s="289"/>
      <c r="HZ137" s="289"/>
      <c r="IA137" s="289"/>
      <c r="IB137" s="289"/>
      <c r="IC137" s="289"/>
      <c r="ID137" s="289"/>
      <c r="IE137" s="289"/>
      <c r="IF137" s="289"/>
      <c r="IG137" s="289"/>
      <c r="IH137" s="289"/>
      <c r="II137" s="289"/>
      <c r="IJ137" s="289"/>
      <c r="IK137" s="289"/>
      <c r="IL137" s="289"/>
      <c r="IM137" s="289"/>
      <c r="IN137" s="289"/>
      <c r="IO137" s="289"/>
      <c r="IP137" s="289"/>
      <c r="IQ137" s="289"/>
      <c r="IR137" s="289"/>
      <c r="IS137" s="289"/>
      <c r="IT137" s="289"/>
      <c r="IU137" s="289"/>
      <c r="IV137" s="289"/>
      <c r="IW137" s="289"/>
      <c r="IX137" s="289"/>
      <c r="IY137" s="289"/>
      <c r="IZ137" s="289"/>
      <c r="JA137" s="289"/>
      <c r="JB137" s="289"/>
      <c r="JC137" s="289"/>
      <c r="JD137" s="289"/>
      <c r="JE137" s="289"/>
      <c r="JF137" s="289"/>
      <c r="JG137" s="289"/>
      <c r="JH137" s="289"/>
      <c r="JI137" s="289"/>
      <c r="JJ137" s="289"/>
      <c r="JK137" s="289"/>
      <c r="JL137" s="289"/>
      <c r="JM137" s="289"/>
      <c r="JN137" s="289"/>
      <c r="JO137" s="289"/>
      <c r="JP137" s="289"/>
      <c r="JQ137" s="289"/>
      <c r="JR137" s="289"/>
      <c r="JS137" s="289"/>
      <c r="JT137" s="289"/>
      <c r="JU137" s="289"/>
      <c r="JV137" s="289"/>
      <c r="JW137" s="289"/>
      <c r="JX137" s="289"/>
      <c r="JY137" s="289"/>
      <c r="JZ137" s="289"/>
      <c r="KA137" s="289"/>
      <c r="KB137" s="289"/>
      <c r="KC137" s="289"/>
      <c r="KD137" s="289"/>
      <c r="KE137" s="289"/>
      <c r="KF137" s="289"/>
      <c r="KG137" s="289"/>
      <c r="KH137" s="289"/>
      <c r="KI137" s="289"/>
      <c r="KJ137" s="289"/>
      <c r="KK137" s="289"/>
      <c r="KL137" s="289"/>
      <c r="KM137" s="289"/>
      <c r="KN137" s="289"/>
      <c r="KO137" s="289"/>
      <c r="KP137" s="289"/>
      <c r="KQ137" s="289"/>
      <c r="KR137" s="289"/>
      <c r="KS137" s="289"/>
      <c r="KT137" s="289"/>
      <c r="KU137" s="289"/>
      <c r="KV137" s="289"/>
      <c r="KW137" s="289"/>
      <c r="KX137" s="289"/>
      <c r="KY137" s="289"/>
      <c r="KZ137" s="289"/>
      <c r="LA137" s="289"/>
      <c r="LB137" s="289"/>
      <c r="LC137" s="289"/>
      <c r="LD137" s="289"/>
      <c r="LE137" s="289"/>
      <c r="LF137" s="289"/>
      <c r="LG137" s="289"/>
      <c r="LH137" s="289"/>
      <c r="LI137" s="289"/>
      <c r="LJ137" s="289"/>
      <c r="LK137" s="289"/>
      <c r="LL137" s="289"/>
      <c r="LM137" s="289"/>
      <c r="LN137" s="289"/>
      <c r="LO137" s="289"/>
      <c r="LP137" s="289"/>
      <c r="LQ137" s="289"/>
      <c r="LR137" s="289"/>
      <c r="LS137" s="289"/>
      <c r="LT137" s="289"/>
      <c r="LU137" s="289"/>
      <c r="LV137" s="289"/>
      <c r="LW137" s="289"/>
      <c r="LX137" s="289"/>
      <c r="LY137" s="289"/>
      <c r="LZ137" s="289"/>
      <c r="MA137" s="289"/>
      <c r="MB137" s="289"/>
      <c r="MC137" s="289"/>
      <c r="MD137" s="289"/>
      <c r="ME137" s="289"/>
      <c r="MF137" s="289"/>
      <c r="MG137" s="289"/>
      <c r="MH137" s="289"/>
      <c r="MI137" s="289"/>
      <c r="MJ137" s="289"/>
      <c r="MK137" s="289"/>
      <c r="ML137" s="289"/>
      <c r="MM137" s="289"/>
      <c r="MN137" s="289"/>
      <c r="MO137" s="289"/>
      <c r="MP137" s="289"/>
      <c r="MQ137" s="289"/>
      <c r="MR137" s="289"/>
      <c r="MS137" s="289"/>
      <c r="MT137" s="289"/>
      <c r="MU137" s="289"/>
      <c r="MV137" s="289"/>
      <c r="MW137" s="289"/>
      <c r="MX137" s="289"/>
      <c r="MY137" s="289"/>
      <c r="MZ137" s="289"/>
      <c r="NA137" s="289"/>
      <c r="NB137" s="289"/>
      <c r="NC137" s="289"/>
      <c r="ND137" s="289"/>
      <c r="NE137" s="289"/>
      <c r="NF137" s="289"/>
      <c r="NG137" s="289"/>
      <c r="NH137" s="289"/>
      <c r="NI137" s="289"/>
      <c r="NJ137" s="289"/>
      <c r="NK137" s="289"/>
      <c r="NL137" s="289"/>
      <c r="NM137" s="289"/>
      <c r="NN137" s="289"/>
      <c r="NO137" s="289"/>
      <c r="NP137" s="289"/>
      <c r="NQ137" s="289"/>
      <c r="NR137" s="289"/>
      <c r="NS137" s="289"/>
      <c r="NT137" s="289"/>
      <c r="NU137" s="289"/>
      <c r="NV137" s="289"/>
      <c r="NW137" s="289"/>
      <c r="NX137" s="289"/>
      <c r="NY137" s="289"/>
      <c r="NZ137" s="289"/>
      <c r="OA137" s="289"/>
      <c r="OB137" s="289"/>
      <c r="OC137" s="289"/>
      <c r="OD137" s="289"/>
      <c r="OE137" s="289"/>
      <c r="OF137" s="289"/>
      <c r="OG137" s="289"/>
      <c r="OH137" s="289"/>
      <c r="OI137" s="289"/>
      <c r="OJ137" s="289"/>
      <c r="OK137" s="289"/>
      <c r="OL137" s="289"/>
      <c r="OM137" s="289"/>
      <c r="ON137" s="289"/>
      <c r="OO137" s="289"/>
      <c r="OP137" s="289"/>
      <c r="OQ137" s="289"/>
      <c r="OR137" s="289"/>
      <c r="OS137" s="289"/>
      <c r="OT137" s="289"/>
      <c r="OU137" s="289"/>
      <c r="OV137" s="289"/>
      <c r="OW137" s="289"/>
      <c r="OX137" s="289"/>
      <c r="OY137" s="289"/>
      <c r="OZ137" s="289"/>
      <c r="PA137" s="289"/>
      <c r="PB137" s="289"/>
      <c r="PC137" s="289"/>
      <c r="PD137" s="289"/>
      <c r="PE137" s="289"/>
      <c r="PF137" s="289"/>
      <c r="PG137" s="289"/>
      <c r="PH137" s="289"/>
      <c r="PI137" s="289"/>
      <c r="PJ137" s="289"/>
      <c r="PK137" s="289"/>
      <c r="PL137" s="289"/>
      <c r="PM137" s="289"/>
      <c r="PN137" s="289"/>
      <c r="PO137" s="289"/>
      <c r="PP137" s="289"/>
      <c r="PQ137" s="289"/>
      <c r="PR137" s="289"/>
      <c r="PS137" s="289"/>
      <c r="PT137" s="289"/>
      <c r="PU137" s="289"/>
      <c r="PV137" s="289"/>
      <c r="PW137" s="289"/>
      <c r="PX137" s="289"/>
      <c r="PY137" s="289"/>
      <c r="PZ137" s="289"/>
      <c r="QA137" s="289"/>
      <c r="QB137" s="289"/>
      <c r="QC137" s="289"/>
      <c r="QD137" s="289"/>
      <c r="QE137" s="289"/>
      <c r="QF137" s="289"/>
      <c r="QG137" s="289"/>
      <c r="QH137" s="289"/>
      <c r="QI137" s="289"/>
      <c r="QJ137" s="289"/>
      <c r="QK137" s="289"/>
      <c r="QL137" s="289"/>
      <c r="QM137" s="289"/>
      <c r="QN137" s="289"/>
      <c r="QO137" s="289"/>
      <c r="QP137" s="289"/>
      <c r="QQ137" s="289"/>
      <c r="QR137" s="289"/>
      <c r="QS137" s="289"/>
      <c r="QT137" s="289"/>
      <c r="QU137" s="289"/>
      <c r="QV137" s="289"/>
      <c r="QW137" s="289"/>
      <c r="QX137" s="289"/>
      <c r="QY137" s="289"/>
      <c r="QZ137" s="289"/>
      <c r="RA137" s="289"/>
      <c r="RB137" s="289"/>
      <c r="RC137" s="289"/>
      <c r="RD137" s="289"/>
      <c r="RE137" s="289"/>
      <c r="RF137" s="289"/>
      <c r="RG137" s="289"/>
      <c r="RH137" s="289"/>
      <c r="RI137" s="289"/>
      <c r="RJ137" s="289"/>
      <c r="RK137" s="289"/>
      <c r="RL137" s="289"/>
      <c r="RM137" s="289"/>
      <c r="RN137" s="289"/>
      <c r="RO137" s="289"/>
      <c r="RP137" s="289"/>
      <c r="RQ137" s="289"/>
      <c r="RR137" s="289"/>
      <c r="RS137" s="289"/>
      <c r="RT137" s="289"/>
      <c r="RU137" s="289"/>
      <c r="RV137" s="289"/>
      <c r="RW137" s="289"/>
      <c r="RX137" s="289"/>
      <c r="RY137" s="289"/>
      <c r="RZ137" s="289"/>
      <c r="SA137" s="289"/>
      <c r="SB137" s="289"/>
      <c r="SC137" s="289"/>
      <c r="SD137" s="289"/>
      <c r="SE137" s="289"/>
      <c r="SF137" s="289"/>
      <c r="SG137" s="289"/>
      <c r="SH137" s="289"/>
      <c r="SI137" s="289"/>
      <c r="SJ137" s="289"/>
      <c r="SK137" s="289"/>
      <c r="SL137" s="289"/>
      <c r="SM137" s="289"/>
      <c r="SN137" s="289"/>
      <c r="SO137" s="289"/>
      <c r="SP137" s="289"/>
      <c r="SQ137" s="289"/>
      <c r="SR137" s="289"/>
      <c r="SS137" s="289"/>
      <c r="ST137" s="289"/>
      <c r="SU137" s="289"/>
      <c r="SV137" s="289"/>
      <c r="SW137" s="289"/>
      <c r="SX137" s="289"/>
      <c r="SY137" s="289"/>
      <c r="SZ137" s="289"/>
      <c r="TA137" s="289"/>
      <c r="TB137" s="289"/>
      <c r="TC137" s="289"/>
      <c r="TD137" s="289"/>
      <c r="TE137" s="289"/>
      <c r="TF137" s="289"/>
      <c r="TG137" s="289"/>
      <c r="TH137" s="289"/>
      <c r="TI137" s="289"/>
      <c r="TJ137" s="289"/>
      <c r="TK137" s="289"/>
      <c r="TL137" s="289"/>
      <c r="TM137" s="289"/>
      <c r="TN137" s="289"/>
      <c r="TO137" s="289"/>
      <c r="TP137" s="289"/>
      <c r="TQ137" s="289"/>
      <c r="TR137" s="289"/>
      <c r="TS137" s="289"/>
      <c r="TT137" s="289"/>
      <c r="TU137" s="289"/>
      <c r="TV137" s="289"/>
      <c r="TW137" s="289"/>
      <c r="TX137" s="289"/>
      <c r="TY137" s="289"/>
      <c r="TZ137" s="289"/>
      <c r="UA137" s="289"/>
      <c r="UB137" s="289"/>
      <c r="UC137" s="289"/>
      <c r="UD137" s="289"/>
      <c r="UE137" s="289"/>
      <c r="UF137" s="289"/>
      <c r="UG137" s="289"/>
      <c r="UH137" s="289"/>
      <c r="UI137" s="289"/>
      <c r="UJ137" s="289"/>
      <c r="UK137" s="289"/>
      <c r="UL137" s="289"/>
      <c r="UM137" s="289"/>
      <c r="UN137" s="289"/>
      <c r="UO137" s="289"/>
      <c r="UP137" s="289"/>
      <c r="UQ137" s="289"/>
      <c r="UR137" s="289"/>
      <c r="US137" s="289"/>
      <c r="UT137" s="289"/>
      <c r="UU137" s="289"/>
      <c r="UV137" s="289"/>
      <c r="UW137" s="289"/>
      <c r="UX137" s="289"/>
      <c r="UY137" s="289"/>
      <c r="UZ137" s="289"/>
      <c r="VA137" s="289"/>
      <c r="VB137" s="289"/>
      <c r="VC137" s="289"/>
      <c r="VD137" s="289"/>
      <c r="VE137" s="289"/>
      <c r="VF137" s="289"/>
      <c r="VG137" s="289"/>
      <c r="VH137" s="289"/>
      <c r="VI137" s="289"/>
      <c r="VJ137" s="289"/>
      <c r="VK137" s="289"/>
      <c r="VL137" s="289"/>
      <c r="VM137" s="289"/>
      <c r="VN137" s="289"/>
      <c r="VO137" s="289"/>
      <c r="VP137" s="289"/>
      <c r="VQ137" s="289"/>
      <c r="VR137" s="289"/>
      <c r="VS137" s="289"/>
      <c r="VT137" s="289"/>
      <c r="VU137" s="289"/>
      <c r="VV137" s="289"/>
      <c r="VW137" s="289"/>
      <c r="VX137" s="289"/>
      <c r="VY137" s="289"/>
      <c r="VZ137" s="289"/>
      <c r="WA137" s="289"/>
      <c r="WB137" s="289"/>
      <c r="WC137" s="289"/>
      <c r="WD137" s="289"/>
      <c r="WE137" s="289"/>
      <c r="WF137" s="289"/>
      <c r="WG137" s="289"/>
      <c r="WH137" s="289"/>
      <c r="WI137" s="289"/>
      <c r="WJ137" s="289"/>
      <c r="WK137" s="289"/>
      <c r="WL137" s="289"/>
      <c r="WM137" s="289"/>
      <c r="WN137" s="289"/>
      <c r="WO137" s="289"/>
      <c r="WP137" s="289"/>
      <c r="WQ137" s="289"/>
      <c r="WR137" s="289"/>
      <c r="WS137" s="289"/>
      <c r="WT137" s="289"/>
      <c r="WU137" s="289"/>
      <c r="WV137" s="289"/>
      <c r="WW137" s="289"/>
      <c r="WX137" s="289"/>
      <c r="WY137" s="289"/>
      <c r="WZ137" s="289"/>
      <c r="XA137" s="289"/>
      <c r="XB137" s="289"/>
      <c r="XC137" s="289"/>
      <c r="XD137" s="289"/>
      <c r="XE137" s="289"/>
      <c r="XF137" s="289"/>
      <c r="XG137" s="289"/>
      <c r="XH137" s="289"/>
      <c r="XI137" s="289"/>
      <c r="XJ137" s="289"/>
      <c r="XK137" s="289"/>
      <c r="XL137" s="289"/>
      <c r="XM137" s="289"/>
      <c r="XN137" s="289"/>
      <c r="XO137" s="289"/>
      <c r="XP137" s="289"/>
      <c r="XQ137" s="289"/>
      <c r="XR137" s="289"/>
      <c r="XS137" s="289"/>
      <c r="XT137" s="289"/>
      <c r="XU137" s="289"/>
      <c r="XV137" s="289"/>
      <c r="XW137" s="289"/>
      <c r="XX137" s="289"/>
      <c r="XY137" s="289"/>
      <c r="XZ137" s="289"/>
      <c r="YA137" s="289"/>
      <c r="YB137" s="289"/>
      <c r="YC137" s="289"/>
      <c r="YD137" s="289"/>
      <c r="YE137" s="289"/>
      <c r="YF137" s="289"/>
      <c r="YG137" s="289"/>
      <c r="YH137" s="289"/>
      <c r="YI137" s="289"/>
      <c r="YJ137" s="289"/>
      <c r="YK137" s="289"/>
      <c r="YL137" s="289"/>
      <c r="YM137" s="289"/>
      <c r="YN137" s="289"/>
      <c r="YO137" s="289"/>
      <c r="YP137" s="289"/>
      <c r="YQ137" s="289"/>
      <c r="YR137" s="289"/>
      <c r="YS137" s="289"/>
      <c r="YT137" s="289"/>
      <c r="YU137" s="289"/>
      <c r="YV137" s="289"/>
      <c r="YW137" s="289"/>
      <c r="YX137" s="289"/>
      <c r="YY137" s="289"/>
      <c r="YZ137" s="289"/>
      <c r="ZA137" s="289"/>
      <c r="ZB137" s="289"/>
      <c r="ZC137" s="289"/>
      <c r="ZD137" s="289"/>
      <c r="ZE137" s="289"/>
      <c r="ZF137" s="289"/>
      <c r="ZG137" s="289"/>
      <c r="ZH137" s="289"/>
      <c r="ZI137" s="289"/>
      <c r="ZJ137" s="289"/>
      <c r="ZK137" s="289"/>
      <c r="ZL137" s="289"/>
      <c r="ZM137" s="289"/>
      <c r="ZN137" s="289"/>
      <c r="ZO137" s="289"/>
      <c r="ZP137" s="289"/>
      <c r="ZQ137" s="289"/>
      <c r="ZR137" s="289"/>
      <c r="ZS137" s="289"/>
      <c r="ZT137" s="289"/>
      <c r="ZU137" s="289"/>
      <c r="ZV137" s="289"/>
      <c r="ZW137" s="289"/>
      <c r="ZX137" s="289"/>
      <c r="ZY137" s="289"/>
      <c r="ZZ137" s="289"/>
      <c r="AAA137" s="289"/>
      <c r="AAB137" s="289"/>
      <c r="AAC137" s="289"/>
      <c r="AAD137" s="289"/>
      <c r="AAE137" s="289"/>
      <c r="AAF137" s="289"/>
      <c r="AAG137" s="289"/>
      <c r="AAH137" s="289"/>
      <c r="AAI137" s="289"/>
      <c r="AAJ137" s="289"/>
      <c r="AAK137" s="289"/>
      <c r="AAL137" s="289"/>
      <c r="AAM137" s="289"/>
      <c r="AAN137" s="289"/>
      <c r="AAO137" s="289"/>
      <c r="AAP137" s="289"/>
      <c r="AAQ137" s="289"/>
      <c r="AAR137" s="289"/>
      <c r="AAS137" s="289"/>
      <c r="AAT137" s="289"/>
      <c r="AAU137" s="289"/>
      <c r="AAV137" s="289"/>
      <c r="AAW137" s="289"/>
      <c r="AAX137" s="289"/>
      <c r="AAY137" s="289"/>
      <c r="AAZ137" s="289"/>
      <c r="ABA137" s="289"/>
      <c r="ABB137" s="289"/>
      <c r="ABC137" s="289"/>
      <c r="ABD137" s="289"/>
      <c r="ABE137" s="289"/>
      <c r="ABF137" s="289"/>
      <c r="ABG137" s="289"/>
      <c r="ABH137" s="289"/>
      <c r="ABI137" s="289"/>
      <c r="ABJ137" s="289"/>
      <c r="ABK137" s="289"/>
      <c r="ABL137" s="289"/>
      <c r="ABM137" s="289"/>
      <c r="ABN137" s="289"/>
      <c r="ABO137" s="289"/>
      <c r="ABP137" s="289"/>
      <c r="ABQ137" s="289"/>
      <c r="ABR137" s="289"/>
      <c r="ABS137" s="289"/>
      <c r="ABT137" s="289"/>
      <c r="ABU137" s="289"/>
      <c r="ABV137" s="289"/>
      <c r="ABW137" s="289"/>
      <c r="ABX137" s="289"/>
      <c r="ABY137" s="289"/>
      <c r="ABZ137" s="289"/>
      <c r="ACA137" s="289"/>
      <c r="ACB137" s="289"/>
      <c r="ACC137" s="289"/>
      <c r="ACD137" s="289"/>
      <c r="ACE137" s="289"/>
      <c r="ACF137" s="289"/>
      <c r="ACG137" s="289"/>
      <c r="ACH137" s="289"/>
      <c r="ACI137" s="289"/>
      <c r="ACJ137" s="289"/>
      <c r="ACK137" s="289"/>
      <c r="ACL137" s="289"/>
      <c r="ACM137" s="289"/>
      <c r="ACN137" s="289"/>
      <c r="ACO137" s="289"/>
      <c r="ACP137" s="289"/>
      <c r="ACQ137" s="289"/>
      <c r="ACR137" s="289"/>
      <c r="ACS137" s="289"/>
      <c r="ACT137" s="289"/>
      <c r="ACU137" s="289"/>
      <c r="ACV137" s="289"/>
      <c r="ACW137" s="289"/>
      <c r="ACX137" s="289"/>
      <c r="ACY137" s="289"/>
      <c r="ACZ137" s="289"/>
      <c r="ADA137" s="289"/>
      <c r="ADB137" s="289"/>
      <c r="ADC137" s="289"/>
      <c r="ADD137" s="289"/>
      <c r="ADE137" s="289"/>
      <c r="ADF137" s="289"/>
      <c r="ADG137" s="289"/>
      <c r="ADH137" s="289"/>
      <c r="ADI137" s="289"/>
      <c r="ADJ137" s="289"/>
      <c r="ADK137" s="289"/>
      <c r="ADL137" s="289"/>
      <c r="ADM137" s="289"/>
      <c r="ADN137" s="289"/>
      <c r="ADO137" s="289"/>
      <c r="ADP137" s="289"/>
      <c r="ADQ137" s="289"/>
      <c r="ADR137" s="289"/>
      <c r="ADS137" s="289"/>
      <c r="ADT137" s="289"/>
      <c r="ADU137" s="289"/>
      <c r="ADV137" s="289"/>
      <c r="ADW137" s="289"/>
      <c r="ADX137" s="289"/>
      <c r="ADY137" s="289"/>
      <c r="ADZ137" s="289"/>
      <c r="AEA137" s="289"/>
      <c r="AEB137" s="289"/>
      <c r="AEC137" s="289"/>
      <c r="AED137" s="289"/>
      <c r="AEE137" s="289"/>
      <c r="AEF137" s="289"/>
      <c r="AEG137" s="289"/>
      <c r="AEH137" s="289"/>
      <c r="AEI137" s="289"/>
      <c r="AEJ137" s="289"/>
      <c r="AEK137" s="289"/>
      <c r="AEL137" s="289"/>
      <c r="AEM137" s="289"/>
      <c r="AEN137" s="289"/>
      <c r="AEO137" s="289"/>
      <c r="AEP137" s="289"/>
      <c r="AEQ137" s="289"/>
      <c r="AER137" s="289"/>
      <c r="AES137" s="289"/>
      <c r="AET137" s="289"/>
      <c r="AEU137" s="289"/>
      <c r="AEV137" s="289"/>
      <c r="AEW137" s="289"/>
      <c r="AEX137" s="289"/>
      <c r="AEY137" s="289"/>
      <c r="AEZ137" s="289"/>
      <c r="AFA137" s="289"/>
      <c r="AFB137" s="289"/>
      <c r="AFC137" s="289"/>
      <c r="AFD137" s="289"/>
      <c r="AFE137" s="289"/>
      <c r="AFF137" s="289"/>
      <c r="AFG137" s="289"/>
      <c r="AFH137" s="289"/>
      <c r="AFI137" s="289"/>
      <c r="AFJ137" s="289"/>
      <c r="AFK137" s="289"/>
      <c r="AFL137" s="289"/>
      <c r="AFM137" s="289"/>
      <c r="AFN137" s="289"/>
      <c r="AFO137" s="289"/>
      <c r="AFP137" s="289"/>
      <c r="AFQ137" s="289"/>
      <c r="AFR137" s="289"/>
      <c r="AFS137" s="289"/>
      <c r="AFT137" s="289"/>
      <c r="AFU137" s="289"/>
      <c r="AFV137" s="289"/>
      <c r="AFW137" s="289"/>
      <c r="AFX137" s="289"/>
      <c r="AFY137" s="289"/>
      <c r="AFZ137" s="289"/>
      <c r="AGA137" s="289"/>
      <c r="AGB137" s="289"/>
      <c r="AGC137" s="289"/>
      <c r="AGD137" s="289"/>
      <c r="AGE137" s="289"/>
      <c r="AGF137" s="289"/>
      <c r="AGG137" s="289"/>
      <c r="AGH137" s="289"/>
      <c r="AGI137" s="289"/>
      <c r="AGJ137" s="289"/>
      <c r="AGK137" s="289"/>
      <c r="AGL137" s="289"/>
      <c r="AGM137" s="289"/>
      <c r="AGN137" s="289"/>
      <c r="AGO137" s="289"/>
      <c r="AGP137" s="289"/>
      <c r="AGQ137" s="289"/>
      <c r="AGR137" s="289"/>
      <c r="AGS137" s="289"/>
      <c r="AGT137" s="289"/>
      <c r="AGU137" s="289"/>
      <c r="AGV137" s="289"/>
      <c r="AGW137" s="289"/>
      <c r="AGX137" s="289"/>
      <c r="AGY137" s="289"/>
      <c r="AGZ137" s="289"/>
      <c r="AHA137" s="289"/>
      <c r="AHB137" s="289"/>
      <c r="AHC137" s="289"/>
      <c r="AHD137" s="289"/>
      <c r="AHE137" s="289"/>
      <c r="AHF137" s="289"/>
      <c r="AHG137" s="289"/>
      <c r="AHH137" s="289"/>
      <c r="AHI137" s="289"/>
      <c r="AHJ137" s="289"/>
      <c r="AHK137" s="289"/>
      <c r="AHL137" s="289"/>
      <c r="AHM137" s="289"/>
      <c r="AHN137" s="289"/>
      <c r="AHO137" s="289"/>
      <c r="AHP137" s="289"/>
      <c r="AHQ137" s="289"/>
      <c r="AHR137" s="289"/>
      <c r="AHS137" s="289"/>
      <c r="AHT137" s="289"/>
      <c r="AHU137" s="289"/>
      <c r="AHV137" s="289"/>
      <c r="AHW137" s="289"/>
      <c r="AHX137" s="289"/>
      <c r="AHY137" s="289"/>
      <c r="AHZ137" s="289"/>
      <c r="AIA137" s="289"/>
      <c r="AIB137" s="289"/>
      <c r="AIC137" s="289"/>
      <c r="AID137" s="289"/>
      <c r="AIE137" s="289"/>
      <c r="AIF137" s="289"/>
      <c r="AIG137" s="289"/>
      <c r="AIH137" s="289"/>
      <c r="AII137" s="289"/>
      <c r="AIJ137" s="289"/>
      <c r="AIK137" s="289"/>
      <c r="AIL137" s="289"/>
      <c r="AIM137" s="289"/>
      <c r="AIN137" s="289"/>
      <c r="AIO137" s="289"/>
      <c r="AIP137" s="289"/>
      <c r="AIQ137" s="289"/>
      <c r="AIR137" s="289"/>
      <c r="AIS137" s="289"/>
      <c r="AIT137" s="289"/>
      <c r="AIU137" s="289"/>
      <c r="AIV137" s="289"/>
      <c r="AIW137" s="289"/>
      <c r="AIX137" s="289"/>
      <c r="AIY137" s="289"/>
      <c r="AIZ137" s="289"/>
      <c r="AJA137" s="289"/>
      <c r="AJB137" s="289"/>
      <c r="AJC137" s="289"/>
      <c r="AJD137" s="289"/>
      <c r="AJE137" s="289"/>
      <c r="AJF137" s="289"/>
      <c r="AJG137" s="289"/>
      <c r="AJH137" s="289"/>
      <c r="AJI137" s="289"/>
      <c r="AJJ137" s="289"/>
      <c r="AJK137" s="289"/>
      <c r="AJL137" s="289"/>
      <c r="AJM137" s="289"/>
      <c r="AJN137" s="289"/>
      <c r="AJO137" s="289"/>
      <c r="AJP137" s="289"/>
      <c r="AJQ137" s="289"/>
      <c r="AJR137" s="289"/>
      <c r="AJS137" s="289"/>
      <c r="AJT137" s="289"/>
      <c r="AJU137" s="289"/>
      <c r="AJV137" s="289"/>
      <c r="AJW137" s="289"/>
      <c r="AJX137" s="289"/>
      <c r="AJY137" s="289"/>
      <c r="AJZ137" s="289"/>
      <c r="AKA137" s="289"/>
      <c r="AKB137" s="289"/>
      <c r="AKC137" s="289"/>
      <c r="AKD137" s="289"/>
      <c r="AKE137" s="289"/>
      <c r="AKF137" s="289"/>
      <c r="AKG137" s="289"/>
      <c r="AKH137" s="289"/>
      <c r="AKI137" s="289"/>
      <c r="AKJ137" s="289"/>
      <c r="AKK137" s="289"/>
      <c r="AKL137" s="289"/>
      <c r="AKM137" s="289"/>
      <c r="AKN137" s="289"/>
      <c r="AKO137" s="289"/>
      <c r="AKP137" s="289"/>
      <c r="AKQ137" s="289"/>
      <c r="AKR137" s="289"/>
      <c r="AKS137" s="289"/>
      <c r="AKT137" s="289"/>
      <c r="AKU137" s="289"/>
      <c r="AKV137" s="289"/>
      <c r="AKW137" s="289"/>
      <c r="AKX137" s="289"/>
      <c r="AKY137" s="289"/>
      <c r="AKZ137" s="289"/>
      <c r="ALA137" s="289"/>
      <c r="ALB137" s="289"/>
      <c r="ALC137" s="289"/>
      <c r="ALD137" s="289"/>
      <c r="ALE137" s="289"/>
      <c r="ALF137" s="289"/>
      <c r="ALG137" s="289"/>
      <c r="ALH137" s="289"/>
      <c r="ALI137" s="289"/>
      <c r="ALJ137" s="289"/>
      <c r="ALK137" s="289"/>
      <c r="ALL137" s="289"/>
      <c r="ALM137" s="289"/>
      <c r="ALN137" s="289"/>
      <c r="ALO137" s="289"/>
      <c r="ALP137" s="289"/>
      <c r="ALQ137" s="289"/>
      <c r="ALR137" s="289"/>
      <c r="ALS137" s="289"/>
      <c r="ALT137" s="289"/>
      <c r="ALU137" s="289"/>
      <c r="ALV137" s="289"/>
      <c r="ALW137" s="289"/>
      <c r="ALX137" s="289"/>
      <c r="ALY137" s="289"/>
      <c r="ALZ137" s="289"/>
      <c r="AMA137" s="289"/>
      <c r="AMB137" s="289"/>
      <c r="AMC137" s="289"/>
      <c r="AMD137" s="289"/>
      <c r="AME137" s="289"/>
      <c r="AMF137" s="289"/>
      <c r="AMG137" s="289"/>
      <c r="AMH137" s="289"/>
      <c r="AMI137" s="289"/>
      <c r="AMJ137" s="289"/>
      <c r="AMK137" s="289"/>
      <c r="AML137" s="289"/>
      <c r="AMM137" s="289"/>
      <c r="AMN137" s="289"/>
      <c r="AMO137" s="289"/>
      <c r="AMP137" s="289"/>
      <c r="AMQ137" s="289"/>
      <c r="AMR137" s="289"/>
      <c r="AMS137" s="289"/>
      <c r="AMT137" s="289"/>
      <c r="AMU137" s="289"/>
      <c r="AMV137" s="289"/>
      <c r="AMW137" s="289"/>
      <c r="AMX137" s="289"/>
      <c r="AMY137" s="289"/>
      <c r="AMZ137" s="289"/>
      <c r="ANA137" s="289"/>
      <c r="ANB137" s="289"/>
      <c r="ANC137" s="289"/>
      <c r="AND137" s="289"/>
      <c r="ANE137" s="289"/>
      <c r="ANF137" s="289"/>
      <c r="ANG137" s="289"/>
      <c r="ANH137" s="289"/>
      <c r="ANI137" s="289"/>
      <c r="ANJ137" s="289"/>
      <c r="ANK137" s="289"/>
      <c r="ANL137" s="289"/>
      <c r="ANM137" s="289"/>
      <c r="ANN137" s="289"/>
      <c r="ANO137" s="289"/>
      <c r="ANP137" s="289"/>
      <c r="ANQ137" s="289"/>
      <c r="ANR137" s="289"/>
      <c r="ANS137" s="289"/>
      <c r="ANT137" s="289"/>
      <c r="ANU137" s="289"/>
      <c r="ANV137" s="289"/>
      <c r="ANW137" s="289"/>
      <c r="ANX137" s="289"/>
      <c r="ANY137" s="289"/>
      <c r="ANZ137" s="289"/>
      <c r="AOA137" s="289"/>
      <c r="AOB137" s="289"/>
      <c r="AOC137" s="289"/>
      <c r="AOD137" s="289"/>
      <c r="AOE137" s="289"/>
      <c r="AOF137" s="289"/>
      <c r="AOG137" s="289"/>
      <c r="AOH137" s="289"/>
      <c r="AOI137" s="289"/>
      <c r="AOJ137" s="289"/>
      <c r="AOK137" s="289"/>
      <c r="AOL137" s="289"/>
      <c r="AOM137" s="289"/>
      <c r="AON137" s="289"/>
      <c r="AOO137" s="289"/>
      <c r="AOP137" s="289"/>
      <c r="AOQ137" s="289"/>
      <c r="AOR137" s="289"/>
      <c r="AOS137" s="289"/>
      <c r="AOT137" s="289"/>
      <c r="AOU137" s="289"/>
      <c r="AOV137" s="289"/>
      <c r="AOW137" s="289"/>
      <c r="AOX137" s="289"/>
      <c r="AOY137" s="289"/>
      <c r="AOZ137" s="289"/>
      <c r="APA137" s="289"/>
      <c r="APB137" s="289"/>
      <c r="APC137" s="289"/>
      <c r="APD137" s="289"/>
      <c r="APE137" s="289"/>
      <c r="APF137" s="289"/>
      <c r="APG137" s="289"/>
      <c r="APH137" s="289"/>
      <c r="API137" s="289"/>
      <c r="APJ137" s="289"/>
      <c r="APK137" s="289"/>
      <c r="APL137" s="289"/>
      <c r="APM137" s="289"/>
      <c r="APN137" s="289"/>
      <c r="APO137" s="289"/>
      <c r="APP137" s="289"/>
      <c r="APQ137" s="289"/>
      <c r="APR137" s="289"/>
      <c r="APS137" s="289"/>
      <c r="APT137" s="289"/>
      <c r="APU137" s="289"/>
      <c r="APV137" s="289"/>
      <c r="APW137" s="289"/>
      <c r="APX137" s="289"/>
      <c r="APY137" s="289"/>
      <c r="APZ137" s="289"/>
      <c r="AQA137" s="289"/>
      <c r="AQB137" s="289"/>
      <c r="AQC137" s="289"/>
      <c r="AQD137" s="289"/>
      <c r="AQE137" s="289"/>
      <c r="AQF137" s="289"/>
      <c r="AQG137" s="289"/>
      <c r="AQH137" s="289"/>
      <c r="AQI137" s="289"/>
      <c r="AQJ137" s="289"/>
      <c r="AQK137" s="289"/>
      <c r="AQL137" s="289"/>
      <c r="AQM137" s="289"/>
      <c r="AQN137" s="289"/>
      <c r="AQO137" s="289"/>
      <c r="AQP137" s="289"/>
      <c r="AQQ137" s="289"/>
      <c r="AQR137" s="289"/>
      <c r="AQS137" s="289"/>
      <c r="AQT137" s="289"/>
      <c r="AQU137" s="289"/>
      <c r="AQV137" s="289"/>
      <c r="AQW137" s="289"/>
      <c r="AQX137" s="289"/>
      <c r="AQY137" s="289"/>
      <c r="AQZ137" s="289"/>
      <c r="ARA137" s="289"/>
      <c r="ARB137" s="289"/>
      <c r="ARC137" s="289"/>
      <c r="ARD137" s="289"/>
      <c r="ARE137" s="289"/>
      <c r="ARF137" s="289"/>
      <c r="ARG137" s="289"/>
      <c r="ARH137" s="289"/>
      <c r="ARI137" s="289"/>
      <c r="ARJ137" s="289"/>
      <c r="ARK137" s="289"/>
      <c r="ARL137" s="289"/>
      <c r="ARM137" s="289"/>
      <c r="ARN137" s="289"/>
      <c r="ARO137" s="289"/>
      <c r="ARP137" s="289"/>
      <c r="ARQ137" s="289"/>
      <c r="ARR137" s="289"/>
      <c r="ARS137" s="289"/>
      <c r="ART137" s="289"/>
      <c r="ARU137" s="289"/>
      <c r="ARV137" s="289"/>
      <c r="ARW137" s="289"/>
      <c r="ARX137" s="289"/>
      <c r="ARY137" s="289"/>
      <c r="ARZ137" s="289"/>
      <c r="ASA137" s="289"/>
      <c r="ASB137" s="289"/>
      <c r="ASC137" s="289"/>
      <c r="ASD137" s="289"/>
      <c r="ASE137" s="289"/>
      <c r="ASF137" s="289"/>
      <c r="ASG137" s="289"/>
      <c r="ASH137" s="289"/>
      <c r="ASI137" s="289"/>
      <c r="ASJ137" s="289"/>
      <c r="ASK137" s="289"/>
      <c r="ASL137" s="289"/>
      <c r="ASM137" s="289"/>
      <c r="ASN137" s="289"/>
      <c r="ASO137" s="289"/>
      <c r="ASP137" s="289"/>
      <c r="ASQ137" s="289"/>
      <c r="ASR137" s="289"/>
      <c r="ASS137" s="289"/>
      <c r="AST137" s="289"/>
      <c r="ASU137" s="289"/>
      <c r="ASV137" s="289"/>
      <c r="ASW137" s="289"/>
      <c r="ASX137" s="289"/>
      <c r="ASY137" s="289"/>
      <c r="ASZ137" s="289"/>
      <c r="ATA137" s="289"/>
      <c r="ATB137" s="289"/>
      <c r="ATC137" s="289"/>
      <c r="ATD137" s="289"/>
      <c r="ATE137" s="289"/>
      <c r="ATF137" s="289"/>
      <c r="ATG137" s="289"/>
      <c r="ATH137" s="289"/>
      <c r="ATI137" s="289"/>
      <c r="ATJ137" s="289"/>
      <c r="ATK137" s="289"/>
      <c r="ATL137" s="289"/>
      <c r="ATM137" s="289"/>
      <c r="ATN137" s="289"/>
      <c r="ATO137" s="289"/>
      <c r="ATP137" s="289"/>
      <c r="ATQ137" s="289"/>
      <c r="ATR137" s="289"/>
      <c r="ATS137" s="289"/>
      <c r="ATT137" s="289"/>
      <c r="ATU137" s="289"/>
      <c r="ATV137" s="289"/>
      <c r="ATW137" s="289"/>
      <c r="ATX137" s="289"/>
      <c r="ATY137" s="289"/>
      <c r="ATZ137" s="289"/>
      <c r="AUA137" s="289"/>
      <c r="AUB137" s="289"/>
      <c r="AUC137" s="289"/>
      <c r="AUD137" s="289"/>
      <c r="AUE137" s="289"/>
      <c r="AUF137" s="289"/>
      <c r="AUG137" s="289"/>
      <c r="AUH137" s="289"/>
      <c r="AUI137" s="289"/>
      <c r="AUJ137" s="289"/>
      <c r="AUK137" s="289"/>
      <c r="AUL137" s="289"/>
      <c r="AUM137" s="289"/>
      <c r="AUN137" s="289"/>
      <c r="AUO137" s="289"/>
      <c r="AUP137" s="289"/>
      <c r="AUQ137" s="289"/>
      <c r="AUR137" s="289"/>
      <c r="AUS137" s="289"/>
      <c r="AUT137" s="289"/>
      <c r="AUU137" s="289"/>
      <c r="AUV137" s="289"/>
      <c r="AUW137" s="289"/>
      <c r="AUX137" s="289"/>
      <c r="AUY137" s="289"/>
      <c r="AUZ137" s="289"/>
      <c r="AVA137" s="289"/>
      <c r="AVB137" s="289"/>
      <c r="AVC137" s="289"/>
      <c r="AVD137" s="289"/>
      <c r="AVE137" s="289"/>
      <c r="AVF137" s="289"/>
      <c r="AVG137" s="289"/>
      <c r="AVH137" s="289"/>
      <c r="AVI137" s="289"/>
      <c r="AVJ137" s="289"/>
      <c r="AVK137" s="289"/>
      <c r="AVL137" s="289"/>
      <c r="AVM137" s="289"/>
      <c r="AVN137" s="289"/>
      <c r="AVO137" s="289"/>
      <c r="AVP137" s="289"/>
      <c r="AVQ137" s="289"/>
      <c r="AVR137" s="289"/>
      <c r="AVS137" s="289"/>
      <c r="AVT137" s="289"/>
      <c r="AVU137" s="289"/>
      <c r="AVV137" s="289"/>
      <c r="AVW137" s="289"/>
      <c r="AVX137" s="289"/>
      <c r="AVY137" s="289"/>
      <c r="AVZ137" s="289"/>
      <c r="AWA137" s="289"/>
      <c r="AWB137" s="289"/>
      <c r="AWC137" s="289"/>
      <c r="AWD137" s="289"/>
      <c r="AWE137" s="289"/>
      <c r="AWF137" s="289"/>
      <c r="AWG137" s="289"/>
      <c r="AWH137" s="289"/>
      <c r="AWI137" s="289"/>
      <c r="AWJ137" s="289"/>
      <c r="AWK137" s="289"/>
      <c r="AWL137" s="289"/>
      <c r="AWM137" s="289"/>
      <c r="AWN137" s="289"/>
      <c r="AWO137" s="289"/>
      <c r="AWP137" s="289"/>
      <c r="AWQ137" s="289"/>
      <c r="AWR137" s="289"/>
      <c r="AWS137" s="289"/>
      <c r="AWT137" s="289"/>
      <c r="AWU137" s="289"/>
      <c r="AWV137" s="289"/>
      <c r="AWW137" s="289"/>
      <c r="AWX137" s="289"/>
      <c r="AWY137" s="289"/>
      <c r="AWZ137" s="289"/>
      <c r="AXA137" s="289"/>
      <c r="AXB137" s="289"/>
      <c r="AXC137" s="289"/>
      <c r="AXD137" s="289"/>
      <c r="AXE137" s="289"/>
      <c r="AXF137" s="289"/>
      <c r="AXG137" s="289"/>
      <c r="AXH137" s="289"/>
      <c r="AXI137" s="289"/>
      <c r="AXJ137" s="289"/>
      <c r="AXK137" s="289"/>
      <c r="AXL137" s="289"/>
      <c r="AXM137" s="289"/>
      <c r="AXN137" s="289"/>
      <c r="AXO137" s="289"/>
      <c r="AXP137" s="289"/>
      <c r="AXQ137" s="289"/>
      <c r="AXR137" s="289"/>
      <c r="AXS137" s="289"/>
      <c r="AXT137" s="289"/>
      <c r="AXU137" s="289"/>
      <c r="AXV137" s="289"/>
      <c r="AXW137" s="289"/>
      <c r="AXX137" s="289"/>
      <c r="AXY137" s="289"/>
      <c r="AXZ137" s="289"/>
      <c r="AYA137" s="289"/>
      <c r="AYB137" s="289"/>
      <c r="AYC137" s="289"/>
      <c r="AYD137" s="289"/>
      <c r="AYE137" s="289"/>
      <c r="AYF137" s="289"/>
      <c r="AYG137" s="289"/>
      <c r="AYH137" s="289"/>
      <c r="AYI137" s="289"/>
      <c r="AYJ137" s="289"/>
      <c r="AYK137" s="289"/>
      <c r="AYL137" s="289"/>
      <c r="AYM137" s="289"/>
      <c r="AYN137" s="289"/>
      <c r="AYO137" s="289"/>
      <c r="AYP137" s="289"/>
      <c r="AYQ137" s="289"/>
      <c r="AYR137" s="289"/>
      <c r="AYS137" s="289"/>
      <c r="AYT137" s="289"/>
      <c r="AYU137" s="289"/>
      <c r="AYV137" s="289"/>
      <c r="AYW137" s="289"/>
      <c r="AYX137" s="289"/>
      <c r="AYY137" s="289"/>
      <c r="AYZ137" s="289"/>
      <c r="AZA137" s="289"/>
      <c r="AZB137" s="289"/>
      <c r="AZC137" s="289"/>
      <c r="AZD137" s="289"/>
      <c r="AZE137" s="289"/>
      <c r="AZF137" s="289"/>
      <c r="AZG137" s="289"/>
      <c r="AZH137" s="289"/>
      <c r="AZI137" s="289"/>
      <c r="AZJ137" s="289"/>
      <c r="AZK137" s="289"/>
      <c r="AZL137" s="289"/>
      <c r="AZM137" s="289"/>
      <c r="AZN137" s="289"/>
      <c r="AZO137" s="289"/>
      <c r="AZP137" s="289"/>
      <c r="AZQ137" s="289"/>
      <c r="AZR137" s="289"/>
      <c r="AZS137" s="289"/>
      <c r="AZT137" s="289"/>
      <c r="AZU137" s="289"/>
      <c r="AZV137" s="289"/>
      <c r="AZW137" s="289"/>
      <c r="AZX137" s="289"/>
      <c r="AZY137" s="289"/>
      <c r="AZZ137" s="289"/>
      <c r="BAA137" s="289"/>
      <c r="BAB137" s="289"/>
      <c r="BAC137" s="289"/>
      <c r="BAD137" s="289"/>
      <c r="BAE137" s="289"/>
      <c r="BAF137" s="289"/>
      <c r="BAG137" s="289"/>
      <c r="BAH137" s="289"/>
      <c r="BAI137" s="289"/>
      <c r="BAJ137" s="289"/>
      <c r="BAK137" s="289"/>
      <c r="BAL137" s="289"/>
      <c r="BAM137" s="289"/>
      <c r="BAN137" s="289"/>
      <c r="BAO137" s="289"/>
      <c r="BAP137" s="289"/>
      <c r="BAQ137" s="289"/>
      <c r="BAR137" s="289"/>
      <c r="BAS137" s="289"/>
      <c r="BAT137" s="289"/>
      <c r="BAU137" s="289"/>
      <c r="BAV137" s="289"/>
      <c r="BAW137" s="289"/>
      <c r="BAX137" s="289"/>
      <c r="BAY137" s="289"/>
      <c r="BAZ137" s="289"/>
      <c r="BBA137" s="289"/>
      <c r="BBB137" s="289"/>
      <c r="BBC137" s="289"/>
      <c r="BBD137" s="289"/>
      <c r="BBE137" s="289"/>
      <c r="BBF137" s="289"/>
      <c r="BBG137" s="289"/>
      <c r="BBH137" s="289"/>
      <c r="BBI137" s="289"/>
      <c r="BBJ137" s="289"/>
      <c r="BBK137" s="289"/>
      <c r="BBL137" s="289"/>
      <c r="BBM137" s="289"/>
      <c r="BBN137" s="289"/>
      <c r="BBO137" s="289"/>
      <c r="BBP137" s="289"/>
      <c r="BBQ137" s="289"/>
      <c r="BBR137" s="289"/>
      <c r="BBS137" s="289"/>
      <c r="BBT137" s="289"/>
      <c r="BBU137" s="289"/>
      <c r="BBV137" s="289"/>
      <c r="BBW137" s="289"/>
      <c r="BBX137" s="289"/>
      <c r="BBY137" s="289"/>
      <c r="BBZ137" s="289"/>
      <c r="BCA137" s="289"/>
      <c r="BCB137" s="289"/>
      <c r="BCC137" s="289"/>
      <c r="BCD137" s="289"/>
      <c r="BCE137" s="289"/>
      <c r="BCF137" s="289"/>
      <c r="BCG137" s="289"/>
      <c r="BCH137" s="289"/>
      <c r="BCI137" s="289"/>
      <c r="BCJ137" s="289"/>
      <c r="BCK137" s="289"/>
      <c r="BCL137" s="289"/>
      <c r="BCM137" s="289"/>
      <c r="BCN137" s="289"/>
      <c r="BCO137" s="289"/>
      <c r="BCP137" s="289"/>
      <c r="BCQ137" s="289"/>
      <c r="BCR137" s="289"/>
      <c r="BCS137" s="289"/>
      <c r="BCT137" s="289"/>
      <c r="BCU137" s="289"/>
      <c r="BCV137" s="289"/>
      <c r="BCW137" s="289"/>
      <c r="BCX137" s="289"/>
      <c r="BCY137" s="289"/>
      <c r="BCZ137" s="289"/>
      <c r="BDA137" s="289"/>
      <c r="BDB137" s="289"/>
      <c r="BDC137" s="289"/>
      <c r="BDD137" s="289"/>
      <c r="BDE137" s="289"/>
      <c r="BDF137" s="289"/>
      <c r="BDG137" s="289"/>
      <c r="BDH137" s="289"/>
      <c r="BDI137" s="289"/>
      <c r="BDJ137" s="289"/>
      <c r="BDK137" s="289"/>
      <c r="BDL137" s="289"/>
      <c r="BDM137" s="289"/>
      <c r="BDN137" s="289"/>
      <c r="BDO137" s="289"/>
      <c r="BDP137" s="289"/>
      <c r="BDQ137" s="289"/>
      <c r="BDR137" s="289"/>
      <c r="BDS137" s="289"/>
      <c r="BDT137" s="289"/>
      <c r="BDU137" s="289"/>
      <c r="BDV137" s="289"/>
      <c r="BDW137" s="289"/>
      <c r="BDX137" s="289"/>
      <c r="BDY137" s="289"/>
      <c r="BDZ137" s="289"/>
      <c r="BEA137" s="289"/>
      <c r="BEB137" s="289"/>
      <c r="BEC137" s="289"/>
      <c r="BED137" s="289"/>
      <c r="BEE137" s="289"/>
      <c r="BEF137" s="289"/>
      <c r="BEG137" s="289"/>
      <c r="BEH137" s="289"/>
      <c r="BEI137" s="289"/>
      <c r="BEJ137" s="289"/>
      <c r="BEK137" s="289"/>
      <c r="BEL137" s="289"/>
      <c r="BEM137" s="289"/>
      <c r="BEN137" s="289"/>
      <c r="BEO137" s="289"/>
      <c r="BEP137" s="289"/>
      <c r="BEQ137" s="289"/>
      <c r="BER137" s="289"/>
      <c r="BES137" s="289"/>
      <c r="BET137" s="289"/>
      <c r="BEU137" s="289"/>
      <c r="BEV137" s="289"/>
      <c r="BEW137" s="289"/>
      <c r="BEX137" s="289"/>
      <c r="BEY137" s="289"/>
      <c r="BEZ137" s="289"/>
      <c r="BFA137" s="289"/>
      <c r="BFB137" s="289"/>
      <c r="BFC137" s="289"/>
      <c r="BFD137" s="289"/>
      <c r="BFE137" s="289"/>
      <c r="BFF137" s="289"/>
      <c r="BFG137" s="289"/>
      <c r="BFH137" s="289"/>
      <c r="BFI137" s="289"/>
      <c r="BFJ137" s="289"/>
      <c r="BFK137" s="289"/>
      <c r="BFL137" s="289"/>
      <c r="BFM137" s="289"/>
      <c r="BFN137" s="289"/>
      <c r="BFO137" s="289"/>
      <c r="BFP137" s="289"/>
      <c r="BFQ137" s="289"/>
      <c r="BFR137" s="289"/>
      <c r="BFS137" s="289"/>
      <c r="BFT137" s="289"/>
      <c r="BFU137" s="289"/>
      <c r="BFV137" s="289"/>
      <c r="BFW137" s="289"/>
      <c r="BFX137" s="289"/>
      <c r="BFY137" s="289"/>
      <c r="BFZ137" s="289"/>
      <c r="BGA137" s="289"/>
      <c r="BGB137" s="289"/>
      <c r="BGC137" s="289"/>
      <c r="BGD137" s="289"/>
      <c r="BGE137" s="289"/>
      <c r="BGF137" s="289"/>
      <c r="BGG137" s="289"/>
      <c r="BGH137" s="289"/>
      <c r="BGI137" s="289"/>
      <c r="BGJ137" s="289"/>
      <c r="BGK137" s="289"/>
      <c r="BGL137" s="289"/>
      <c r="BGM137" s="289"/>
      <c r="BGN137" s="289"/>
      <c r="BGO137" s="289"/>
      <c r="BGP137" s="289"/>
      <c r="BGQ137" s="289"/>
      <c r="BGR137" s="289"/>
      <c r="BGS137" s="289"/>
      <c r="BGT137" s="289"/>
      <c r="BGU137" s="289"/>
      <c r="BGV137" s="289"/>
      <c r="BGW137" s="289"/>
      <c r="BGX137" s="289"/>
      <c r="BGY137" s="289"/>
      <c r="BGZ137" s="289"/>
      <c r="BHA137" s="289"/>
      <c r="BHB137" s="289"/>
      <c r="BHC137" s="289"/>
      <c r="BHD137" s="289"/>
      <c r="BHE137" s="289"/>
      <c r="BHF137" s="289"/>
      <c r="BHG137" s="289"/>
      <c r="BHH137" s="289"/>
      <c r="BHI137" s="289"/>
      <c r="BHJ137" s="289"/>
      <c r="BHK137" s="289"/>
      <c r="BHL137" s="289"/>
      <c r="BHM137" s="289"/>
      <c r="BHN137" s="289"/>
      <c r="BHO137" s="289"/>
      <c r="BHP137" s="289"/>
      <c r="BHQ137" s="289"/>
      <c r="BHR137" s="289"/>
      <c r="BHS137" s="289"/>
      <c r="BHT137" s="289"/>
      <c r="BHU137" s="289"/>
      <c r="BHV137" s="289"/>
      <c r="BHW137" s="289"/>
      <c r="BHX137" s="289"/>
      <c r="BHY137" s="289"/>
      <c r="BHZ137" s="289"/>
      <c r="BIA137" s="289"/>
      <c r="BIB137" s="289"/>
      <c r="BIC137" s="289"/>
      <c r="BID137" s="289"/>
      <c r="BIE137" s="289"/>
      <c r="BIF137" s="289"/>
      <c r="BIG137" s="289"/>
      <c r="BIH137" s="289"/>
      <c r="BII137" s="289"/>
      <c r="BIJ137" s="289"/>
      <c r="BIK137" s="289"/>
      <c r="BIL137" s="289"/>
      <c r="BIM137" s="289"/>
      <c r="BIN137" s="289"/>
      <c r="BIO137" s="289"/>
      <c r="BIP137" s="289"/>
      <c r="BIQ137" s="289"/>
      <c r="BIR137" s="289"/>
      <c r="BIS137" s="289"/>
      <c r="BIT137" s="289"/>
      <c r="BIU137" s="289"/>
      <c r="BIV137" s="289"/>
      <c r="BIW137" s="289"/>
      <c r="BIX137" s="289"/>
      <c r="BIY137" s="289"/>
      <c r="BIZ137" s="289"/>
      <c r="BJA137" s="289"/>
      <c r="BJB137" s="289"/>
      <c r="BJC137" s="289"/>
      <c r="BJD137" s="289"/>
      <c r="BJE137" s="289"/>
      <c r="BJF137" s="289"/>
      <c r="BJG137" s="289"/>
      <c r="BJH137" s="289"/>
      <c r="BJI137" s="289"/>
      <c r="BJJ137" s="289"/>
      <c r="BJK137" s="289"/>
      <c r="BJL137" s="289"/>
      <c r="BJM137" s="289"/>
      <c r="BJN137" s="289"/>
      <c r="BJO137" s="289"/>
      <c r="BJP137" s="289"/>
      <c r="BJQ137" s="289"/>
      <c r="BJR137" s="289"/>
      <c r="BJS137" s="289"/>
      <c r="BJT137" s="289"/>
      <c r="BJU137" s="289"/>
      <c r="BJV137" s="289"/>
      <c r="BJW137" s="289"/>
      <c r="BJX137" s="289"/>
      <c r="BJY137" s="289"/>
      <c r="BJZ137" s="289"/>
      <c r="BKA137" s="289"/>
      <c r="BKB137" s="289"/>
      <c r="BKC137" s="289"/>
      <c r="BKD137" s="289"/>
      <c r="BKE137" s="289"/>
      <c r="BKF137" s="289"/>
      <c r="BKG137" s="289"/>
      <c r="BKH137" s="289"/>
      <c r="BKI137" s="289"/>
      <c r="BKJ137" s="289"/>
      <c r="BKK137" s="289"/>
      <c r="BKL137" s="289"/>
      <c r="BKM137" s="289"/>
      <c r="BKN137" s="289"/>
      <c r="BKO137" s="289"/>
      <c r="BKP137" s="289"/>
      <c r="BKQ137" s="289"/>
      <c r="BKR137" s="289"/>
      <c r="BKS137" s="289"/>
      <c r="BKT137" s="289"/>
      <c r="BKU137" s="289"/>
      <c r="BKV137" s="289"/>
      <c r="BKW137" s="289"/>
      <c r="BKX137" s="289"/>
      <c r="BKY137" s="289"/>
      <c r="BKZ137" s="289"/>
      <c r="BLA137" s="289"/>
      <c r="BLB137" s="289"/>
      <c r="BLC137" s="289"/>
      <c r="BLD137" s="289"/>
      <c r="BLE137" s="289"/>
      <c r="BLF137" s="289"/>
      <c r="BLG137" s="289"/>
      <c r="BLH137" s="289"/>
      <c r="BLI137" s="289"/>
      <c r="BLJ137" s="289"/>
      <c r="BLK137" s="289"/>
      <c r="BLL137" s="289"/>
      <c r="BLM137" s="289"/>
      <c r="BLN137" s="289"/>
      <c r="BLO137" s="289"/>
      <c r="BLP137" s="289"/>
      <c r="BLQ137" s="289"/>
      <c r="BLR137" s="289"/>
      <c r="BLS137" s="289"/>
      <c r="BLT137" s="289"/>
      <c r="BLU137" s="289"/>
      <c r="BLV137" s="289"/>
      <c r="BLW137" s="289"/>
      <c r="BLX137" s="289"/>
      <c r="BLY137" s="289"/>
      <c r="BLZ137" s="289"/>
      <c r="BMA137" s="289"/>
      <c r="BMB137" s="289"/>
      <c r="BMC137" s="289"/>
      <c r="BMD137" s="289"/>
      <c r="BME137" s="289"/>
      <c r="BMF137" s="289"/>
      <c r="BMG137" s="289"/>
      <c r="BMH137" s="289"/>
      <c r="BMI137" s="289"/>
      <c r="BMJ137" s="289"/>
      <c r="BMK137" s="289"/>
      <c r="BML137" s="289"/>
      <c r="BMM137" s="289"/>
      <c r="BMN137" s="289"/>
      <c r="BMO137" s="289"/>
      <c r="BMP137" s="289"/>
      <c r="BMQ137" s="289"/>
      <c r="BMR137" s="289"/>
      <c r="BMS137" s="289"/>
      <c r="BMT137" s="289"/>
      <c r="BMU137" s="289"/>
      <c r="BMV137" s="289"/>
      <c r="BMW137" s="289"/>
      <c r="BMX137" s="289"/>
      <c r="BMY137" s="289"/>
      <c r="BMZ137" s="289"/>
      <c r="BNA137" s="289"/>
      <c r="BNB137" s="289"/>
      <c r="BNC137" s="289"/>
      <c r="BND137" s="289"/>
      <c r="BNE137" s="289"/>
      <c r="BNF137" s="289"/>
      <c r="BNG137" s="289"/>
      <c r="BNH137" s="289"/>
      <c r="BNI137" s="289"/>
      <c r="BNJ137" s="289"/>
      <c r="BNK137" s="289"/>
      <c r="BNL137" s="289"/>
      <c r="BNM137" s="289"/>
      <c r="BNN137" s="289"/>
      <c r="BNO137" s="289"/>
      <c r="BNP137" s="289"/>
      <c r="BNQ137" s="289"/>
      <c r="BNR137" s="289"/>
      <c r="BNS137" s="289"/>
      <c r="BNT137" s="289"/>
      <c r="BNU137" s="289"/>
      <c r="BNV137" s="289"/>
      <c r="BNW137" s="289"/>
      <c r="BNX137" s="289"/>
      <c r="BNY137" s="289"/>
      <c r="BNZ137" s="289"/>
      <c r="BOA137" s="289"/>
      <c r="BOB137" s="289"/>
      <c r="BOC137" s="289"/>
      <c r="BOD137" s="289"/>
      <c r="BOE137" s="289"/>
      <c r="BOF137" s="289"/>
      <c r="BOG137" s="289"/>
      <c r="BOH137" s="289"/>
      <c r="BOI137" s="289"/>
      <c r="BOJ137" s="289"/>
      <c r="BOK137" s="289"/>
      <c r="BOL137" s="289"/>
      <c r="BOM137" s="289"/>
      <c r="BON137" s="289"/>
      <c r="BOO137" s="289"/>
      <c r="BOP137" s="289"/>
      <c r="BOQ137" s="289"/>
      <c r="BOR137" s="289"/>
      <c r="BOS137" s="289"/>
      <c r="BOT137" s="289"/>
      <c r="BOU137" s="289"/>
      <c r="BOV137" s="289"/>
      <c r="BOW137" s="289"/>
      <c r="BOX137" s="289"/>
      <c r="BOY137" s="289"/>
      <c r="BOZ137" s="289"/>
      <c r="BPA137" s="289"/>
      <c r="BPB137" s="289"/>
      <c r="BPC137" s="289"/>
      <c r="BPD137" s="289"/>
      <c r="BPE137" s="289"/>
      <c r="BPF137" s="289"/>
      <c r="BPG137" s="289"/>
      <c r="BPH137" s="289"/>
      <c r="BPI137" s="289"/>
      <c r="BPJ137" s="289"/>
      <c r="BPK137" s="289"/>
      <c r="BPL137" s="289"/>
      <c r="BPM137" s="289"/>
      <c r="BPN137" s="289"/>
      <c r="BPO137" s="289"/>
      <c r="BPP137" s="289"/>
      <c r="BPQ137" s="289"/>
      <c r="BPR137" s="289"/>
      <c r="BPS137" s="289"/>
      <c r="BPT137" s="289"/>
      <c r="BPU137" s="289"/>
      <c r="BPV137" s="289"/>
      <c r="BPW137" s="289"/>
      <c r="BPX137" s="289"/>
      <c r="BPY137" s="289"/>
      <c r="BPZ137" s="289"/>
      <c r="BQA137" s="289"/>
      <c r="BQB137" s="289"/>
      <c r="BQC137" s="289"/>
      <c r="BQD137" s="289"/>
      <c r="BQE137" s="289"/>
      <c r="BQF137" s="289"/>
      <c r="BQG137" s="289"/>
      <c r="BQH137" s="289"/>
      <c r="BQI137" s="289"/>
      <c r="BQJ137" s="289"/>
      <c r="BQK137" s="289"/>
      <c r="BQL137" s="289"/>
      <c r="BQM137" s="289"/>
      <c r="BQN137" s="289"/>
      <c r="BQO137" s="289"/>
      <c r="BQP137" s="289"/>
      <c r="BQQ137" s="289"/>
      <c r="BQR137" s="289"/>
      <c r="BQS137" s="289"/>
      <c r="BQT137" s="289"/>
      <c r="BQU137" s="289"/>
      <c r="BQV137" s="289"/>
      <c r="BQW137" s="289"/>
      <c r="BQX137" s="289"/>
      <c r="BQY137" s="289"/>
      <c r="BQZ137" s="289"/>
      <c r="BRA137" s="289"/>
      <c r="BRB137" s="289"/>
      <c r="BRC137" s="289"/>
      <c r="BRD137" s="289"/>
      <c r="BRE137" s="289"/>
      <c r="BRF137" s="289"/>
      <c r="BRG137" s="289"/>
      <c r="BRH137" s="289"/>
      <c r="BRI137" s="289"/>
      <c r="BRJ137" s="289"/>
      <c r="BRK137" s="289"/>
      <c r="BRL137" s="289"/>
      <c r="BRM137" s="289"/>
      <c r="BRN137" s="289"/>
      <c r="BRO137" s="289"/>
      <c r="BRP137" s="289"/>
      <c r="BRQ137" s="289"/>
      <c r="BRR137" s="289"/>
      <c r="BRS137" s="289"/>
      <c r="BRT137" s="289"/>
      <c r="BRU137" s="289"/>
      <c r="BRV137" s="289"/>
      <c r="BRW137" s="289"/>
      <c r="BRX137" s="289"/>
      <c r="BRY137" s="289"/>
      <c r="BRZ137" s="289"/>
      <c r="BSA137" s="289"/>
      <c r="BSB137" s="289"/>
      <c r="BSC137" s="289"/>
      <c r="BSD137" s="289"/>
      <c r="BSE137" s="289"/>
      <c r="BSF137" s="289"/>
      <c r="BSG137" s="289"/>
      <c r="BSH137" s="289"/>
      <c r="BSI137" s="289"/>
      <c r="BSJ137" s="289"/>
      <c r="BSK137" s="289"/>
      <c r="BSL137" s="289"/>
      <c r="BSM137" s="289"/>
      <c r="BSN137" s="289"/>
      <c r="BSO137" s="289"/>
      <c r="BSP137" s="289"/>
      <c r="BSQ137" s="289"/>
      <c r="BSR137" s="289"/>
      <c r="BSS137" s="289"/>
      <c r="BST137" s="289"/>
      <c r="BSU137" s="289"/>
      <c r="BSV137" s="289"/>
      <c r="BSW137" s="289"/>
      <c r="BSX137" s="289"/>
      <c r="BSY137" s="289"/>
      <c r="BSZ137" s="289"/>
      <c r="BTA137" s="289"/>
      <c r="BTB137" s="289"/>
      <c r="BTC137" s="289"/>
      <c r="BTD137" s="289"/>
      <c r="BTE137" s="289"/>
      <c r="BTF137" s="289"/>
      <c r="BTG137" s="289"/>
      <c r="BTH137" s="289"/>
      <c r="BTI137" s="289"/>
      <c r="BTJ137" s="289"/>
      <c r="BTK137" s="289"/>
      <c r="BTL137" s="289"/>
      <c r="BTM137" s="289"/>
      <c r="BTN137" s="289"/>
      <c r="BTO137" s="289"/>
      <c r="BTP137" s="289"/>
      <c r="BTQ137" s="289"/>
      <c r="BTR137" s="289"/>
      <c r="BTS137" s="289"/>
      <c r="BTT137" s="289"/>
      <c r="BTU137" s="289"/>
      <c r="BTV137" s="289"/>
      <c r="BTW137" s="289"/>
      <c r="BTX137" s="289"/>
      <c r="BTY137" s="289"/>
      <c r="BTZ137" s="289"/>
      <c r="BUA137" s="289"/>
      <c r="BUB137" s="289"/>
      <c r="BUC137" s="289"/>
      <c r="BUD137" s="289"/>
      <c r="BUE137" s="289"/>
      <c r="BUF137" s="289"/>
      <c r="BUG137" s="289"/>
      <c r="BUH137" s="289"/>
      <c r="BUI137" s="289"/>
      <c r="BUJ137" s="289"/>
      <c r="BUK137" s="289"/>
      <c r="BUL137" s="289"/>
      <c r="BUM137" s="289"/>
      <c r="BUN137" s="289"/>
      <c r="BUO137" s="289"/>
      <c r="BUP137" s="289"/>
      <c r="BUQ137" s="289"/>
      <c r="BUR137" s="289"/>
      <c r="BUS137" s="289"/>
      <c r="BUT137" s="289"/>
      <c r="BUU137" s="289"/>
      <c r="BUV137" s="289"/>
      <c r="BUW137" s="289"/>
      <c r="BUX137" s="289"/>
      <c r="BUY137" s="289"/>
      <c r="BUZ137" s="289"/>
      <c r="BVA137" s="289"/>
      <c r="BVB137" s="289"/>
      <c r="BVC137" s="289"/>
      <c r="BVD137" s="289"/>
      <c r="BVE137" s="289"/>
      <c r="BVF137" s="289"/>
      <c r="BVG137" s="289"/>
      <c r="BVH137" s="289"/>
      <c r="BVI137" s="289"/>
      <c r="BVJ137" s="289"/>
      <c r="BVK137" s="289"/>
      <c r="BVL137" s="289"/>
      <c r="BVM137" s="289"/>
      <c r="BVN137" s="289"/>
      <c r="BVO137" s="289"/>
      <c r="BVP137" s="289"/>
      <c r="BVQ137" s="289"/>
      <c r="BVR137" s="289"/>
      <c r="BVS137" s="289"/>
      <c r="BVT137" s="289"/>
      <c r="BVU137" s="289"/>
      <c r="BVV137" s="289"/>
      <c r="BVW137" s="289"/>
      <c r="BVX137" s="289"/>
      <c r="BVY137" s="289"/>
      <c r="BVZ137" s="289"/>
      <c r="BWA137" s="289"/>
      <c r="BWB137" s="289"/>
      <c r="BWC137" s="289"/>
      <c r="BWD137" s="289"/>
      <c r="BWE137" s="289"/>
      <c r="BWF137" s="289"/>
      <c r="BWG137" s="289"/>
      <c r="BWH137" s="289"/>
      <c r="BWI137" s="289"/>
      <c r="BWJ137" s="289"/>
      <c r="BWK137" s="289"/>
      <c r="BWL137" s="289"/>
      <c r="BWM137" s="289"/>
      <c r="BWN137" s="289"/>
      <c r="BWO137" s="289"/>
      <c r="BWP137" s="289"/>
      <c r="BWQ137" s="289"/>
      <c r="BWR137" s="289"/>
      <c r="BWS137" s="289"/>
      <c r="BWT137" s="289"/>
      <c r="BWU137" s="289"/>
      <c r="BWV137" s="289"/>
      <c r="BWW137" s="289"/>
      <c r="BWX137" s="289"/>
      <c r="BWY137" s="289"/>
      <c r="BWZ137" s="289"/>
      <c r="BXA137" s="289"/>
      <c r="BXB137" s="289"/>
      <c r="BXC137" s="289"/>
      <c r="BXD137" s="289"/>
      <c r="BXE137" s="289"/>
      <c r="BXF137" s="289"/>
      <c r="BXG137" s="289"/>
      <c r="BXH137" s="289"/>
      <c r="BXI137" s="289"/>
      <c r="BXJ137" s="289"/>
      <c r="BXK137" s="289"/>
      <c r="BXL137" s="289"/>
      <c r="BXM137" s="289"/>
      <c r="BXN137" s="289"/>
      <c r="BXO137" s="289"/>
      <c r="BXP137" s="289"/>
      <c r="BXQ137" s="289"/>
      <c r="BXR137" s="289"/>
      <c r="BXS137" s="289"/>
      <c r="BXT137" s="289"/>
      <c r="BXU137" s="289"/>
      <c r="BXV137" s="289"/>
      <c r="BXW137" s="289"/>
      <c r="BXX137" s="289"/>
      <c r="BXY137" s="289"/>
      <c r="BXZ137" s="289"/>
      <c r="BYA137" s="289"/>
      <c r="BYB137" s="289"/>
      <c r="BYC137" s="289"/>
      <c r="BYD137" s="289"/>
      <c r="BYE137" s="289"/>
      <c r="BYF137" s="289"/>
      <c r="BYG137" s="289"/>
      <c r="BYH137" s="289"/>
      <c r="BYI137" s="289"/>
      <c r="BYJ137" s="289"/>
      <c r="BYK137" s="289"/>
      <c r="BYL137" s="289"/>
      <c r="BYM137" s="289"/>
      <c r="BYN137" s="289"/>
      <c r="BYO137" s="289"/>
      <c r="BYP137" s="289"/>
      <c r="BYQ137" s="289"/>
      <c r="BYR137" s="289"/>
      <c r="BYS137" s="289"/>
      <c r="BYT137" s="289"/>
      <c r="BYU137" s="289"/>
      <c r="BYV137" s="289"/>
      <c r="BYW137" s="289"/>
      <c r="BYX137" s="289"/>
      <c r="BYY137" s="289"/>
      <c r="BYZ137" s="289"/>
      <c r="BZA137" s="289"/>
      <c r="BZB137" s="289"/>
      <c r="BZC137" s="289"/>
      <c r="BZD137" s="289"/>
      <c r="BZE137" s="289"/>
      <c r="BZF137" s="289"/>
      <c r="BZG137" s="289"/>
      <c r="BZH137" s="289"/>
      <c r="BZI137" s="289"/>
      <c r="BZJ137" s="289"/>
      <c r="BZK137" s="289"/>
      <c r="BZL137" s="289"/>
      <c r="BZM137" s="289"/>
      <c r="BZN137" s="289"/>
      <c r="BZO137" s="289"/>
      <c r="BZP137" s="289"/>
      <c r="BZQ137" s="289"/>
      <c r="BZR137" s="289"/>
      <c r="BZS137" s="289"/>
      <c r="BZT137" s="289"/>
      <c r="BZU137" s="289"/>
      <c r="BZV137" s="289"/>
      <c r="BZW137" s="289"/>
      <c r="BZX137" s="289"/>
      <c r="BZY137" s="289"/>
      <c r="BZZ137" s="289"/>
      <c r="CAA137" s="289"/>
      <c r="CAB137" s="289"/>
      <c r="CAC137" s="289"/>
      <c r="CAD137" s="289"/>
      <c r="CAE137" s="289"/>
      <c r="CAF137" s="289"/>
      <c r="CAG137" s="289"/>
      <c r="CAH137" s="289"/>
      <c r="CAI137" s="289"/>
      <c r="CAJ137" s="289"/>
      <c r="CAK137" s="289"/>
      <c r="CAL137" s="289"/>
      <c r="CAM137" s="289"/>
      <c r="CAN137" s="289"/>
      <c r="CAO137" s="289"/>
      <c r="CAP137" s="289"/>
      <c r="CAQ137" s="289"/>
      <c r="CAR137" s="289"/>
      <c r="CAS137" s="289"/>
      <c r="CAT137" s="289"/>
      <c r="CAU137" s="289"/>
      <c r="CAV137" s="289"/>
      <c r="CAW137" s="289"/>
      <c r="CAX137" s="289"/>
      <c r="CAY137" s="289"/>
      <c r="CAZ137" s="289"/>
      <c r="CBA137" s="289"/>
      <c r="CBB137" s="289"/>
      <c r="CBC137" s="289"/>
      <c r="CBD137" s="289"/>
      <c r="CBE137" s="289"/>
      <c r="CBF137" s="289"/>
      <c r="CBG137" s="289"/>
      <c r="CBH137" s="289"/>
      <c r="CBI137" s="289"/>
      <c r="CBJ137" s="289"/>
      <c r="CBK137" s="289"/>
      <c r="CBL137" s="289"/>
      <c r="CBM137" s="289"/>
      <c r="CBN137" s="289"/>
      <c r="CBO137" s="289"/>
      <c r="CBP137" s="289"/>
      <c r="CBQ137" s="289"/>
      <c r="CBR137" s="289"/>
      <c r="CBS137" s="289"/>
      <c r="CBT137" s="289"/>
      <c r="CBU137" s="289"/>
      <c r="CBV137" s="289"/>
      <c r="CBW137" s="289"/>
      <c r="CBX137" s="289"/>
      <c r="CBY137" s="289"/>
      <c r="CBZ137" s="289"/>
      <c r="CCA137" s="289"/>
      <c r="CCB137" s="289"/>
      <c r="CCC137" s="289"/>
      <c r="CCD137" s="289"/>
      <c r="CCE137" s="289"/>
      <c r="CCF137" s="289"/>
      <c r="CCG137" s="289"/>
      <c r="CCH137" s="289"/>
      <c r="CCI137" s="289"/>
      <c r="CCJ137" s="289"/>
      <c r="CCK137" s="289"/>
      <c r="CCL137" s="289"/>
      <c r="CCM137" s="289"/>
      <c r="CCN137" s="289"/>
      <c r="CCO137" s="289"/>
      <c r="CCP137" s="289"/>
      <c r="CCQ137" s="289"/>
      <c r="CCR137" s="289"/>
      <c r="CCS137" s="289"/>
      <c r="CCT137" s="289"/>
      <c r="CCU137" s="289"/>
      <c r="CCV137" s="289"/>
      <c r="CCW137" s="289"/>
      <c r="CCX137" s="289"/>
      <c r="CCY137" s="289"/>
      <c r="CCZ137" s="289"/>
      <c r="CDA137" s="289"/>
      <c r="CDB137" s="289"/>
      <c r="CDC137" s="289"/>
      <c r="CDD137" s="289"/>
      <c r="CDE137" s="289"/>
      <c r="CDF137" s="289"/>
      <c r="CDG137" s="289"/>
      <c r="CDH137" s="289"/>
      <c r="CDI137" s="289"/>
      <c r="CDJ137" s="289"/>
      <c r="CDK137" s="289"/>
      <c r="CDL137" s="289"/>
      <c r="CDM137" s="289"/>
      <c r="CDN137" s="289"/>
      <c r="CDO137" s="289"/>
      <c r="CDP137" s="289"/>
      <c r="CDQ137" s="289"/>
      <c r="CDR137" s="289"/>
      <c r="CDS137" s="289"/>
      <c r="CDT137" s="289"/>
      <c r="CDU137" s="289"/>
      <c r="CDV137" s="289"/>
      <c r="CDW137" s="289"/>
      <c r="CDX137" s="289"/>
      <c r="CDY137" s="289"/>
      <c r="CDZ137" s="289"/>
      <c r="CEA137" s="289"/>
      <c r="CEB137" s="289"/>
      <c r="CEC137" s="289"/>
      <c r="CED137" s="289"/>
      <c r="CEE137" s="289"/>
      <c r="CEF137" s="289"/>
      <c r="CEG137" s="289"/>
      <c r="CEH137" s="289"/>
      <c r="CEI137" s="289"/>
      <c r="CEJ137" s="289"/>
      <c r="CEK137" s="289"/>
      <c r="CEL137" s="289"/>
      <c r="CEM137" s="289"/>
      <c r="CEN137" s="289"/>
      <c r="CEO137" s="289"/>
      <c r="CEP137" s="289"/>
      <c r="CEQ137" s="289"/>
      <c r="CER137" s="289"/>
      <c r="CES137" s="289"/>
      <c r="CET137" s="289"/>
      <c r="CEU137" s="289"/>
      <c r="CEV137" s="289"/>
      <c r="CEW137" s="289"/>
      <c r="CEX137" s="289"/>
      <c r="CEY137" s="289"/>
      <c r="CEZ137" s="289"/>
      <c r="CFA137" s="289"/>
      <c r="CFB137" s="289"/>
      <c r="CFC137" s="289"/>
      <c r="CFD137" s="289"/>
      <c r="CFE137" s="289"/>
      <c r="CFF137" s="289"/>
      <c r="CFG137" s="289"/>
      <c r="CFH137" s="289"/>
      <c r="CFI137" s="289"/>
      <c r="CFJ137" s="289"/>
      <c r="CFK137" s="289"/>
      <c r="CFL137" s="289"/>
      <c r="CFM137" s="289"/>
      <c r="CFN137" s="289"/>
      <c r="CFO137" s="289"/>
      <c r="CFP137" s="289"/>
      <c r="CFQ137" s="289"/>
      <c r="CFR137" s="289"/>
      <c r="CFS137" s="289"/>
      <c r="CFT137" s="289"/>
      <c r="CFU137" s="289"/>
      <c r="CFV137" s="289"/>
      <c r="CFW137" s="289"/>
      <c r="CFX137" s="289"/>
      <c r="CFY137" s="289"/>
      <c r="CFZ137" s="289"/>
      <c r="CGA137" s="289"/>
      <c r="CGB137" s="289"/>
      <c r="CGC137" s="289"/>
      <c r="CGD137" s="289"/>
      <c r="CGE137" s="289"/>
      <c r="CGF137" s="289"/>
      <c r="CGG137" s="289"/>
      <c r="CGH137" s="289"/>
      <c r="CGI137" s="289"/>
      <c r="CGJ137" s="289"/>
      <c r="CGK137" s="289"/>
      <c r="CGL137" s="289"/>
      <c r="CGM137" s="289"/>
      <c r="CGN137" s="289"/>
      <c r="CGO137" s="289"/>
      <c r="CGP137" s="289"/>
      <c r="CGQ137" s="289"/>
      <c r="CGR137" s="289"/>
      <c r="CGS137" s="289"/>
      <c r="CGT137" s="289"/>
      <c r="CGU137" s="289"/>
      <c r="CGV137" s="289"/>
      <c r="CGW137" s="289"/>
      <c r="CGX137" s="289"/>
      <c r="CGY137" s="289"/>
      <c r="CGZ137" s="289"/>
      <c r="CHA137" s="289"/>
      <c r="CHB137" s="289"/>
      <c r="CHC137" s="289"/>
      <c r="CHD137" s="289"/>
      <c r="CHE137" s="289"/>
      <c r="CHF137" s="289"/>
      <c r="CHG137" s="289"/>
      <c r="CHH137" s="289"/>
      <c r="CHI137" s="289"/>
      <c r="CHJ137" s="289"/>
      <c r="CHK137" s="289"/>
      <c r="CHL137" s="289"/>
      <c r="CHM137" s="289"/>
      <c r="CHN137" s="289"/>
      <c r="CHO137" s="289"/>
      <c r="CHP137" s="289"/>
      <c r="CHQ137" s="289"/>
      <c r="CHR137" s="289"/>
      <c r="CHS137" s="289"/>
      <c r="CHT137" s="289"/>
      <c r="CHU137" s="289"/>
      <c r="CHV137" s="289"/>
      <c r="CHW137" s="289"/>
      <c r="CHX137" s="289"/>
      <c r="CHY137" s="289"/>
      <c r="CHZ137" s="289"/>
      <c r="CIA137" s="289"/>
      <c r="CIB137" s="289"/>
      <c r="CIC137" s="289"/>
      <c r="CID137" s="289"/>
      <c r="CIE137" s="289"/>
      <c r="CIF137" s="289"/>
      <c r="CIG137" s="289"/>
      <c r="CIH137" s="289"/>
      <c r="CII137" s="289"/>
      <c r="CIJ137" s="289"/>
      <c r="CIK137" s="289"/>
      <c r="CIL137" s="289"/>
      <c r="CIM137" s="289"/>
      <c r="CIN137" s="289"/>
      <c r="CIO137" s="289"/>
      <c r="CIP137" s="289"/>
      <c r="CIQ137" s="289"/>
      <c r="CIR137" s="289"/>
      <c r="CIS137" s="289"/>
      <c r="CIT137" s="289"/>
      <c r="CIU137" s="289"/>
      <c r="CIV137" s="289"/>
      <c r="CIW137" s="289"/>
      <c r="CIX137" s="289"/>
      <c r="CIY137" s="289"/>
      <c r="CIZ137" s="289"/>
      <c r="CJA137" s="289"/>
      <c r="CJB137" s="289"/>
      <c r="CJC137" s="289"/>
      <c r="CJD137" s="289"/>
      <c r="CJE137" s="289"/>
      <c r="CJF137" s="289"/>
      <c r="CJG137" s="289"/>
      <c r="CJH137" s="289"/>
      <c r="CJI137" s="289"/>
      <c r="CJJ137" s="289"/>
      <c r="CJK137" s="289"/>
      <c r="CJL137" s="289"/>
      <c r="CJM137" s="289"/>
      <c r="CJN137" s="289"/>
      <c r="CJO137" s="289"/>
      <c r="CJP137" s="289"/>
      <c r="CJQ137" s="289"/>
      <c r="CJR137" s="289"/>
      <c r="CJS137" s="289"/>
      <c r="CJT137" s="289"/>
      <c r="CJU137" s="289"/>
      <c r="CJV137" s="289"/>
      <c r="CJW137" s="289"/>
      <c r="CJX137" s="289"/>
      <c r="CJY137" s="289"/>
      <c r="CJZ137" s="289"/>
      <c r="CKA137" s="289"/>
      <c r="CKB137" s="289"/>
      <c r="CKC137" s="289"/>
      <c r="CKD137" s="289"/>
      <c r="CKE137" s="289"/>
      <c r="CKF137" s="289"/>
      <c r="CKG137" s="289"/>
      <c r="CKH137" s="289"/>
      <c r="CKI137" s="289"/>
      <c r="CKJ137" s="289"/>
      <c r="CKK137" s="289"/>
      <c r="CKL137" s="289"/>
      <c r="CKM137" s="289"/>
      <c r="CKN137" s="289"/>
      <c r="CKO137" s="289"/>
      <c r="CKP137" s="289"/>
      <c r="CKQ137" s="289"/>
      <c r="CKR137" s="289"/>
      <c r="CKS137" s="289"/>
      <c r="CKT137" s="289"/>
      <c r="CKU137" s="289"/>
      <c r="CKV137" s="289"/>
      <c r="CKW137" s="289"/>
      <c r="CKX137" s="289"/>
      <c r="CKY137" s="289"/>
      <c r="CKZ137" s="289"/>
      <c r="CLA137" s="289"/>
      <c r="CLB137" s="289"/>
      <c r="CLC137" s="289"/>
      <c r="CLD137" s="289"/>
      <c r="CLE137" s="289"/>
      <c r="CLF137" s="289"/>
      <c r="CLG137" s="289"/>
      <c r="CLH137" s="289"/>
      <c r="CLI137" s="289"/>
      <c r="CLJ137" s="289"/>
      <c r="CLK137" s="289"/>
      <c r="CLL137" s="289"/>
      <c r="CLM137" s="289"/>
      <c r="CLN137" s="289"/>
      <c r="CLO137" s="289"/>
      <c r="CLP137" s="289"/>
      <c r="CLQ137" s="289"/>
      <c r="CLR137" s="289"/>
      <c r="CLS137" s="289"/>
      <c r="CLT137" s="289"/>
      <c r="CLU137" s="289"/>
      <c r="CLV137" s="289"/>
      <c r="CLW137" s="289"/>
      <c r="CLX137" s="289"/>
      <c r="CLY137" s="289"/>
      <c r="CLZ137" s="289"/>
      <c r="CMA137" s="289"/>
      <c r="CMB137" s="289"/>
      <c r="CMC137" s="289"/>
      <c r="CMD137" s="289"/>
      <c r="CME137" s="289"/>
      <c r="CMF137" s="289"/>
      <c r="CMG137" s="289"/>
      <c r="CMH137" s="289"/>
      <c r="CMI137" s="289"/>
      <c r="CMJ137" s="289"/>
      <c r="CMK137" s="289"/>
      <c r="CML137" s="289"/>
      <c r="CMM137" s="289"/>
      <c r="CMN137" s="289"/>
      <c r="CMO137" s="289"/>
      <c r="CMP137" s="289"/>
      <c r="CMQ137" s="289"/>
      <c r="CMR137" s="289"/>
      <c r="CMS137" s="289"/>
      <c r="CMT137" s="289"/>
      <c r="CMU137" s="289"/>
      <c r="CMV137" s="289"/>
      <c r="CMW137" s="289"/>
      <c r="CMX137" s="289"/>
      <c r="CMY137" s="289"/>
      <c r="CMZ137" s="289"/>
      <c r="CNA137" s="289"/>
      <c r="CNB137" s="289"/>
      <c r="CNC137" s="289"/>
      <c r="CND137" s="289"/>
      <c r="CNE137" s="289"/>
      <c r="CNF137" s="289"/>
      <c r="CNG137" s="289"/>
      <c r="CNH137" s="289"/>
      <c r="CNI137" s="289"/>
      <c r="CNJ137" s="289"/>
      <c r="CNK137" s="289"/>
      <c r="CNL137" s="289"/>
      <c r="CNM137" s="289"/>
      <c r="CNN137" s="289"/>
      <c r="CNO137" s="289"/>
      <c r="CNP137" s="289"/>
      <c r="CNQ137" s="289"/>
      <c r="CNR137" s="289"/>
      <c r="CNS137" s="289"/>
      <c r="CNT137" s="289"/>
      <c r="CNU137" s="289"/>
      <c r="CNV137" s="289"/>
      <c r="CNW137" s="289"/>
      <c r="CNX137" s="289"/>
      <c r="CNY137" s="289"/>
      <c r="CNZ137" s="289"/>
      <c r="COA137" s="289"/>
      <c r="COB137" s="289"/>
      <c r="COC137" s="289"/>
      <c r="COD137" s="289"/>
      <c r="COE137" s="289"/>
      <c r="COF137" s="289"/>
      <c r="COG137" s="289"/>
      <c r="COH137" s="289"/>
      <c r="COI137" s="289"/>
      <c r="COJ137" s="289"/>
      <c r="COK137" s="289"/>
      <c r="COL137" s="289"/>
      <c r="COM137" s="289"/>
      <c r="CON137" s="289"/>
      <c r="COO137" s="289"/>
      <c r="COP137" s="289"/>
      <c r="COQ137" s="289"/>
      <c r="COR137" s="289"/>
      <c r="COS137" s="289"/>
      <c r="COT137" s="289"/>
      <c r="COU137" s="289"/>
      <c r="COV137" s="289"/>
      <c r="COW137" s="289"/>
      <c r="COX137" s="289"/>
      <c r="COY137" s="289"/>
      <c r="COZ137" s="289"/>
      <c r="CPA137" s="289"/>
      <c r="CPB137" s="289"/>
      <c r="CPC137" s="289"/>
      <c r="CPD137" s="289"/>
      <c r="CPE137" s="289"/>
      <c r="CPF137" s="289"/>
      <c r="CPG137" s="289"/>
      <c r="CPH137" s="289"/>
      <c r="CPI137" s="289"/>
      <c r="CPJ137" s="289"/>
      <c r="CPK137" s="289"/>
      <c r="CPL137" s="289"/>
      <c r="CPM137" s="289"/>
      <c r="CPN137" s="289"/>
      <c r="CPO137" s="289"/>
      <c r="CPP137" s="289"/>
      <c r="CPQ137" s="289"/>
      <c r="CPR137" s="289"/>
      <c r="CPS137" s="289"/>
      <c r="CPT137" s="289"/>
      <c r="CPU137" s="289"/>
      <c r="CPV137" s="289"/>
      <c r="CPW137" s="289"/>
      <c r="CPX137" s="289"/>
      <c r="CPY137" s="289"/>
      <c r="CPZ137" s="289"/>
      <c r="CQA137" s="289"/>
      <c r="CQB137" s="289"/>
      <c r="CQC137" s="289"/>
      <c r="CQD137" s="289"/>
      <c r="CQE137" s="289"/>
      <c r="CQF137" s="289"/>
      <c r="CQG137" s="289"/>
      <c r="CQH137" s="289"/>
      <c r="CQI137" s="289"/>
      <c r="CQJ137" s="289"/>
      <c r="CQK137" s="289"/>
      <c r="CQL137" s="289"/>
      <c r="CQM137" s="289"/>
      <c r="CQN137" s="289"/>
      <c r="CQO137" s="289"/>
      <c r="CQP137" s="289"/>
      <c r="CQQ137" s="289"/>
      <c r="CQR137" s="289"/>
      <c r="CQS137" s="289"/>
      <c r="CQT137" s="289"/>
      <c r="CQU137" s="289"/>
      <c r="CQV137" s="289"/>
      <c r="CQW137" s="289"/>
      <c r="CQX137" s="289"/>
      <c r="CQY137" s="289"/>
      <c r="CQZ137" s="289"/>
      <c r="CRA137" s="289"/>
      <c r="CRB137" s="289"/>
      <c r="CRC137" s="289"/>
      <c r="CRD137" s="289"/>
      <c r="CRE137" s="289"/>
      <c r="CRF137" s="289"/>
      <c r="CRG137" s="289"/>
      <c r="CRH137" s="289"/>
      <c r="CRI137" s="289"/>
      <c r="CRJ137" s="289"/>
      <c r="CRK137" s="289"/>
      <c r="CRL137" s="289"/>
      <c r="CRM137" s="289"/>
      <c r="CRN137" s="289"/>
      <c r="CRO137" s="289"/>
      <c r="CRP137" s="289"/>
      <c r="CRQ137" s="289"/>
      <c r="CRR137" s="289"/>
      <c r="CRS137" s="289"/>
      <c r="CRT137" s="289"/>
      <c r="CRU137" s="289"/>
      <c r="CRV137" s="289"/>
      <c r="CRW137" s="289"/>
      <c r="CRX137" s="289"/>
      <c r="CRY137" s="289"/>
      <c r="CRZ137" s="289"/>
      <c r="CSA137" s="289"/>
      <c r="CSB137" s="289"/>
      <c r="CSC137" s="289"/>
      <c r="CSD137" s="289"/>
      <c r="CSE137" s="289"/>
      <c r="CSF137" s="289"/>
      <c r="CSG137" s="289"/>
      <c r="CSH137" s="289"/>
      <c r="CSI137" s="289"/>
      <c r="CSJ137" s="289"/>
      <c r="CSK137" s="289"/>
      <c r="CSL137" s="289"/>
      <c r="CSM137" s="289"/>
      <c r="CSN137" s="289"/>
      <c r="CSO137" s="289"/>
      <c r="CSP137" s="289"/>
      <c r="CSQ137" s="289"/>
      <c r="CSR137" s="289"/>
      <c r="CSS137" s="289"/>
      <c r="CST137" s="289"/>
      <c r="CSU137" s="289"/>
      <c r="CSV137" s="289"/>
      <c r="CSW137" s="289"/>
      <c r="CSX137" s="289"/>
      <c r="CSY137" s="289"/>
      <c r="CSZ137" s="289"/>
      <c r="CTA137" s="289"/>
      <c r="CTB137" s="289"/>
      <c r="CTC137" s="289"/>
      <c r="CTD137" s="289"/>
      <c r="CTE137" s="289"/>
      <c r="CTF137" s="289"/>
      <c r="CTG137" s="289"/>
      <c r="CTH137" s="289"/>
      <c r="CTI137" s="289"/>
      <c r="CTJ137" s="289"/>
      <c r="CTK137" s="289"/>
      <c r="CTL137" s="289"/>
      <c r="CTM137" s="289"/>
      <c r="CTN137" s="289"/>
      <c r="CTO137" s="289"/>
      <c r="CTP137" s="289"/>
      <c r="CTQ137" s="289"/>
      <c r="CTR137" s="289"/>
      <c r="CTS137" s="289"/>
      <c r="CTT137" s="289"/>
      <c r="CTU137" s="289"/>
      <c r="CTV137" s="289"/>
      <c r="CTW137" s="289"/>
      <c r="CTX137" s="289"/>
      <c r="CTY137" s="289"/>
      <c r="CTZ137" s="289"/>
      <c r="CUA137" s="289"/>
      <c r="CUB137" s="289"/>
      <c r="CUC137" s="289"/>
      <c r="CUD137" s="289"/>
      <c r="CUE137" s="289"/>
      <c r="CUF137" s="289"/>
      <c r="CUG137" s="289"/>
      <c r="CUH137" s="289"/>
      <c r="CUI137" s="289"/>
      <c r="CUJ137" s="289"/>
      <c r="CUK137" s="289"/>
      <c r="CUL137" s="289"/>
      <c r="CUM137" s="289"/>
      <c r="CUN137" s="289"/>
      <c r="CUO137" s="289"/>
      <c r="CUP137" s="289"/>
      <c r="CUQ137" s="289"/>
      <c r="CUR137" s="289"/>
      <c r="CUS137" s="289"/>
      <c r="CUT137" s="289"/>
      <c r="CUU137" s="289"/>
      <c r="CUV137" s="289"/>
      <c r="CUW137" s="289"/>
      <c r="CUX137" s="289"/>
      <c r="CUY137" s="289"/>
      <c r="CUZ137" s="289"/>
      <c r="CVA137" s="289"/>
      <c r="CVB137" s="289"/>
      <c r="CVC137" s="289"/>
      <c r="CVD137" s="289"/>
      <c r="CVE137" s="289"/>
      <c r="CVF137" s="289"/>
      <c r="CVG137" s="289"/>
      <c r="CVH137" s="289"/>
      <c r="CVI137" s="289"/>
      <c r="CVJ137" s="289"/>
      <c r="CVK137" s="289"/>
      <c r="CVL137" s="289"/>
      <c r="CVM137" s="289"/>
      <c r="CVN137" s="289"/>
      <c r="CVO137" s="289"/>
      <c r="CVP137" s="289"/>
      <c r="CVQ137" s="289"/>
      <c r="CVR137" s="289"/>
      <c r="CVS137" s="289"/>
      <c r="CVT137" s="289"/>
      <c r="CVU137" s="289"/>
      <c r="CVV137" s="289"/>
      <c r="CVW137" s="289"/>
      <c r="CVX137" s="289"/>
      <c r="CVY137" s="289"/>
      <c r="CVZ137" s="289"/>
      <c r="CWA137" s="289"/>
      <c r="CWB137" s="289"/>
      <c r="CWC137" s="289"/>
      <c r="CWD137" s="289"/>
      <c r="CWE137" s="289"/>
      <c r="CWF137" s="289"/>
      <c r="CWG137" s="289"/>
      <c r="CWH137" s="289"/>
      <c r="CWI137" s="289"/>
      <c r="CWJ137" s="289"/>
      <c r="CWK137" s="289"/>
      <c r="CWL137" s="289"/>
      <c r="CWM137" s="289"/>
      <c r="CWN137" s="289"/>
      <c r="CWO137" s="289"/>
      <c r="CWP137" s="289"/>
      <c r="CWQ137" s="289"/>
      <c r="CWR137" s="289"/>
      <c r="CWS137" s="289"/>
      <c r="CWT137" s="289"/>
      <c r="CWU137" s="289"/>
      <c r="CWV137" s="289"/>
      <c r="CWW137" s="289"/>
      <c r="CWX137" s="289"/>
      <c r="CWY137" s="289"/>
      <c r="CWZ137" s="289"/>
      <c r="CXA137" s="289"/>
      <c r="CXB137" s="289"/>
      <c r="CXC137" s="289"/>
      <c r="CXD137" s="289"/>
      <c r="CXE137" s="289"/>
      <c r="CXF137" s="289"/>
      <c r="CXG137" s="289"/>
      <c r="CXH137" s="289"/>
      <c r="CXI137" s="289"/>
      <c r="CXJ137" s="289"/>
      <c r="CXK137" s="289"/>
      <c r="CXL137" s="289"/>
      <c r="CXM137" s="289"/>
      <c r="CXN137" s="289"/>
      <c r="CXO137" s="289"/>
      <c r="CXP137" s="289"/>
      <c r="CXQ137" s="289"/>
      <c r="CXR137" s="289"/>
      <c r="CXS137" s="289"/>
      <c r="CXT137" s="289"/>
      <c r="CXU137" s="289"/>
      <c r="CXV137" s="289"/>
      <c r="CXW137" s="289"/>
      <c r="CXX137" s="289"/>
      <c r="CXY137" s="289"/>
      <c r="CXZ137" s="289"/>
      <c r="CYA137" s="289"/>
      <c r="CYB137" s="289"/>
      <c r="CYC137" s="289"/>
      <c r="CYD137" s="289"/>
      <c r="CYE137" s="289"/>
      <c r="CYF137" s="289"/>
      <c r="CYG137" s="289"/>
      <c r="CYH137" s="289"/>
      <c r="CYI137" s="289"/>
      <c r="CYJ137" s="289"/>
      <c r="CYK137" s="289"/>
      <c r="CYL137" s="289"/>
      <c r="CYM137" s="289"/>
      <c r="CYN137" s="289"/>
      <c r="CYO137" s="289"/>
      <c r="CYP137" s="289"/>
      <c r="CYQ137" s="289"/>
      <c r="CYR137" s="289"/>
      <c r="CYS137" s="289"/>
      <c r="CYT137" s="289"/>
      <c r="CYU137" s="289"/>
      <c r="CYV137" s="289"/>
      <c r="CYW137" s="289"/>
      <c r="CYX137" s="289"/>
      <c r="CYY137" s="289"/>
      <c r="CYZ137" s="289"/>
      <c r="CZA137" s="289"/>
      <c r="CZB137" s="289"/>
      <c r="CZC137" s="289"/>
      <c r="CZD137" s="289"/>
      <c r="CZE137" s="289"/>
      <c r="CZF137" s="289"/>
      <c r="CZG137" s="289"/>
      <c r="CZH137" s="289"/>
      <c r="CZI137" s="289"/>
      <c r="CZJ137" s="289"/>
      <c r="CZK137" s="289"/>
      <c r="CZL137" s="289"/>
      <c r="CZM137" s="289"/>
      <c r="CZN137" s="289"/>
      <c r="CZO137" s="289"/>
      <c r="CZP137" s="289"/>
      <c r="CZQ137" s="289"/>
      <c r="CZR137" s="289"/>
      <c r="CZS137" s="289"/>
      <c r="CZT137" s="289"/>
      <c r="CZU137" s="289"/>
      <c r="CZV137" s="289"/>
      <c r="CZW137" s="289"/>
      <c r="CZX137" s="289"/>
      <c r="CZY137" s="289"/>
      <c r="CZZ137" s="289"/>
      <c r="DAA137" s="289"/>
      <c r="DAB137" s="289"/>
      <c r="DAC137" s="289"/>
      <c r="DAD137" s="289"/>
      <c r="DAE137" s="289"/>
      <c r="DAF137" s="289"/>
      <c r="DAG137" s="289"/>
      <c r="DAH137" s="289"/>
      <c r="DAI137" s="289"/>
      <c r="DAJ137" s="289"/>
      <c r="DAK137" s="289"/>
      <c r="DAL137" s="289"/>
      <c r="DAM137" s="289"/>
      <c r="DAN137" s="289"/>
      <c r="DAO137" s="289"/>
      <c r="DAP137" s="289"/>
      <c r="DAQ137" s="289"/>
      <c r="DAR137" s="289"/>
      <c r="DAS137" s="289"/>
      <c r="DAT137" s="289"/>
      <c r="DAU137" s="289"/>
      <c r="DAV137" s="289"/>
      <c r="DAW137" s="289"/>
      <c r="DAX137" s="289"/>
      <c r="DAY137" s="289"/>
      <c r="DAZ137" s="289"/>
      <c r="DBA137" s="289"/>
      <c r="DBB137" s="289"/>
      <c r="DBC137" s="289"/>
      <c r="DBD137" s="289"/>
      <c r="DBE137" s="289"/>
      <c r="DBF137" s="289"/>
      <c r="DBG137" s="289"/>
      <c r="DBH137" s="289"/>
      <c r="DBI137" s="289"/>
      <c r="DBJ137" s="289"/>
      <c r="DBK137" s="289"/>
      <c r="DBL137" s="289"/>
      <c r="DBM137" s="289"/>
      <c r="DBN137" s="289"/>
      <c r="DBO137" s="289"/>
      <c r="DBP137" s="289"/>
      <c r="DBQ137" s="289"/>
      <c r="DBR137" s="289"/>
      <c r="DBS137" s="289"/>
      <c r="DBT137" s="289"/>
      <c r="DBU137" s="289"/>
      <c r="DBV137" s="289"/>
      <c r="DBW137" s="289"/>
      <c r="DBX137" s="289"/>
      <c r="DBY137" s="289"/>
      <c r="DBZ137" s="289"/>
      <c r="DCA137" s="289"/>
      <c r="DCB137" s="289"/>
      <c r="DCC137" s="289"/>
      <c r="DCD137" s="289"/>
      <c r="DCE137" s="289"/>
      <c r="DCF137" s="289"/>
      <c r="DCG137" s="289"/>
      <c r="DCH137" s="289"/>
      <c r="DCI137" s="289"/>
      <c r="DCJ137" s="289"/>
      <c r="DCK137" s="289"/>
      <c r="DCL137" s="289"/>
      <c r="DCM137" s="289"/>
      <c r="DCN137" s="289"/>
      <c r="DCO137" s="289"/>
      <c r="DCP137" s="289"/>
      <c r="DCQ137" s="289"/>
      <c r="DCR137" s="289"/>
      <c r="DCS137" s="289"/>
      <c r="DCT137" s="289"/>
      <c r="DCU137" s="289"/>
      <c r="DCV137" s="289"/>
      <c r="DCW137" s="289"/>
      <c r="DCX137" s="289"/>
      <c r="DCY137" s="289"/>
      <c r="DCZ137" s="289"/>
      <c r="DDA137" s="289"/>
      <c r="DDB137" s="289"/>
      <c r="DDC137" s="289"/>
      <c r="DDD137" s="289"/>
      <c r="DDE137" s="289"/>
      <c r="DDF137" s="289"/>
      <c r="DDG137" s="289"/>
      <c r="DDH137" s="289"/>
      <c r="DDI137" s="289"/>
      <c r="DDJ137" s="289"/>
      <c r="DDK137" s="289"/>
      <c r="DDL137" s="289"/>
      <c r="DDM137" s="289"/>
      <c r="DDN137" s="289"/>
      <c r="DDO137" s="289"/>
      <c r="DDP137" s="289"/>
      <c r="DDQ137" s="289"/>
      <c r="DDR137" s="289"/>
      <c r="DDS137" s="289"/>
      <c r="DDT137" s="289"/>
      <c r="DDU137" s="289"/>
      <c r="DDV137" s="289"/>
      <c r="DDW137" s="289"/>
      <c r="DDX137" s="289"/>
      <c r="DDY137" s="289"/>
      <c r="DDZ137" s="289"/>
      <c r="DEA137" s="289"/>
      <c r="DEB137" s="289"/>
      <c r="DEC137" s="289"/>
      <c r="DED137" s="289"/>
      <c r="DEE137" s="289"/>
      <c r="DEF137" s="289"/>
      <c r="DEG137" s="289"/>
      <c r="DEH137" s="289"/>
      <c r="DEI137" s="289"/>
      <c r="DEJ137" s="289"/>
      <c r="DEK137" s="289"/>
      <c r="DEL137" s="289"/>
      <c r="DEM137" s="289"/>
      <c r="DEN137" s="289"/>
      <c r="DEO137" s="289"/>
      <c r="DEP137" s="289"/>
      <c r="DEQ137" s="289"/>
      <c r="DER137" s="289"/>
      <c r="DES137" s="289"/>
      <c r="DET137" s="289"/>
      <c r="DEU137" s="289"/>
      <c r="DEV137" s="289"/>
      <c r="DEW137" s="289"/>
      <c r="DEX137" s="289"/>
      <c r="DEY137" s="289"/>
      <c r="DEZ137" s="289"/>
      <c r="DFA137" s="289"/>
      <c r="DFB137" s="289"/>
      <c r="DFC137" s="289"/>
      <c r="DFD137" s="289"/>
      <c r="DFE137" s="289"/>
      <c r="DFF137" s="289"/>
      <c r="DFG137" s="289"/>
      <c r="DFH137" s="289"/>
      <c r="DFI137" s="289"/>
      <c r="DFJ137" s="289"/>
      <c r="DFK137" s="289"/>
      <c r="DFL137" s="289"/>
      <c r="DFM137" s="289"/>
      <c r="DFN137" s="289"/>
      <c r="DFO137" s="289"/>
      <c r="DFP137" s="289"/>
      <c r="DFQ137" s="289"/>
      <c r="DFR137" s="289"/>
      <c r="DFS137" s="289"/>
      <c r="DFT137" s="289"/>
      <c r="DFU137" s="289"/>
      <c r="DFV137" s="289"/>
      <c r="DFW137" s="289"/>
      <c r="DFX137" s="289"/>
      <c r="DFY137" s="289"/>
      <c r="DFZ137" s="289"/>
      <c r="DGA137" s="289"/>
      <c r="DGB137" s="289"/>
      <c r="DGC137" s="289"/>
      <c r="DGD137" s="289"/>
      <c r="DGE137" s="289"/>
      <c r="DGF137" s="289"/>
      <c r="DGG137" s="289"/>
      <c r="DGH137" s="289"/>
      <c r="DGI137" s="289"/>
      <c r="DGJ137" s="289"/>
      <c r="DGK137" s="289"/>
      <c r="DGL137" s="289"/>
      <c r="DGM137" s="289"/>
      <c r="DGN137" s="289"/>
      <c r="DGO137" s="289"/>
      <c r="DGP137" s="289"/>
      <c r="DGQ137" s="289"/>
      <c r="DGR137" s="289"/>
      <c r="DGS137" s="289"/>
      <c r="DGT137" s="289"/>
      <c r="DGU137" s="289"/>
      <c r="DGV137" s="289"/>
      <c r="DGW137" s="289"/>
      <c r="DGX137" s="289"/>
      <c r="DGY137" s="289"/>
      <c r="DGZ137" s="289"/>
      <c r="DHA137" s="289"/>
      <c r="DHB137" s="289"/>
      <c r="DHC137" s="289"/>
      <c r="DHD137" s="289"/>
      <c r="DHE137" s="289"/>
      <c r="DHF137" s="289"/>
      <c r="DHG137" s="289"/>
      <c r="DHH137" s="289"/>
      <c r="DHI137" s="289"/>
      <c r="DHJ137" s="289"/>
      <c r="DHK137" s="289"/>
      <c r="DHL137" s="289"/>
      <c r="DHM137" s="289"/>
      <c r="DHN137" s="289"/>
      <c r="DHO137" s="289"/>
      <c r="DHP137" s="289"/>
      <c r="DHQ137" s="289"/>
      <c r="DHR137" s="289"/>
      <c r="DHS137" s="289"/>
      <c r="DHT137" s="289"/>
      <c r="DHU137" s="289"/>
      <c r="DHV137" s="289"/>
      <c r="DHW137" s="289"/>
      <c r="DHX137" s="289"/>
      <c r="DHY137" s="289"/>
      <c r="DHZ137" s="289"/>
      <c r="DIA137" s="289"/>
      <c r="DIB137" s="289"/>
      <c r="DIC137" s="289"/>
      <c r="DID137" s="289"/>
      <c r="DIE137" s="289"/>
      <c r="DIF137" s="289"/>
      <c r="DIG137" s="289"/>
      <c r="DIH137" s="289"/>
      <c r="DII137" s="289"/>
      <c r="DIJ137" s="289"/>
      <c r="DIK137" s="289"/>
      <c r="DIL137" s="289"/>
      <c r="DIM137" s="289"/>
      <c r="DIN137" s="289"/>
      <c r="DIO137" s="289"/>
      <c r="DIP137" s="289"/>
      <c r="DIQ137" s="289"/>
      <c r="DIR137" s="289"/>
      <c r="DIS137" s="289"/>
      <c r="DIT137" s="289"/>
      <c r="DIU137" s="289"/>
      <c r="DIV137" s="289"/>
      <c r="DIW137" s="289"/>
      <c r="DIX137" s="289"/>
      <c r="DIY137" s="289"/>
      <c r="DIZ137" s="289"/>
      <c r="DJA137" s="289"/>
      <c r="DJB137" s="289"/>
      <c r="DJC137" s="289"/>
      <c r="DJD137" s="289"/>
      <c r="DJE137" s="289"/>
      <c r="DJF137" s="289"/>
      <c r="DJG137" s="289"/>
      <c r="DJH137" s="289"/>
      <c r="DJI137" s="289"/>
      <c r="DJJ137" s="289"/>
      <c r="DJK137" s="289"/>
      <c r="DJL137" s="289"/>
      <c r="DJM137" s="289"/>
      <c r="DJN137" s="289"/>
      <c r="DJO137" s="289"/>
      <c r="DJP137" s="289"/>
      <c r="DJQ137" s="289"/>
      <c r="DJR137" s="289"/>
      <c r="DJS137" s="289"/>
      <c r="DJT137" s="289"/>
      <c r="DJU137" s="289"/>
      <c r="DJV137" s="289"/>
      <c r="DJW137" s="289"/>
      <c r="DJX137" s="289"/>
      <c r="DJY137" s="289"/>
      <c r="DJZ137" s="289"/>
      <c r="DKA137" s="289"/>
      <c r="DKB137" s="289"/>
      <c r="DKC137" s="289"/>
      <c r="DKD137" s="289"/>
      <c r="DKE137" s="289"/>
      <c r="DKF137" s="289"/>
      <c r="DKG137" s="289"/>
      <c r="DKH137" s="289"/>
      <c r="DKI137" s="289"/>
      <c r="DKJ137" s="289"/>
      <c r="DKK137" s="289"/>
      <c r="DKL137" s="289"/>
      <c r="DKM137" s="289"/>
      <c r="DKN137" s="289"/>
      <c r="DKO137" s="289"/>
      <c r="DKP137" s="289"/>
      <c r="DKQ137" s="289"/>
      <c r="DKR137" s="289"/>
      <c r="DKS137" s="289"/>
      <c r="DKT137" s="289"/>
      <c r="DKU137" s="289"/>
      <c r="DKV137" s="289"/>
      <c r="DKW137" s="289"/>
      <c r="DKX137" s="289"/>
      <c r="DKY137" s="289"/>
      <c r="DKZ137" s="289"/>
      <c r="DLA137" s="289"/>
      <c r="DLB137" s="289"/>
      <c r="DLC137" s="289"/>
      <c r="DLD137" s="289"/>
      <c r="DLE137" s="289"/>
      <c r="DLF137" s="289"/>
      <c r="DLG137" s="289"/>
      <c r="DLH137" s="289"/>
      <c r="DLI137" s="289"/>
      <c r="DLJ137" s="289"/>
      <c r="DLK137" s="289"/>
      <c r="DLL137" s="289"/>
      <c r="DLM137" s="289"/>
      <c r="DLN137" s="289"/>
      <c r="DLO137" s="289"/>
      <c r="DLP137" s="289"/>
      <c r="DLQ137" s="289"/>
      <c r="DLR137" s="289"/>
      <c r="DLS137" s="289"/>
      <c r="DLT137" s="289"/>
      <c r="DLU137" s="289"/>
      <c r="DLV137" s="289"/>
      <c r="DLW137" s="289"/>
      <c r="DLX137" s="289"/>
      <c r="DLY137" s="289"/>
      <c r="DLZ137" s="289"/>
      <c r="DMA137" s="289"/>
      <c r="DMB137" s="289"/>
      <c r="DMC137" s="289"/>
      <c r="DMD137" s="289"/>
      <c r="DME137" s="289"/>
      <c r="DMF137" s="289"/>
      <c r="DMG137" s="289"/>
      <c r="DMH137" s="289"/>
      <c r="DMI137" s="289"/>
      <c r="DMJ137" s="289"/>
      <c r="DMK137" s="289"/>
      <c r="DML137" s="289"/>
      <c r="DMM137" s="289"/>
      <c r="DMN137" s="289"/>
      <c r="DMO137" s="289"/>
      <c r="DMP137" s="289"/>
      <c r="DMQ137" s="289"/>
      <c r="DMR137" s="289"/>
      <c r="DMS137" s="289"/>
      <c r="DMT137" s="289"/>
      <c r="DMU137" s="289"/>
      <c r="DMV137" s="289"/>
      <c r="DMW137" s="289"/>
      <c r="DMX137" s="289"/>
      <c r="DMY137" s="289"/>
      <c r="DMZ137" s="289"/>
      <c r="DNA137" s="289"/>
      <c r="DNB137" s="289"/>
      <c r="DNC137" s="289"/>
      <c r="DND137" s="289"/>
      <c r="DNE137" s="289"/>
      <c r="DNF137" s="289"/>
      <c r="DNG137" s="289"/>
      <c r="DNH137" s="289"/>
      <c r="DNI137" s="289"/>
      <c r="DNJ137" s="289"/>
      <c r="DNK137" s="289"/>
      <c r="DNL137" s="289"/>
      <c r="DNM137" s="289"/>
      <c r="DNN137" s="289"/>
      <c r="DNO137" s="289"/>
      <c r="DNP137" s="289"/>
      <c r="DNQ137" s="289"/>
      <c r="DNR137" s="289"/>
      <c r="DNS137" s="289"/>
      <c r="DNT137" s="289"/>
      <c r="DNU137" s="289"/>
      <c r="DNV137" s="289"/>
      <c r="DNW137" s="289"/>
      <c r="DNX137" s="289"/>
      <c r="DNY137" s="289"/>
      <c r="DNZ137" s="289"/>
      <c r="DOA137" s="289"/>
      <c r="DOB137" s="289"/>
      <c r="DOC137" s="289"/>
      <c r="DOD137" s="289"/>
      <c r="DOE137" s="289"/>
      <c r="DOF137" s="289"/>
      <c r="DOG137" s="289"/>
      <c r="DOH137" s="289"/>
      <c r="DOI137" s="289"/>
      <c r="DOJ137" s="289"/>
      <c r="DOK137" s="289"/>
      <c r="DOL137" s="289"/>
      <c r="DOM137" s="289"/>
      <c r="DON137" s="289"/>
      <c r="DOO137" s="289"/>
      <c r="DOP137" s="289"/>
      <c r="DOQ137" s="289"/>
      <c r="DOR137" s="289"/>
      <c r="DOS137" s="289"/>
      <c r="DOT137" s="289"/>
      <c r="DOU137" s="289"/>
      <c r="DOV137" s="289"/>
      <c r="DOW137" s="289"/>
      <c r="DOX137" s="289"/>
      <c r="DOY137" s="289"/>
      <c r="DOZ137" s="289"/>
      <c r="DPA137" s="289"/>
      <c r="DPB137" s="289"/>
      <c r="DPC137" s="289"/>
      <c r="DPD137" s="289"/>
      <c r="DPE137" s="289"/>
      <c r="DPF137" s="289"/>
      <c r="DPG137" s="289"/>
      <c r="DPH137" s="289"/>
      <c r="DPI137" s="289"/>
      <c r="DPJ137" s="289"/>
      <c r="DPK137" s="289"/>
      <c r="DPL137" s="289"/>
      <c r="DPM137" s="289"/>
      <c r="DPN137" s="289"/>
      <c r="DPO137" s="289"/>
      <c r="DPP137" s="289"/>
      <c r="DPQ137" s="289"/>
      <c r="DPR137" s="289"/>
      <c r="DPS137" s="289"/>
      <c r="DPT137" s="289"/>
      <c r="DPU137" s="289"/>
      <c r="DPV137" s="289"/>
      <c r="DPW137" s="289"/>
      <c r="DPX137" s="289"/>
      <c r="DPY137" s="289"/>
      <c r="DPZ137" s="289"/>
      <c r="DQA137" s="289"/>
      <c r="DQB137" s="289"/>
      <c r="DQC137" s="289"/>
      <c r="DQD137" s="289"/>
      <c r="DQE137" s="289"/>
      <c r="DQF137" s="289"/>
      <c r="DQG137" s="289"/>
      <c r="DQH137" s="289"/>
      <c r="DQI137" s="289"/>
      <c r="DQJ137" s="289"/>
      <c r="DQK137" s="289"/>
      <c r="DQL137" s="289"/>
      <c r="DQM137" s="289"/>
      <c r="DQN137" s="289"/>
      <c r="DQO137" s="289"/>
      <c r="DQP137" s="289"/>
      <c r="DQQ137" s="289"/>
      <c r="DQR137" s="289"/>
      <c r="DQS137" s="289"/>
      <c r="DQT137" s="289"/>
      <c r="DQU137" s="289"/>
      <c r="DQV137" s="289"/>
      <c r="DQW137" s="289"/>
      <c r="DQX137" s="289"/>
      <c r="DQY137" s="289"/>
      <c r="DQZ137" s="289"/>
      <c r="DRA137" s="289"/>
      <c r="DRB137" s="289"/>
      <c r="DRC137" s="289"/>
      <c r="DRD137" s="289"/>
      <c r="DRE137" s="289"/>
      <c r="DRF137" s="289"/>
      <c r="DRG137" s="289"/>
      <c r="DRH137" s="289"/>
      <c r="DRI137" s="289"/>
      <c r="DRJ137" s="289"/>
      <c r="DRK137" s="289"/>
      <c r="DRL137" s="289"/>
      <c r="DRM137" s="289"/>
      <c r="DRN137" s="289"/>
      <c r="DRO137" s="289"/>
      <c r="DRP137" s="289"/>
      <c r="DRQ137" s="289"/>
      <c r="DRR137" s="289"/>
      <c r="DRS137" s="289"/>
      <c r="DRT137" s="289"/>
      <c r="DRU137" s="289"/>
      <c r="DRV137" s="289"/>
      <c r="DRW137" s="289"/>
      <c r="DRX137" s="289"/>
      <c r="DRY137" s="289"/>
      <c r="DRZ137" s="289"/>
      <c r="DSA137" s="289"/>
      <c r="DSB137" s="289"/>
      <c r="DSC137" s="289"/>
      <c r="DSD137" s="289"/>
      <c r="DSE137" s="289"/>
      <c r="DSF137" s="289"/>
      <c r="DSG137" s="289"/>
      <c r="DSH137" s="289"/>
      <c r="DSI137" s="289"/>
      <c r="DSJ137" s="289"/>
      <c r="DSK137" s="289"/>
      <c r="DSL137" s="289"/>
      <c r="DSM137" s="289"/>
      <c r="DSN137" s="289"/>
      <c r="DSO137" s="289"/>
      <c r="DSP137" s="289"/>
      <c r="DSQ137" s="289"/>
      <c r="DSR137" s="289"/>
      <c r="DSS137" s="289"/>
      <c r="DST137" s="289"/>
      <c r="DSU137" s="289"/>
      <c r="DSV137" s="289"/>
      <c r="DSW137" s="289"/>
      <c r="DSX137" s="289"/>
      <c r="DSY137" s="289"/>
      <c r="DSZ137" s="289"/>
      <c r="DTA137" s="289"/>
      <c r="DTB137" s="289"/>
      <c r="DTC137" s="289"/>
      <c r="DTD137" s="289"/>
      <c r="DTE137" s="289"/>
      <c r="DTF137" s="289"/>
      <c r="DTG137" s="289"/>
      <c r="DTH137" s="289"/>
      <c r="DTI137" s="289"/>
      <c r="DTJ137" s="289"/>
      <c r="DTK137" s="289"/>
      <c r="DTL137" s="289"/>
      <c r="DTM137" s="289"/>
      <c r="DTN137" s="289"/>
      <c r="DTO137" s="289"/>
      <c r="DTP137" s="289"/>
      <c r="DTQ137" s="289"/>
      <c r="DTR137" s="289"/>
      <c r="DTS137" s="289"/>
      <c r="DTT137" s="289"/>
      <c r="DTU137" s="289"/>
      <c r="DTV137" s="289"/>
      <c r="DTW137" s="289"/>
      <c r="DTX137" s="289"/>
      <c r="DTY137" s="289"/>
      <c r="DTZ137" s="289"/>
      <c r="DUA137" s="289"/>
      <c r="DUB137" s="289"/>
      <c r="DUC137" s="289"/>
      <c r="DUD137" s="289"/>
      <c r="DUE137" s="289"/>
      <c r="DUF137" s="289"/>
      <c r="DUG137" s="289"/>
      <c r="DUH137" s="289"/>
      <c r="DUI137" s="289"/>
      <c r="DUJ137" s="289"/>
      <c r="DUK137" s="289"/>
      <c r="DUL137" s="289"/>
      <c r="DUM137" s="289"/>
      <c r="DUN137" s="289"/>
      <c r="DUO137" s="289"/>
      <c r="DUP137" s="289"/>
      <c r="DUQ137" s="289"/>
      <c r="DUR137" s="289"/>
      <c r="DUS137" s="289"/>
      <c r="DUT137" s="289"/>
      <c r="DUU137" s="289"/>
      <c r="DUV137" s="289"/>
      <c r="DUW137" s="289"/>
      <c r="DUX137" s="289"/>
      <c r="DUY137" s="289"/>
      <c r="DUZ137" s="289"/>
      <c r="DVA137" s="289"/>
      <c r="DVB137" s="289"/>
      <c r="DVC137" s="289"/>
      <c r="DVD137" s="289"/>
      <c r="DVE137" s="289"/>
      <c r="DVF137" s="289"/>
      <c r="DVG137" s="289"/>
      <c r="DVH137" s="289"/>
      <c r="DVI137" s="289"/>
      <c r="DVJ137" s="289"/>
      <c r="DVK137" s="289"/>
      <c r="DVL137" s="289"/>
      <c r="DVM137" s="289"/>
      <c r="DVN137" s="289"/>
      <c r="DVO137" s="289"/>
      <c r="DVP137" s="289"/>
      <c r="DVQ137" s="289"/>
      <c r="DVR137" s="289"/>
      <c r="DVS137" s="289"/>
      <c r="DVT137" s="289"/>
      <c r="DVU137" s="289"/>
      <c r="DVV137" s="289"/>
      <c r="DVW137" s="289"/>
      <c r="DVX137" s="289"/>
      <c r="DVY137" s="289"/>
      <c r="DVZ137" s="289"/>
      <c r="DWA137" s="289"/>
      <c r="DWB137" s="289"/>
      <c r="DWC137" s="289"/>
      <c r="DWD137" s="289"/>
      <c r="DWE137" s="289"/>
      <c r="DWF137" s="289"/>
      <c r="DWG137" s="289"/>
      <c r="DWH137" s="289"/>
      <c r="DWI137" s="289"/>
      <c r="DWJ137" s="289"/>
      <c r="DWK137" s="289"/>
      <c r="DWL137" s="289"/>
      <c r="DWM137" s="289"/>
      <c r="DWN137" s="289"/>
      <c r="DWO137" s="289"/>
      <c r="DWP137" s="289"/>
      <c r="DWQ137" s="289"/>
      <c r="DWR137" s="289"/>
      <c r="DWS137" s="289"/>
      <c r="DWT137" s="289"/>
      <c r="DWU137" s="289"/>
      <c r="DWV137" s="289"/>
      <c r="DWW137" s="289"/>
      <c r="DWX137" s="289"/>
      <c r="DWY137" s="289"/>
      <c r="DWZ137" s="289"/>
      <c r="DXA137" s="289"/>
      <c r="DXB137" s="289"/>
      <c r="DXC137" s="289"/>
      <c r="DXD137" s="289"/>
      <c r="DXE137" s="289"/>
      <c r="DXF137" s="289"/>
      <c r="DXG137" s="289"/>
      <c r="DXH137" s="289"/>
      <c r="DXI137" s="289"/>
      <c r="DXJ137" s="289"/>
      <c r="DXK137" s="289"/>
      <c r="DXL137" s="289"/>
      <c r="DXM137" s="289"/>
      <c r="DXN137" s="289"/>
      <c r="DXO137" s="289"/>
      <c r="DXP137" s="289"/>
      <c r="DXQ137" s="289"/>
      <c r="DXR137" s="289"/>
      <c r="DXS137" s="289"/>
      <c r="DXT137" s="289"/>
      <c r="DXU137" s="289"/>
      <c r="DXV137" s="289"/>
      <c r="DXW137" s="289"/>
      <c r="DXX137" s="289"/>
      <c r="DXY137" s="289"/>
      <c r="DXZ137" s="289"/>
      <c r="DYA137" s="289"/>
      <c r="DYB137" s="289"/>
      <c r="DYC137" s="289"/>
      <c r="DYD137" s="289"/>
      <c r="DYE137" s="289"/>
      <c r="DYF137" s="289"/>
      <c r="DYG137" s="289"/>
      <c r="DYH137" s="289"/>
      <c r="DYI137" s="289"/>
      <c r="DYJ137" s="289"/>
      <c r="DYK137" s="289"/>
      <c r="DYL137" s="289"/>
      <c r="DYM137" s="289"/>
      <c r="DYN137" s="289"/>
      <c r="DYO137" s="289"/>
      <c r="DYP137" s="289"/>
      <c r="DYQ137" s="289"/>
      <c r="DYR137" s="289"/>
      <c r="DYS137" s="289"/>
      <c r="DYT137" s="289"/>
      <c r="DYU137" s="289"/>
      <c r="DYV137" s="289"/>
      <c r="DYW137" s="289"/>
      <c r="DYX137" s="289"/>
      <c r="DYY137" s="289"/>
      <c r="DYZ137" s="289"/>
      <c r="DZA137" s="289"/>
      <c r="DZB137" s="289"/>
      <c r="DZC137" s="289"/>
      <c r="DZD137" s="289"/>
      <c r="DZE137" s="289"/>
      <c r="DZF137" s="289"/>
      <c r="DZG137" s="289"/>
      <c r="DZH137" s="289"/>
      <c r="DZI137" s="289"/>
      <c r="DZJ137" s="289"/>
      <c r="DZK137" s="289"/>
      <c r="DZL137" s="289"/>
      <c r="DZM137" s="289"/>
      <c r="DZN137" s="289"/>
      <c r="DZO137" s="289"/>
      <c r="DZP137" s="289"/>
      <c r="DZQ137" s="289"/>
      <c r="DZR137" s="289"/>
      <c r="DZS137" s="289"/>
      <c r="DZT137" s="289"/>
      <c r="DZU137" s="289"/>
      <c r="DZV137" s="289"/>
      <c r="DZW137" s="289"/>
      <c r="DZX137" s="289"/>
      <c r="DZY137" s="289"/>
      <c r="DZZ137" s="289"/>
      <c r="EAA137" s="289"/>
      <c r="EAB137" s="289"/>
      <c r="EAC137" s="289"/>
      <c r="EAD137" s="289"/>
      <c r="EAE137" s="289"/>
      <c r="EAF137" s="289"/>
      <c r="EAG137" s="289"/>
      <c r="EAH137" s="289"/>
      <c r="EAI137" s="289"/>
      <c r="EAJ137" s="289"/>
      <c r="EAK137" s="289"/>
      <c r="EAL137" s="289"/>
      <c r="EAM137" s="289"/>
      <c r="EAN137" s="289"/>
      <c r="EAO137" s="289"/>
      <c r="EAP137" s="289"/>
      <c r="EAQ137" s="289"/>
      <c r="EAR137" s="289"/>
      <c r="EAS137" s="289"/>
      <c r="EAT137" s="289"/>
      <c r="EAU137" s="289"/>
      <c r="EAV137" s="289"/>
      <c r="EAW137" s="289"/>
      <c r="EAX137" s="289"/>
      <c r="EAY137" s="289"/>
      <c r="EAZ137" s="289"/>
      <c r="EBA137" s="289"/>
      <c r="EBB137" s="289"/>
      <c r="EBC137" s="289"/>
      <c r="EBD137" s="289"/>
      <c r="EBE137" s="289"/>
      <c r="EBF137" s="289"/>
      <c r="EBG137" s="289"/>
      <c r="EBH137" s="289"/>
      <c r="EBI137" s="289"/>
      <c r="EBJ137" s="289"/>
      <c r="EBK137" s="289"/>
      <c r="EBL137" s="289"/>
      <c r="EBM137" s="289"/>
      <c r="EBN137" s="289"/>
      <c r="EBO137" s="289"/>
      <c r="EBP137" s="289"/>
      <c r="EBQ137" s="289"/>
      <c r="EBR137" s="289"/>
      <c r="EBS137" s="289"/>
      <c r="EBT137" s="289"/>
      <c r="EBU137" s="289"/>
      <c r="EBV137" s="289"/>
      <c r="EBW137" s="289"/>
      <c r="EBX137" s="289"/>
      <c r="EBY137" s="289"/>
      <c r="EBZ137" s="289"/>
      <c r="ECA137" s="289"/>
      <c r="ECB137" s="289"/>
      <c r="ECC137" s="289"/>
      <c r="ECD137" s="289"/>
      <c r="ECE137" s="289"/>
      <c r="ECF137" s="289"/>
      <c r="ECG137" s="289"/>
      <c r="ECH137" s="289"/>
      <c r="ECI137" s="289"/>
      <c r="ECJ137" s="289"/>
      <c r="ECK137" s="289"/>
      <c r="ECL137" s="289"/>
      <c r="ECM137" s="289"/>
      <c r="ECN137" s="289"/>
      <c r="ECO137" s="289"/>
      <c r="ECP137" s="289"/>
      <c r="ECQ137" s="289"/>
      <c r="ECR137" s="289"/>
      <c r="ECS137" s="289"/>
      <c r="ECT137" s="289"/>
      <c r="ECU137" s="289"/>
      <c r="ECV137" s="289"/>
      <c r="ECW137" s="289"/>
      <c r="ECX137" s="289"/>
      <c r="ECY137" s="289"/>
      <c r="ECZ137" s="289"/>
      <c r="EDA137" s="289"/>
      <c r="EDB137" s="289"/>
      <c r="EDC137" s="289"/>
      <c r="EDD137" s="289"/>
      <c r="EDE137" s="289"/>
      <c r="EDF137" s="289"/>
      <c r="EDG137" s="289"/>
      <c r="EDH137" s="289"/>
      <c r="EDI137" s="289"/>
      <c r="EDJ137" s="289"/>
      <c r="EDK137" s="289"/>
      <c r="EDL137" s="289"/>
      <c r="EDM137" s="289"/>
      <c r="EDN137" s="289"/>
      <c r="EDO137" s="289"/>
      <c r="EDP137" s="289"/>
      <c r="EDQ137" s="289"/>
      <c r="EDR137" s="289"/>
      <c r="EDS137" s="289"/>
      <c r="EDT137" s="289"/>
      <c r="EDU137" s="289"/>
      <c r="EDV137" s="289"/>
      <c r="EDW137" s="289"/>
      <c r="EDX137" s="289"/>
      <c r="EDY137" s="289"/>
      <c r="EDZ137" s="289"/>
      <c r="EEA137" s="289"/>
      <c r="EEB137" s="289"/>
      <c r="EEC137" s="289"/>
      <c r="EED137" s="289"/>
      <c r="EEE137" s="289"/>
      <c r="EEF137" s="289"/>
      <c r="EEG137" s="289"/>
      <c r="EEH137" s="289"/>
      <c r="EEI137" s="289"/>
      <c r="EEJ137" s="289"/>
      <c r="EEK137" s="289"/>
      <c r="EEL137" s="289"/>
      <c r="EEM137" s="289"/>
      <c r="EEN137" s="289"/>
      <c r="EEO137" s="289"/>
      <c r="EEP137" s="289"/>
      <c r="EEQ137" s="289"/>
      <c r="EER137" s="289"/>
      <c r="EES137" s="289"/>
      <c r="EET137" s="289"/>
      <c r="EEU137" s="289"/>
      <c r="EEV137" s="289"/>
      <c r="EEW137" s="289"/>
      <c r="EEX137" s="289"/>
      <c r="EEY137" s="289"/>
      <c r="EEZ137" s="289"/>
      <c r="EFA137" s="289"/>
      <c r="EFB137" s="289"/>
      <c r="EFC137" s="289"/>
      <c r="EFD137" s="289"/>
      <c r="EFE137" s="289"/>
      <c r="EFF137" s="289"/>
      <c r="EFG137" s="289"/>
      <c r="EFH137" s="289"/>
      <c r="EFI137" s="289"/>
      <c r="EFJ137" s="289"/>
      <c r="EFK137" s="289"/>
      <c r="EFL137" s="289"/>
      <c r="EFM137" s="289"/>
      <c r="EFN137" s="289"/>
      <c r="EFO137" s="289"/>
      <c r="EFP137" s="289"/>
      <c r="EFQ137" s="289"/>
      <c r="EFR137" s="289"/>
      <c r="EFS137" s="289"/>
      <c r="EFT137" s="289"/>
      <c r="EFU137" s="289"/>
      <c r="EFV137" s="289"/>
      <c r="EFW137" s="289"/>
      <c r="EFX137" s="289"/>
      <c r="EFY137" s="289"/>
      <c r="EFZ137" s="289"/>
      <c r="EGA137" s="289"/>
      <c r="EGB137" s="289"/>
      <c r="EGC137" s="289"/>
      <c r="EGD137" s="289"/>
      <c r="EGE137" s="289"/>
      <c r="EGF137" s="289"/>
      <c r="EGG137" s="289"/>
      <c r="EGH137" s="289"/>
      <c r="EGI137" s="289"/>
      <c r="EGJ137" s="289"/>
      <c r="EGK137" s="289"/>
      <c r="EGL137" s="289"/>
      <c r="EGM137" s="289"/>
      <c r="EGN137" s="289"/>
      <c r="EGO137" s="289"/>
      <c r="EGP137" s="289"/>
      <c r="EGQ137" s="289"/>
      <c r="EGR137" s="289"/>
      <c r="EGS137" s="289"/>
      <c r="EGT137" s="289"/>
      <c r="EGU137" s="289"/>
      <c r="EGV137" s="289"/>
      <c r="EGW137" s="289"/>
      <c r="EGX137" s="289"/>
      <c r="EGY137" s="289"/>
      <c r="EGZ137" s="289"/>
      <c r="EHA137" s="289"/>
      <c r="EHB137" s="289"/>
      <c r="EHC137" s="289"/>
      <c r="EHD137" s="289"/>
      <c r="EHE137" s="289"/>
      <c r="EHF137" s="289"/>
      <c r="EHG137" s="289"/>
      <c r="EHH137" s="289"/>
      <c r="EHI137" s="289"/>
      <c r="EHJ137" s="289"/>
      <c r="EHK137" s="289"/>
      <c r="EHL137" s="289"/>
      <c r="EHM137" s="289"/>
      <c r="EHN137" s="289"/>
      <c r="EHO137" s="289"/>
      <c r="EHP137" s="289"/>
      <c r="EHQ137" s="289"/>
      <c r="EHR137" s="289"/>
      <c r="EHS137" s="289"/>
      <c r="EHT137" s="289"/>
      <c r="EHU137" s="289"/>
      <c r="EHV137" s="289"/>
      <c r="EHW137" s="289"/>
      <c r="EHX137" s="289"/>
      <c r="EHY137" s="289"/>
      <c r="EHZ137" s="289"/>
      <c r="EIA137" s="289"/>
      <c r="EIB137" s="289"/>
      <c r="EIC137" s="289"/>
      <c r="EID137" s="289"/>
      <c r="EIE137" s="289"/>
      <c r="EIF137" s="289"/>
      <c r="EIG137" s="289"/>
      <c r="EIH137" s="289"/>
      <c r="EII137" s="289"/>
      <c r="EIJ137" s="289"/>
      <c r="EIK137" s="289"/>
      <c r="EIL137" s="289"/>
      <c r="EIM137" s="289"/>
      <c r="EIN137" s="289"/>
      <c r="EIO137" s="289"/>
      <c r="EIP137" s="289"/>
      <c r="EIQ137" s="289"/>
      <c r="EIR137" s="289"/>
      <c r="EIS137" s="289"/>
      <c r="EIT137" s="289"/>
      <c r="EIU137" s="289"/>
      <c r="EIV137" s="289"/>
      <c r="EIW137" s="289"/>
      <c r="EIX137" s="289"/>
      <c r="EIY137" s="289"/>
      <c r="EIZ137" s="289"/>
      <c r="EJA137" s="289"/>
      <c r="EJB137" s="289"/>
      <c r="EJC137" s="289"/>
      <c r="EJD137" s="289"/>
      <c r="EJE137" s="289"/>
      <c r="EJF137" s="289"/>
      <c r="EJG137" s="289"/>
      <c r="EJH137" s="289"/>
      <c r="EJI137" s="289"/>
      <c r="EJJ137" s="289"/>
      <c r="EJK137" s="289"/>
      <c r="EJL137" s="289"/>
      <c r="EJM137" s="289"/>
      <c r="EJN137" s="289"/>
      <c r="EJO137" s="289"/>
      <c r="EJP137" s="289"/>
      <c r="EJQ137" s="289"/>
      <c r="EJR137" s="289"/>
      <c r="EJS137" s="289"/>
      <c r="EJT137" s="289"/>
      <c r="EJU137" s="289"/>
      <c r="EJV137" s="289"/>
      <c r="EJW137" s="289"/>
      <c r="EJX137" s="289"/>
      <c r="EJY137" s="289"/>
      <c r="EJZ137" s="289"/>
      <c r="EKA137" s="289"/>
      <c r="EKB137" s="289"/>
      <c r="EKC137" s="289"/>
      <c r="EKD137" s="289"/>
      <c r="EKE137" s="289"/>
      <c r="EKF137" s="289"/>
      <c r="EKG137" s="289"/>
      <c r="EKH137" s="289"/>
      <c r="EKI137" s="289"/>
      <c r="EKJ137" s="289"/>
      <c r="EKK137" s="289"/>
      <c r="EKL137" s="289"/>
      <c r="EKM137" s="289"/>
      <c r="EKN137" s="289"/>
      <c r="EKO137" s="289"/>
      <c r="EKP137" s="289"/>
      <c r="EKQ137" s="289"/>
      <c r="EKR137" s="289"/>
      <c r="EKS137" s="289"/>
      <c r="EKT137" s="289"/>
      <c r="EKU137" s="289"/>
      <c r="EKV137" s="289"/>
      <c r="EKW137" s="289"/>
      <c r="EKX137" s="289"/>
      <c r="EKY137" s="289"/>
      <c r="EKZ137" s="289"/>
      <c r="ELA137" s="289"/>
      <c r="ELB137" s="289"/>
      <c r="ELC137" s="289"/>
      <c r="ELD137" s="289"/>
      <c r="ELE137" s="289"/>
      <c r="ELF137" s="289"/>
      <c r="ELG137" s="289"/>
      <c r="ELH137" s="289"/>
      <c r="ELI137" s="289"/>
      <c r="ELJ137" s="289"/>
      <c r="ELK137" s="289"/>
      <c r="ELL137" s="289"/>
      <c r="ELM137" s="289"/>
      <c r="ELN137" s="289"/>
      <c r="ELO137" s="289"/>
      <c r="ELP137" s="289"/>
      <c r="ELQ137" s="289"/>
      <c r="ELR137" s="289"/>
      <c r="ELS137" s="289"/>
      <c r="ELT137" s="289"/>
      <c r="ELU137" s="289"/>
      <c r="ELV137" s="289"/>
      <c r="ELW137" s="289"/>
      <c r="ELX137" s="289"/>
      <c r="ELY137" s="289"/>
      <c r="ELZ137" s="289"/>
      <c r="EMA137" s="289"/>
      <c r="EMB137" s="289"/>
      <c r="EMC137" s="289"/>
      <c r="EMD137" s="289"/>
      <c r="EME137" s="289"/>
      <c r="EMF137" s="289"/>
      <c r="EMG137" s="289"/>
      <c r="EMH137" s="289"/>
      <c r="EMI137" s="289"/>
      <c r="EMJ137" s="289"/>
      <c r="EMK137" s="289"/>
      <c r="EML137" s="289"/>
      <c r="EMM137" s="289"/>
      <c r="EMN137" s="289"/>
      <c r="EMO137" s="289"/>
      <c r="EMP137" s="289"/>
      <c r="EMQ137" s="289"/>
      <c r="EMR137" s="289"/>
      <c r="EMS137" s="289"/>
      <c r="EMT137" s="289"/>
      <c r="EMU137" s="289"/>
      <c r="EMV137" s="289"/>
      <c r="EMW137" s="289"/>
      <c r="EMX137" s="289"/>
      <c r="EMY137" s="289"/>
      <c r="EMZ137" s="289"/>
      <c r="ENA137" s="289"/>
      <c r="ENB137" s="289"/>
      <c r="ENC137" s="289"/>
      <c r="END137" s="289"/>
      <c r="ENE137" s="289"/>
      <c r="ENF137" s="289"/>
      <c r="ENG137" s="289"/>
      <c r="ENH137" s="289"/>
      <c r="ENI137" s="289"/>
      <c r="ENJ137" s="289"/>
      <c r="ENK137" s="289"/>
      <c r="ENL137" s="289"/>
      <c r="ENM137" s="289"/>
      <c r="ENN137" s="289"/>
      <c r="ENO137" s="289"/>
      <c r="ENP137" s="289"/>
      <c r="ENQ137" s="289"/>
      <c r="ENR137" s="289"/>
      <c r="ENS137" s="289"/>
      <c r="ENT137" s="289"/>
      <c r="ENU137" s="289"/>
      <c r="ENV137" s="289"/>
      <c r="ENW137" s="289"/>
      <c r="ENX137" s="289"/>
      <c r="ENY137" s="289"/>
      <c r="ENZ137" s="289"/>
      <c r="EOA137" s="289"/>
      <c r="EOB137" s="289"/>
      <c r="EOC137" s="289"/>
      <c r="EOD137" s="289"/>
      <c r="EOE137" s="289"/>
      <c r="EOF137" s="289"/>
      <c r="EOG137" s="289"/>
      <c r="EOH137" s="289"/>
      <c r="EOI137" s="289"/>
      <c r="EOJ137" s="289"/>
      <c r="EOK137" s="289"/>
      <c r="EOL137" s="289"/>
      <c r="EOM137" s="289"/>
      <c r="EON137" s="289"/>
      <c r="EOO137" s="289"/>
      <c r="EOP137" s="289"/>
      <c r="EOQ137" s="289"/>
      <c r="EOR137" s="289"/>
      <c r="EOS137" s="289"/>
      <c r="EOT137" s="289"/>
      <c r="EOU137" s="289"/>
      <c r="EOV137" s="289"/>
      <c r="EOW137" s="289"/>
      <c r="EOX137" s="289"/>
      <c r="EOY137" s="289"/>
      <c r="EOZ137" s="289"/>
      <c r="EPA137" s="289"/>
      <c r="EPB137" s="289"/>
      <c r="EPC137" s="289"/>
      <c r="EPD137" s="289"/>
      <c r="EPE137" s="289"/>
      <c r="EPF137" s="289"/>
      <c r="EPG137" s="289"/>
      <c r="EPH137" s="289"/>
      <c r="EPI137" s="289"/>
      <c r="EPJ137" s="289"/>
      <c r="EPK137" s="289"/>
      <c r="EPL137" s="289"/>
      <c r="EPM137" s="289"/>
      <c r="EPN137" s="289"/>
      <c r="EPO137" s="289"/>
      <c r="EPP137" s="289"/>
      <c r="EPQ137" s="289"/>
      <c r="EPR137" s="289"/>
      <c r="EPS137" s="289"/>
      <c r="EPT137" s="289"/>
      <c r="EPU137" s="289"/>
      <c r="EPV137" s="289"/>
      <c r="EPW137" s="289"/>
      <c r="EPX137" s="289"/>
      <c r="EPY137" s="289"/>
      <c r="EPZ137" s="289"/>
      <c r="EQA137" s="289"/>
      <c r="EQB137" s="289"/>
      <c r="EQC137" s="289"/>
      <c r="EQD137" s="289"/>
      <c r="EQE137" s="289"/>
      <c r="EQF137" s="289"/>
      <c r="EQG137" s="289"/>
      <c r="EQH137" s="289"/>
      <c r="EQI137" s="289"/>
      <c r="EQJ137" s="289"/>
      <c r="EQK137" s="289"/>
      <c r="EQL137" s="289"/>
      <c r="EQM137" s="289"/>
      <c r="EQN137" s="289"/>
      <c r="EQO137" s="289"/>
      <c r="EQP137" s="289"/>
      <c r="EQQ137" s="289"/>
      <c r="EQR137" s="289"/>
      <c r="EQS137" s="289"/>
      <c r="EQT137" s="289"/>
      <c r="EQU137" s="289"/>
      <c r="EQV137" s="289"/>
      <c r="EQW137" s="289"/>
      <c r="EQX137" s="289"/>
      <c r="EQY137" s="289"/>
      <c r="EQZ137" s="289"/>
      <c r="ERA137" s="289"/>
      <c r="ERB137" s="289"/>
      <c r="ERC137" s="289"/>
      <c r="ERD137" s="289"/>
      <c r="ERE137" s="289"/>
      <c r="ERF137" s="289"/>
      <c r="ERG137" s="289"/>
      <c r="ERH137" s="289"/>
      <c r="ERI137" s="289"/>
      <c r="ERJ137" s="289"/>
      <c r="ERK137" s="289"/>
      <c r="ERL137" s="289"/>
      <c r="ERM137" s="289"/>
      <c r="ERN137" s="289"/>
      <c r="ERO137" s="289"/>
      <c r="ERP137" s="289"/>
      <c r="ERQ137" s="289"/>
      <c r="ERR137" s="289"/>
      <c r="ERS137" s="289"/>
      <c r="ERT137" s="289"/>
      <c r="ERU137" s="289"/>
      <c r="ERV137" s="289"/>
      <c r="ERW137" s="289"/>
      <c r="ERX137" s="289"/>
      <c r="ERY137" s="289"/>
      <c r="ERZ137" s="289"/>
      <c r="ESA137" s="289"/>
      <c r="ESB137" s="289"/>
      <c r="ESC137" s="289"/>
      <c r="ESD137" s="289"/>
      <c r="ESE137" s="289"/>
      <c r="ESF137" s="289"/>
      <c r="ESG137" s="289"/>
      <c r="ESH137" s="289"/>
      <c r="ESI137" s="289"/>
      <c r="ESJ137" s="289"/>
      <c r="ESK137" s="289"/>
      <c r="ESL137" s="289"/>
      <c r="ESM137" s="289"/>
      <c r="ESN137" s="289"/>
      <c r="ESO137" s="289"/>
      <c r="ESP137" s="289"/>
      <c r="ESQ137" s="289"/>
      <c r="ESR137" s="289"/>
      <c r="ESS137" s="289"/>
      <c r="EST137" s="289"/>
      <c r="ESU137" s="289"/>
      <c r="ESV137" s="289"/>
      <c r="ESW137" s="289"/>
      <c r="ESX137" s="289"/>
      <c r="ESY137" s="289"/>
      <c r="ESZ137" s="289"/>
      <c r="ETA137" s="289"/>
      <c r="ETB137" s="289"/>
      <c r="ETC137" s="289"/>
      <c r="ETD137" s="289"/>
      <c r="ETE137" s="289"/>
      <c r="ETF137" s="289"/>
      <c r="ETG137" s="289"/>
      <c r="ETH137" s="289"/>
      <c r="ETI137" s="289"/>
      <c r="ETJ137" s="289"/>
      <c r="ETK137" s="289"/>
      <c r="ETL137" s="289"/>
      <c r="ETM137" s="289"/>
      <c r="ETN137" s="289"/>
      <c r="ETO137" s="289"/>
      <c r="ETP137" s="289"/>
      <c r="ETQ137" s="289"/>
      <c r="ETR137" s="289"/>
      <c r="ETS137" s="289"/>
      <c r="ETT137" s="289"/>
      <c r="ETU137" s="289"/>
      <c r="ETV137" s="289"/>
      <c r="ETW137" s="289"/>
      <c r="ETX137" s="289"/>
      <c r="ETY137" s="289"/>
      <c r="ETZ137" s="289"/>
      <c r="EUA137" s="289"/>
      <c r="EUB137" s="289"/>
      <c r="EUC137" s="289"/>
      <c r="EUD137" s="289"/>
      <c r="EUE137" s="289"/>
      <c r="EUF137" s="289"/>
      <c r="EUG137" s="289"/>
      <c r="EUH137" s="289"/>
      <c r="EUI137" s="289"/>
      <c r="EUJ137" s="289"/>
      <c r="EUK137" s="289"/>
      <c r="EUL137" s="289"/>
      <c r="EUM137" s="289"/>
      <c r="EUN137" s="289"/>
      <c r="EUO137" s="289"/>
      <c r="EUP137" s="289"/>
      <c r="EUQ137" s="289"/>
      <c r="EUR137" s="289"/>
      <c r="EUS137" s="289"/>
      <c r="EUT137" s="289"/>
      <c r="EUU137" s="289"/>
      <c r="EUV137" s="289"/>
      <c r="EUW137" s="289"/>
      <c r="EUX137" s="289"/>
      <c r="EUY137" s="289"/>
      <c r="EUZ137" s="289"/>
      <c r="EVA137" s="289"/>
      <c r="EVB137" s="289"/>
      <c r="EVC137" s="289"/>
      <c r="EVD137" s="289"/>
      <c r="EVE137" s="289"/>
      <c r="EVF137" s="289"/>
      <c r="EVG137" s="289"/>
      <c r="EVH137" s="289"/>
      <c r="EVI137" s="289"/>
      <c r="EVJ137" s="289"/>
      <c r="EVK137" s="289"/>
      <c r="EVL137" s="289"/>
      <c r="EVM137" s="289"/>
      <c r="EVN137" s="289"/>
      <c r="EVO137" s="289"/>
      <c r="EVP137" s="289"/>
      <c r="EVQ137" s="289"/>
      <c r="EVR137" s="289"/>
      <c r="EVS137" s="289"/>
      <c r="EVT137" s="289"/>
      <c r="EVU137" s="289"/>
      <c r="EVV137" s="289"/>
      <c r="EVW137" s="289"/>
      <c r="EVX137" s="289"/>
      <c r="EVY137" s="289"/>
      <c r="EVZ137" s="289"/>
      <c r="EWA137" s="289"/>
      <c r="EWB137" s="289"/>
      <c r="EWC137" s="289"/>
      <c r="EWD137" s="289"/>
      <c r="EWE137" s="289"/>
      <c r="EWF137" s="289"/>
      <c r="EWG137" s="289"/>
      <c r="EWH137" s="289"/>
      <c r="EWI137" s="289"/>
      <c r="EWJ137" s="289"/>
      <c r="EWK137" s="289"/>
      <c r="EWL137" s="289"/>
      <c r="EWM137" s="289"/>
      <c r="EWN137" s="289"/>
      <c r="EWO137" s="289"/>
      <c r="EWP137" s="289"/>
      <c r="EWQ137" s="289"/>
      <c r="EWR137" s="289"/>
      <c r="EWS137" s="289"/>
      <c r="EWT137" s="289"/>
      <c r="EWU137" s="289"/>
      <c r="EWV137" s="289"/>
      <c r="EWW137" s="289"/>
      <c r="EWX137" s="289"/>
      <c r="EWY137" s="289"/>
      <c r="EWZ137" s="289"/>
      <c r="EXA137" s="289"/>
      <c r="EXB137" s="289"/>
      <c r="EXC137" s="289"/>
      <c r="EXD137" s="289"/>
      <c r="EXE137" s="289"/>
      <c r="EXF137" s="289"/>
      <c r="EXG137" s="289"/>
      <c r="EXH137" s="289"/>
      <c r="EXI137" s="289"/>
      <c r="EXJ137" s="289"/>
      <c r="EXK137" s="289"/>
      <c r="EXL137" s="289"/>
      <c r="EXM137" s="289"/>
      <c r="EXN137" s="289"/>
      <c r="EXO137" s="289"/>
      <c r="EXP137" s="289"/>
      <c r="EXQ137" s="289"/>
      <c r="EXR137" s="289"/>
      <c r="EXS137" s="289"/>
      <c r="EXT137" s="289"/>
      <c r="EXU137" s="289"/>
      <c r="EXV137" s="289"/>
      <c r="EXW137" s="289"/>
      <c r="EXX137" s="289"/>
      <c r="EXY137" s="289"/>
      <c r="EXZ137" s="289"/>
      <c r="EYA137" s="289"/>
      <c r="EYB137" s="289"/>
      <c r="EYC137" s="289"/>
      <c r="EYD137" s="289"/>
      <c r="EYE137" s="289"/>
      <c r="EYF137" s="289"/>
      <c r="EYG137" s="289"/>
      <c r="EYH137" s="289"/>
      <c r="EYI137" s="289"/>
      <c r="EYJ137" s="289"/>
      <c r="EYK137" s="289"/>
      <c r="EYL137" s="289"/>
      <c r="EYM137" s="289"/>
      <c r="EYN137" s="289"/>
      <c r="EYO137" s="289"/>
      <c r="EYP137" s="289"/>
      <c r="EYQ137" s="289"/>
      <c r="EYR137" s="289"/>
      <c r="EYS137" s="289"/>
      <c r="EYT137" s="289"/>
      <c r="EYU137" s="289"/>
      <c r="EYV137" s="289"/>
      <c r="EYW137" s="289"/>
      <c r="EYX137" s="289"/>
      <c r="EYY137" s="289"/>
      <c r="EYZ137" s="289"/>
      <c r="EZA137" s="289"/>
      <c r="EZB137" s="289"/>
      <c r="EZC137" s="289"/>
      <c r="EZD137" s="289"/>
      <c r="EZE137" s="289"/>
      <c r="EZF137" s="289"/>
      <c r="EZG137" s="289"/>
      <c r="EZH137" s="289"/>
      <c r="EZI137" s="289"/>
      <c r="EZJ137" s="289"/>
      <c r="EZK137" s="289"/>
      <c r="EZL137" s="289"/>
      <c r="EZM137" s="289"/>
      <c r="EZN137" s="289"/>
      <c r="EZO137" s="289"/>
      <c r="EZP137" s="289"/>
      <c r="EZQ137" s="289"/>
      <c r="EZR137" s="289"/>
      <c r="EZS137" s="289"/>
      <c r="EZT137" s="289"/>
      <c r="EZU137" s="289"/>
      <c r="EZV137" s="289"/>
      <c r="EZW137" s="289"/>
      <c r="EZX137" s="289"/>
      <c r="EZY137" s="289"/>
      <c r="EZZ137" s="289"/>
      <c r="FAA137" s="289"/>
      <c r="FAB137" s="289"/>
      <c r="FAC137" s="289"/>
      <c r="FAD137" s="289"/>
      <c r="FAE137" s="289"/>
      <c r="FAF137" s="289"/>
      <c r="FAG137" s="289"/>
      <c r="FAH137" s="289"/>
      <c r="FAI137" s="289"/>
      <c r="FAJ137" s="289"/>
      <c r="FAK137" s="289"/>
      <c r="FAL137" s="289"/>
      <c r="FAM137" s="289"/>
      <c r="FAN137" s="289"/>
      <c r="FAO137" s="289"/>
      <c r="FAP137" s="289"/>
      <c r="FAQ137" s="289"/>
      <c r="FAR137" s="289"/>
      <c r="FAS137" s="289"/>
      <c r="FAT137" s="289"/>
      <c r="FAU137" s="289"/>
      <c r="FAV137" s="289"/>
      <c r="FAW137" s="289"/>
      <c r="FAX137" s="289"/>
      <c r="FAY137" s="289"/>
      <c r="FAZ137" s="289"/>
      <c r="FBA137" s="289"/>
      <c r="FBB137" s="289"/>
      <c r="FBC137" s="289"/>
      <c r="FBD137" s="289"/>
      <c r="FBE137" s="289"/>
      <c r="FBF137" s="289"/>
      <c r="FBG137" s="289"/>
      <c r="FBH137" s="289"/>
      <c r="FBI137" s="289"/>
      <c r="FBJ137" s="289"/>
      <c r="FBK137" s="289"/>
      <c r="FBL137" s="289"/>
      <c r="FBM137" s="289"/>
      <c r="FBN137" s="289"/>
      <c r="FBO137" s="289"/>
      <c r="FBP137" s="289"/>
      <c r="FBQ137" s="289"/>
      <c r="FBR137" s="289"/>
      <c r="FBS137" s="289"/>
      <c r="FBT137" s="289"/>
      <c r="FBU137" s="289"/>
      <c r="FBV137" s="289"/>
      <c r="FBW137" s="289"/>
      <c r="FBX137" s="289"/>
      <c r="FBY137" s="289"/>
      <c r="FBZ137" s="289"/>
      <c r="FCA137" s="289"/>
      <c r="FCB137" s="289"/>
      <c r="FCC137" s="289"/>
      <c r="FCD137" s="289"/>
      <c r="FCE137" s="289"/>
      <c r="FCF137" s="289"/>
      <c r="FCG137" s="289"/>
      <c r="FCH137" s="289"/>
      <c r="FCI137" s="289"/>
      <c r="FCJ137" s="289"/>
      <c r="FCK137" s="289"/>
      <c r="FCL137" s="289"/>
      <c r="FCM137" s="289"/>
      <c r="FCN137" s="289"/>
      <c r="FCO137" s="289"/>
      <c r="FCP137" s="289"/>
      <c r="FCQ137" s="289"/>
      <c r="FCR137" s="289"/>
      <c r="FCS137" s="289"/>
      <c r="FCT137" s="289"/>
      <c r="FCU137" s="289"/>
      <c r="FCV137" s="289"/>
      <c r="FCW137" s="289"/>
      <c r="FCX137" s="289"/>
      <c r="FCY137" s="289"/>
      <c r="FCZ137" s="289"/>
      <c r="FDA137" s="289"/>
      <c r="FDB137" s="289"/>
      <c r="FDC137" s="289"/>
      <c r="FDD137" s="289"/>
      <c r="FDE137" s="289"/>
      <c r="FDF137" s="289"/>
      <c r="FDG137" s="289"/>
      <c r="FDH137" s="289"/>
      <c r="FDI137" s="289"/>
      <c r="FDJ137" s="289"/>
      <c r="FDK137" s="289"/>
      <c r="FDL137" s="289"/>
      <c r="FDM137" s="289"/>
      <c r="FDN137" s="289"/>
      <c r="FDO137" s="289"/>
      <c r="FDP137" s="289"/>
      <c r="FDQ137" s="289"/>
      <c r="FDR137" s="289"/>
      <c r="FDS137" s="289"/>
      <c r="FDT137" s="289"/>
      <c r="FDU137" s="289"/>
      <c r="FDV137" s="289"/>
      <c r="FDW137" s="289"/>
      <c r="FDX137" s="289"/>
      <c r="FDY137" s="289"/>
      <c r="FDZ137" s="289"/>
      <c r="FEA137" s="289"/>
      <c r="FEB137" s="289"/>
      <c r="FEC137" s="289"/>
      <c r="FED137" s="289"/>
      <c r="FEE137" s="289"/>
      <c r="FEF137" s="289"/>
      <c r="FEG137" s="289"/>
      <c r="FEH137" s="289"/>
      <c r="FEI137" s="289"/>
      <c r="FEJ137" s="289"/>
      <c r="FEK137" s="289"/>
      <c r="FEL137" s="289"/>
      <c r="FEM137" s="289"/>
      <c r="FEN137" s="289"/>
      <c r="FEO137" s="289"/>
      <c r="FEP137" s="289"/>
      <c r="FEQ137" s="289"/>
      <c r="FER137" s="289"/>
      <c r="FES137" s="289"/>
      <c r="FET137" s="289"/>
      <c r="FEU137" s="289"/>
      <c r="FEV137" s="289"/>
      <c r="FEW137" s="289"/>
      <c r="FEX137" s="289"/>
      <c r="FEY137" s="289"/>
      <c r="FEZ137" s="289"/>
      <c r="FFA137" s="289"/>
      <c r="FFB137" s="289"/>
      <c r="FFC137" s="289"/>
      <c r="FFD137" s="289"/>
      <c r="FFE137" s="289"/>
      <c r="FFF137" s="289"/>
      <c r="FFG137" s="289"/>
      <c r="FFH137" s="289"/>
      <c r="FFI137" s="289"/>
      <c r="FFJ137" s="289"/>
      <c r="FFK137" s="289"/>
      <c r="FFL137" s="289"/>
      <c r="FFM137" s="289"/>
      <c r="FFN137" s="289"/>
      <c r="FFO137" s="289"/>
      <c r="FFP137" s="289"/>
      <c r="FFQ137" s="289"/>
      <c r="FFR137" s="289"/>
      <c r="FFS137" s="289"/>
      <c r="FFT137" s="289"/>
      <c r="FFU137" s="289"/>
      <c r="FFV137" s="289"/>
      <c r="FFW137" s="289"/>
      <c r="FFX137" s="289"/>
      <c r="FFY137" s="289"/>
      <c r="FFZ137" s="289"/>
      <c r="FGA137" s="289"/>
      <c r="FGB137" s="289"/>
      <c r="FGC137" s="289"/>
      <c r="FGD137" s="289"/>
      <c r="FGE137" s="289"/>
      <c r="FGF137" s="289"/>
      <c r="FGG137" s="289"/>
      <c r="FGH137" s="289"/>
      <c r="FGI137" s="289"/>
      <c r="FGJ137" s="289"/>
      <c r="FGK137" s="289"/>
      <c r="FGL137" s="289"/>
      <c r="FGM137" s="289"/>
      <c r="FGN137" s="289"/>
      <c r="FGO137" s="289"/>
      <c r="FGP137" s="289"/>
      <c r="FGQ137" s="289"/>
      <c r="FGR137" s="289"/>
      <c r="FGS137" s="289"/>
      <c r="FGT137" s="289"/>
      <c r="FGU137" s="289"/>
      <c r="FGV137" s="289"/>
      <c r="FGW137" s="289"/>
      <c r="FGX137" s="289"/>
      <c r="FGY137" s="289"/>
      <c r="FGZ137" s="289"/>
      <c r="FHA137" s="289"/>
      <c r="FHB137" s="289"/>
      <c r="FHC137" s="289"/>
      <c r="FHD137" s="289"/>
      <c r="FHE137" s="289"/>
      <c r="FHF137" s="289"/>
      <c r="FHG137" s="289"/>
      <c r="FHH137" s="289"/>
      <c r="FHI137" s="289"/>
      <c r="FHJ137" s="289"/>
      <c r="FHK137" s="289"/>
      <c r="FHL137" s="289"/>
      <c r="FHM137" s="289"/>
      <c r="FHN137" s="289"/>
      <c r="FHO137" s="289"/>
      <c r="FHP137" s="289"/>
      <c r="FHQ137" s="289"/>
      <c r="FHR137" s="289"/>
      <c r="FHS137" s="289"/>
      <c r="FHT137" s="289"/>
      <c r="FHU137" s="289"/>
      <c r="FHV137" s="289"/>
      <c r="FHW137" s="289"/>
      <c r="FHX137" s="289"/>
      <c r="FHY137" s="289"/>
      <c r="FHZ137" s="289"/>
      <c r="FIA137" s="289"/>
      <c r="FIB137" s="289"/>
      <c r="FIC137" s="289"/>
      <c r="FID137" s="289"/>
      <c r="FIE137" s="289"/>
      <c r="FIF137" s="289"/>
      <c r="FIG137" s="289"/>
      <c r="FIH137" s="289"/>
      <c r="FII137" s="289"/>
      <c r="FIJ137" s="289"/>
      <c r="FIK137" s="289"/>
      <c r="FIL137" s="289"/>
      <c r="FIM137" s="289"/>
      <c r="FIN137" s="289"/>
      <c r="FIO137" s="289"/>
      <c r="FIP137" s="289"/>
      <c r="FIQ137" s="289"/>
      <c r="FIR137" s="289"/>
      <c r="FIS137" s="289"/>
      <c r="FIT137" s="289"/>
      <c r="FIU137" s="289"/>
      <c r="FIV137" s="289"/>
      <c r="FIW137" s="289"/>
      <c r="FIX137" s="289"/>
      <c r="FIY137" s="289"/>
      <c r="FIZ137" s="289"/>
      <c r="FJA137" s="289"/>
      <c r="FJB137" s="289"/>
      <c r="FJC137" s="289"/>
      <c r="FJD137" s="289"/>
      <c r="FJE137" s="289"/>
      <c r="FJF137" s="289"/>
      <c r="FJG137" s="289"/>
      <c r="FJH137" s="289"/>
      <c r="FJI137" s="289"/>
      <c r="FJJ137" s="289"/>
      <c r="FJK137" s="289"/>
      <c r="FJL137" s="289"/>
      <c r="FJM137" s="289"/>
      <c r="FJN137" s="289"/>
      <c r="FJO137" s="289"/>
      <c r="FJP137" s="289"/>
      <c r="FJQ137" s="289"/>
      <c r="FJR137" s="289"/>
      <c r="FJS137" s="289"/>
      <c r="FJT137" s="289"/>
      <c r="FJU137" s="289"/>
      <c r="FJV137" s="289"/>
      <c r="FJW137" s="289"/>
      <c r="FJX137" s="289"/>
      <c r="FJY137" s="289"/>
      <c r="FJZ137" s="289"/>
      <c r="FKA137" s="289"/>
      <c r="FKB137" s="289"/>
      <c r="FKC137" s="289"/>
      <c r="FKD137" s="289"/>
      <c r="FKE137" s="289"/>
      <c r="FKF137" s="289"/>
      <c r="FKG137" s="289"/>
      <c r="FKH137" s="289"/>
      <c r="FKI137" s="289"/>
      <c r="FKJ137" s="289"/>
      <c r="FKK137" s="289"/>
      <c r="FKL137" s="289"/>
      <c r="FKM137" s="289"/>
      <c r="FKN137" s="289"/>
      <c r="FKO137" s="289"/>
      <c r="FKP137" s="289"/>
      <c r="FKQ137" s="289"/>
      <c r="FKR137" s="289"/>
      <c r="FKS137" s="289"/>
      <c r="FKT137" s="289"/>
      <c r="FKU137" s="289"/>
      <c r="FKV137" s="289"/>
      <c r="FKW137" s="289"/>
      <c r="FKX137" s="289"/>
      <c r="FKY137" s="289"/>
      <c r="FKZ137" s="289"/>
      <c r="FLA137" s="289"/>
      <c r="FLB137" s="289"/>
      <c r="FLC137" s="289"/>
      <c r="FLD137" s="289"/>
      <c r="FLE137" s="289"/>
      <c r="FLF137" s="289"/>
      <c r="FLG137" s="289"/>
      <c r="FLH137" s="289"/>
      <c r="FLI137" s="289"/>
      <c r="FLJ137" s="289"/>
      <c r="FLK137" s="289"/>
      <c r="FLL137" s="289"/>
      <c r="FLM137" s="289"/>
      <c r="FLN137" s="289"/>
      <c r="FLO137" s="289"/>
      <c r="FLP137" s="289"/>
      <c r="FLQ137" s="289"/>
      <c r="FLR137" s="289"/>
      <c r="FLS137" s="289"/>
      <c r="FLT137" s="289"/>
      <c r="FLU137" s="289"/>
      <c r="FLV137" s="289"/>
      <c r="FLW137" s="289"/>
      <c r="FLX137" s="289"/>
      <c r="FLY137" s="289"/>
      <c r="FLZ137" s="289"/>
      <c r="FMA137" s="289"/>
      <c r="FMB137" s="289"/>
      <c r="FMC137" s="289"/>
      <c r="FMD137" s="289"/>
      <c r="FME137" s="289"/>
      <c r="FMF137" s="289"/>
      <c r="FMG137" s="289"/>
      <c r="FMH137" s="289"/>
      <c r="FMI137" s="289"/>
      <c r="FMJ137" s="289"/>
      <c r="FMK137" s="289"/>
      <c r="FML137" s="289"/>
      <c r="FMM137" s="289"/>
      <c r="FMN137" s="289"/>
      <c r="FMO137" s="289"/>
      <c r="FMP137" s="289"/>
      <c r="FMQ137" s="289"/>
      <c r="FMR137" s="289"/>
      <c r="FMS137" s="289"/>
      <c r="FMT137" s="289"/>
      <c r="FMU137" s="289"/>
      <c r="FMV137" s="289"/>
      <c r="FMW137" s="289"/>
      <c r="FMX137" s="289"/>
      <c r="FMY137" s="289"/>
      <c r="FMZ137" s="289"/>
      <c r="FNA137" s="289"/>
      <c r="FNB137" s="289"/>
      <c r="FNC137" s="289"/>
      <c r="FND137" s="289"/>
      <c r="FNE137" s="289"/>
      <c r="FNF137" s="289"/>
      <c r="FNG137" s="289"/>
      <c r="FNH137" s="289"/>
      <c r="FNI137" s="289"/>
      <c r="FNJ137" s="289"/>
      <c r="FNK137" s="289"/>
      <c r="FNL137" s="289"/>
      <c r="FNM137" s="289"/>
      <c r="FNN137" s="289"/>
      <c r="FNO137" s="289"/>
      <c r="FNP137" s="289"/>
      <c r="FNQ137" s="289"/>
      <c r="FNR137" s="289"/>
      <c r="FNS137" s="289"/>
      <c r="FNT137" s="289"/>
      <c r="FNU137" s="289"/>
      <c r="FNV137" s="289"/>
      <c r="FNW137" s="289"/>
      <c r="FNX137" s="289"/>
      <c r="FNY137" s="289"/>
      <c r="FNZ137" s="289"/>
      <c r="FOA137" s="289"/>
      <c r="FOB137" s="289"/>
      <c r="FOC137" s="289"/>
      <c r="FOD137" s="289"/>
      <c r="FOE137" s="289"/>
      <c r="FOF137" s="289"/>
      <c r="FOG137" s="289"/>
      <c r="FOH137" s="289"/>
      <c r="FOI137" s="289"/>
      <c r="FOJ137" s="289"/>
      <c r="FOK137" s="289"/>
      <c r="FOL137" s="289"/>
      <c r="FOM137" s="289"/>
      <c r="FON137" s="289"/>
      <c r="FOO137" s="289"/>
      <c r="FOP137" s="289"/>
      <c r="FOQ137" s="289"/>
      <c r="FOR137" s="289"/>
      <c r="FOS137" s="289"/>
      <c r="FOT137" s="289"/>
      <c r="FOU137" s="289"/>
      <c r="FOV137" s="289"/>
      <c r="FOW137" s="289"/>
      <c r="FOX137" s="289"/>
      <c r="FOY137" s="289"/>
      <c r="FOZ137" s="289"/>
      <c r="FPA137" s="289"/>
      <c r="FPB137" s="289"/>
      <c r="FPC137" s="289"/>
      <c r="FPD137" s="289"/>
      <c r="FPE137" s="289"/>
      <c r="FPF137" s="289"/>
      <c r="FPG137" s="289"/>
      <c r="FPH137" s="289"/>
      <c r="FPI137" s="289"/>
      <c r="FPJ137" s="289"/>
      <c r="FPK137" s="289"/>
      <c r="FPL137" s="289"/>
      <c r="FPM137" s="289"/>
      <c r="FPN137" s="289"/>
      <c r="FPO137" s="289"/>
      <c r="FPP137" s="289"/>
      <c r="FPQ137" s="289"/>
      <c r="FPR137" s="289"/>
      <c r="FPS137" s="289"/>
      <c r="FPT137" s="289"/>
      <c r="FPU137" s="289"/>
      <c r="FPV137" s="289"/>
      <c r="FPW137" s="289"/>
      <c r="FPX137" s="289"/>
      <c r="FPY137" s="289"/>
      <c r="FPZ137" s="289"/>
      <c r="FQA137" s="289"/>
      <c r="FQB137" s="289"/>
      <c r="FQC137" s="289"/>
      <c r="FQD137" s="289"/>
      <c r="FQE137" s="289"/>
      <c r="FQF137" s="289"/>
      <c r="FQG137" s="289"/>
      <c r="FQH137" s="289"/>
      <c r="FQI137" s="289"/>
      <c r="FQJ137" s="289"/>
      <c r="FQK137" s="289"/>
      <c r="FQL137" s="289"/>
      <c r="FQM137" s="289"/>
      <c r="FQN137" s="289"/>
      <c r="FQO137" s="289"/>
      <c r="FQP137" s="289"/>
      <c r="FQQ137" s="289"/>
      <c r="FQR137" s="289"/>
      <c r="FQS137" s="289"/>
      <c r="FQT137" s="289"/>
      <c r="FQU137" s="289"/>
      <c r="FQV137" s="289"/>
      <c r="FQW137" s="289"/>
      <c r="FQX137" s="289"/>
      <c r="FQY137" s="289"/>
      <c r="FQZ137" s="289"/>
      <c r="FRA137" s="289"/>
      <c r="FRB137" s="289"/>
      <c r="FRC137" s="289"/>
      <c r="FRD137" s="289"/>
      <c r="FRE137" s="289"/>
      <c r="FRF137" s="289"/>
      <c r="FRG137" s="289"/>
      <c r="FRH137" s="289"/>
      <c r="FRI137" s="289"/>
      <c r="FRJ137" s="289"/>
      <c r="FRK137" s="289"/>
      <c r="FRL137" s="289"/>
      <c r="FRM137" s="289"/>
      <c r="FRN137" s="289"/>
      <c r="FRO137" s="289"/>
      <c r="FRP137" s="289"/>
      <c r="FRQ137" s="289"/>
      <c r="FRR137" s="289"/>
      <c r="FRS137" s="289"/>
      <c r="FRT137" s="289"/>
      <c r="FRU137" s="289"/>
      <c r="FRV137" s="289"/>
      <c r="FRW137" s="289"/>
      <c r="FRX137" s="289"/>
      <c r="FRY137" s="289"/>
      <c r="FRZ137" s="289"/>
      <c r="FSA137" s="289"/>
      <c r="FSB137" s="289"/>
      <c r="FSC137" s="289"/>
      <c r="FSD137" s="289"/>
      <c r="FSE137" s="289"/>
      <c r="FSF137" s="289"/>
      <c r="FSG137" s="289"/>
      <c r="FSH137" s="289"/>
      <c r="FSI137" s="289"/>
      <c r="FSJ137" s="289"/>
      <c r="FSK137" s="289"/>
      <c r="FSL137" s="289"/>
      <c r="FSM137" s="289"/>
      <c r="FSN137" s="289"/>
      <c r="FSO137" s="289"/>
      <c r="FSP137" s="289"/>
      <c r="FSQ137" s="289"/>
      <c r="FSR137" s="289"/>
      <c r="FSS137" s="289"/>
      <c r="FST137" s="289"/>
      <c r="FSU137" s="289"/>
      <c r="FSV137" s="289"/>
      <c r="FSW137" s="289"/>
      <c r="FSX137" s="289"/>
      <c r="FSY137" s="289"/>
      <c r="FSZ137" s="289"/>
      <c r="FTA137" s="289"/>
      <c r="FTB137" s="289"/>
      <c r="FTC137" s="289"/>
      <c r="FTD137" s="289"/>
      <c r="FTE137" s="289"/>
      <c r="FTF137" s="289"/>
      <c r="FTG137" s="289"/>
      <c r="FTH137" s="289"/>
      <c r="FTI137" s="289"/>
      <c r="FTJ137" s="289"/>
      <c r="FTK137" s="289"/>
      <c r="FTL137" s="289"/>
      <c r="FTM137" s="289"/>
      <c r="FTN137" s="289"/>
      <c r="FTO137" s="289"/>
      <c r="FTP137" s="289"/>
      <c r="FTQ137" s="289"/>
      <c r="FTR137" s="289"/>
      <c r="FTS137" s="289"/>
      <c r="FTT137" s="289"/>
      <c r="FTU137" s="289"/>
      <c r="FTV137" s="289"/>
      <c r="FTW137" s="289"/>
      <c r="FTX137" s="289"/>
      <c r="FTY137" s="289"/>
      <c r="FTZ137" s="289"/>
      <c r="FUA137" s="289"/>
      <c r="FUB137" s="289"/>
      <c r="FUC137" s="289"/>
      <c r="FUD137" s="289"/>
      <c r="FUE137" s="289"/>
      <c r="FUF137" s="289"/>
      <c r="FUG137" s="289"/>
      <c r="FUH137" s="289"/>
      <c r="FUI137" s="289"/>
      <c r="FUJ137" s="289"/>
      <c r="FUK137" s="289"/>
      <c r="FUL137" s="289"/>
      <c r="FUM137" s="289"/>
      <c r="FUN137" s="289"/>
      <c r="FUO137" s="289"/>
      <c r="FUP137" s="289"/>
      <c r="FUQ137" s="289"/>
      <c r="FUR137" s="289"/>
      <c r="FUS137" s="289"/>
      <c r="FUT137" s="289"/>
      <c r="FUU137" s="289"/>
      <c r="FUV137" s="289"/>
      <c r="FUW137" s="289"/>
      <c r="FUX137" s="289"/>
      <c r="FUY137" s="289"/>
      <c r="FUZ137" s="289"/>
      <c r="FVA137" s="289"/>
      <c r="FVB137" s="289"/>
      <c r="FVC137" s="289"/>
      <c r="FVD137" s="289"/>
      <c r="FVE137" s="289"/>
      <c r="FVF137" s="289"/>
      <c r="FVG137" s="289"/>
      <c r="FVH137" s="289"/>
      <c r="FVI137" s="289"/>
      <c r="FVJ137" s="289"/>
      <c r="FVK137" s="289"/>
      <c r="FVL137" s="289"/>
      <c r="FVM137" s="289"/>
      <c r="FVN137" s="289"/>
      <c r="FVO137" s="289"/>
      <c r="FVP137" s="289"/>
      <c r="FVQ137" s="289"/>
      <c r="FVR137" s="289"/>
      <c r="FVS137" s="289"/>
      <c r="FVT137" s="289"/>
      <c r="FVU137" s="289"/>
      <c r="FVV137" s="289"/>
      <c r="FVW137" s="289"/>
      <c r="FVX137" s="289"/>
      <c r="FVY137" s="289"/>
      <c r="FVZ137" s="289"/>
      <c r="FWA137" s="289"/>
      <c r="FWB137" s="289"/>
      <c r="FWC137" s="289"/>
      <c r="FWD137" s="289"/>
      <c r="FWE137" s="289"/>
      <c r="FWF137" s="289"/>
      <c r="FWG137" s="289"/>
      <c r="FWH137" s="289"/>
      <c r="FWI137" s="289"/>
      <c r="FWJ137" s="289"/>
      <c r="FWK137" s="289"/>
      <c r="FWL137" s="289"/>
      <c r="FWM137" s="289"/>
      <c r="FWN137" s="289"/>
      <c r="FWO137" s="289"/>
      <c r="FWP137" s="289"/>
      <c r="FWQ137" s="289"/>
      <c r="FWR137" s="289"/>
      <c r="FWS137" s="289"/>
      <c r="FWT137" s="289"/>
      <c r="FWU137" s="289"/>
      <c r="FWV137" s="289"/>
      <c r="FWW137" s="289"/>
      <c r="FWX137" s="289"/>
      <c r="FWY137" s="289"/>
      <c r="FWZ137" s="289"/>
      <c r="FXA137" s="289"/>
      <c r="FXB137" s="289"/>
      <c r="FXC137" s="289"/>
      <c r="FXD137" s="289"/>
      <c r="FXE137" s="289"/>
      <c r="FXF137" s="289"/>
      <c r="FXG137" s="289"/>
      <c r="FXH137" s="289"/>
      <c r="FXI137" s="289"/>
      <c r="FXJ137" s="289"/>
      <c r="FXK137" s="289"/>
      <c r="FXL137" s="289"/>
      <c r="FXM137" s="289"/>
      <c r="FXN137" s="289"/>
      <c r="FXO137" s="289"/>
      <c r="FXP137" s="289"/>
      <c r="FXQ137" s="289"/>
      <c r="FXR137" s="289"/>
      <c r="FXS137" s="289"/>
      <c r="FXT137" s="289"/>
      <c r="FXU137" s="289"/>
      <c r="FXV137" s="289"/>
      <c r="FXW137" s="289"/>
      <c r="FXX137" s="289"/>
      <c r="FXY137" s="289"/>
      <c r="FXZ137" s="289"/>
      <c r="FYA137" s="289"/>
      <c r="FYB137" s="289"/>
      <c r="FYC137" s="289"/>
      <c r="FYD137" s="289"/>
      <c r="FYE137" s="289"/>
      <c r="FYF137" s="289"/>
      <c r="FYG137" s="289"/>
      <c r="FYH137" s="289"/>
      <c r="FYI137" s="289"/>
      <c r="FYJ137" s="289"/>
      <c r="FYK137" s="289"/>
      <c r="FYL137" s="289"/>
      <c r="FYM137" s="289"/>
      <c r="FYN137" s="289"/>
      <c r="FYO137" s="289"/>
      <c r="FYP137" s="289"/>
      <c r="FYQ137" s="289"/>
      <c r="FYR137" s="289"/>
      <c r="FYS137" s="289"/>
      <c r="FYT137" s="289"/>
      <c r="FYU137" s="289"/>
      <c r="FYV137" s="289"/>
      <c r="FYW137" s="289"/>
      <c r="FYX137" s="289"/>
      <c r="FYY137" s="289"/>
      <c r="FYZ137" s="289"/>
      <c r="FZA137" s="289"/>
      <c r="FZB137" s="289"/>
      <c r="FZC137" s="289"/>
      <c r="FZD137" s="289"/>
      <c r="FZE137" s="289"/>
      <c r="FZF137" s="289"/>
      <c r="FZG137" s="289"/>
      <c r="FZH137" s="289"/>
      <c r="FZI137" s="289"/>
      <c r="FZJ137" s="289"/>
      <c r="FZK137" s="289"/>
      <c r="FZL137" s="289"/>
      <c r="FZM137" s="289"/>
      <c r="FZN137" s="289"/>
      <c r="FZO137" s="289"/>
      <c r="FZP137" s="289"/>
      <c r="FZQ137" s="289"/>
      <c r="FZR137" s="289"/>
      <c r="FZS137" s="289"/>
      <c r="FZT137" s="289"/>
      <c r="FZU137" s="289"/>
      <c r="FZV137" s="289"/>
      <c r="FZW137" s="289"/>
      <c r="FZX137" s="289"/>
      <c r="FZY137" s="289"/>
      <c r="FZZ137" s="289"/>
      <c r="GAA137" s="289"/>
      <c r="GAB137" s="289"/>
      <c r="GAC137" s="289"/>
      <c r="GAD137" s="289"/>
      <c r="GAE137" s="289"/>
      <c r="GAF137" s="289"/>
      <c r="GAG137" s="289"/>
      <c r="GAH137" s="289"/>
      <c r="GAI137" s="289"/>
      <c r="GAJ137" s="289"/>
      <c r="GAK137" s="289"/>
      <c r="GAL137" s="289"/>
      <c r="GAM137" s="289"/>
      <c r="GAN137" s="289"/>
      <c r="GAO137" s="289"/>
      <c r="GAP137" s="289"/>
      <c r="GAQ137" s="289"/>
      <c r="GAR137" s="289"/>
      <c r="GAS137" s="289"/>
      <c r="GAT137" s="289"/>
      <c r="GAU137" s="289"/>
      <c r="GAV137" s="289"/>
      <c r="GAW137" s="289"/>
      <c r="GAX137" s="289"/>
      <c r="GAY137" s="289"/>
      <c r="GAZ137" s="289"/>
      <c r="GBA137" s="289"/>
      <c r="GBB137" s="289"/>
      <c r="GBC137" s="289"/>
      <c r="GBD137" s="289"/>
      <c r="GBE137" s="289"/>
      <c r="GBF137" s="289"/>
      <c r="GBG137" s="289"/>
      <c r="GBH137" s="289"/>
      <c r="GBI137" s="289"/>
      <c r="GBJ137" s="289"/>
      <c r="GBK137" s="289"/>
      <c r="GBL137" s="289"/>
      <c r="GBM137" s="289"/>
      <c r="GBN137" s="289"/>
      <c r="GBO137" s="289"/>
      <c r="GBP137" s="289"/>
      <c r="GBQ137" s="289"/>
      <c r="GBR137" s="289"/>
      <c r="GBS137" s="289"/>
      <c r="GBT137" s="289"/>
      <c r="GBU137" s="289"/>
      <c r="GBV137" s="289"/>
      <c r="GBW137" s="289"/>
      <c r="GBX137" s="289"/>
      <c r="GBY137" s="289"/>
      <c r="GBZ137" s="289"/>
      <c r="GCA137" s="289"/>
      <c r="GCB137" s="289"/>
      <c r="GCC137" s="289"/>
      <c r="GCD137" s="289"/>
      <c r="GCE137" s="289"/>
      <c r="GCF137" s="289"/>
      <c r="GCG137" s="289"/>
      <c r="GCH137" s="289"/>
      <c r="GCI137" s="289"/>
      <c r="GCJ137" s="289"/>
      <c r="GCK137" s="289"/>
      <c r="GCL137" s="289"/>
      <c r="GCM137" s="289"/>
      <c r="GCN137" s="289"/>
      <c r="GCO137" s="289"/>
      <c r="GCP137" s="289"/>
      <c r="GCQ137" s="289"/>
      <c r="GCR137" s="289"/>
      <c r="GCS137" s="289"/>
      <c r="GCT137" s="289"/>
      <c r="GCU137" s="289"/>
      <c r="GCV137" s="289"/>
      <c r="GCW137" s="289"/>
      <c r="GCX137" s="289"/>
      <c r="GCY137" s="289"/>
      <c r="GCZ137" s="289"/>
      <c r="GDA137" s="289"/>
      <c r="GDB137" s="289"/>
      <c r="GDC137" s="289"/>
      <c r="GDD137" s="289"/>
      <c r="GDE137" s="289"/>
      <c r="GDF137" s="289"/>
      <c r="GDG137" s="289"/>
      <c r="GDH137" s="289"/>
      <c r="GDI137" s="289"/>
      <c r="GDJ137" s="289"/>
      <c r="GDK137" s="289"/>
      <c r="GDL137" s="289"/>
      <c r="GDM137" s="289"/>
      <c r="GDN137" s="289"/>
      <c r="GDO137" s="289"/>
      <c r="GDP137" s="289"/>
      <c r="GDQ137" s="289"/>
      <c r="GDR137" s="289"/>
      <c r="GDS137" s="289"/>
      <c r="GDT137" s="289"/>
      <c r="GDU137" s="289"/>
      <c r="GDV137" s="289"/>
      <c r="GDW137" s="289"/>
      <c r="GDX137" s="289"/>
      <c r="GDY137" s="289"/>
      <c r="GDZ137" s="289"/>
      <c r="GEA137" s="289"/>
      <c r="GEB137" s="289"/>
      <c r="GEC137" s="289"/>
      <c r="GED137" s="289"/>
      <c r="GEE137" s="289"/>
      <c r="GEF137" s="289"/>
      <c r="GEG137" s="289"/>
      <c r="GEH137" s="289"/>
      <c r="GEI137" s="289"/>
      <c r="GEJ137" s="289"/>
      <c r="GEK137" s="289"/>
      <c r="GEL137" s="289"/>
      <c r="GEM137" s="289"/>
      <c r="GEN137" s="289"/>
      <c r="GEO137" s="289"/>
      <c r="GEP137" s="289"/>
      <c r="GEQ137" s="289"/>
      <c r="GER137" s="289"/>
      <c r="GES137" s="289"/>
      <c r="GET137" s="289"/>
      <c r="GEU137" s="289"/>
      <c r="GEV137" s="289"/>
      <c r="GEW137" s="289"/>
      <c r="GEX137" s="289"/>
      <c r="GEY137" s="289"/>
      <c r="GEZ137" s="289"/>
      <c r="GFA137" s="289"/>
      <c r="GFB137" s="289"/>
      <c r="GFC137" s="289"/>
      <c r="GFD137" s="289"/>
      <c r="GFE137" s="289"/>
      <c r="GFF137" s="289"/>
      <c r="GFG137" s="289"/>
      <c r="GFH137" s="289"/>
      <c r="GFI137" s="289"/>
      <c r="GFJ137" s="289"/>
      <c r="GFK137" s="289"/>
      <c r="GFL137" s="289"/>
      <c r="GFM137" s="289"/>
      <c r="GFN137" s="289"/>
      <c r="GFO137" s="289"/>
      <c r="GFP137" s="289"/>
      <c r="GFQ137" s="289"/>
      <c r="GFR137" s="289"/>
      <c r="GFS137" s="289"/>
      <c r="GFT137" s="289"/>
      <c r="GFU137" s="289"/>
      <c r="GFV137" s="289"/>
      <c r="GFW137" s="289"/>
      <c r="GFX137" s="289"/>
      <c r="GFY137" s="289"/>
      <c r="GFZ137" s="289"/>
      <c r="GGA137" s="289"/>
      <c r="GGB137" s="289"/>
      <c r="GGC137" s="289"/>
      <c r="GGD137" s="289"/>
      <c r="GGE137" s="289"/>
      <c r="GGF137" s="289"/>
      <c r="GGG137" s="289"/>
      <c r="GGH137" s="289"/>
      <c r="GGI137" s="289"/>
      <c r="GGJ137" s="289"/>
      <c r="GGK137" s="289"/>
      <c r="GGL137" s="289"/>
      <c r="GGM137" s="289"/>
      <c r="GGN137" s="289"/>
      <c r="GGO137" s="289"/>
      <c r="GGP137" s="289"/>
      <c r="GGQ137" s="289"/>
      <c r="GGR137" s="289"/>
      <c r="GGS137" s="289"/>
      <c r="GGT137" s="289"/>
      <c r="GGU137" s="289"/>
      <c r="GGV137" s="289"/>
      <c r="GGW137" s="289"/>
      <c r="GGX137" s="289"/>
      <c r="GGY137" s="289"/>
      <c r="GGZ137" s="289"/>
      <c r="GHA137" s="289"/>
      <c r="GHB137" s="289"/>
      <c r="GHC137" s="289"/>
      <c r="GHD137" s="289"/>
      <c r="GHE137" s="289"/>
      <c r="GHF137" s="289"/>
      <c r="GHG137" s="289"/>
      <c r="GHH137" s="289"/>
      <c r="GHI137" s="289"/>
      <c r="GHJ137" s="289"/>
      <c r="GHK137" s="289"/>
      <c r="GHL137" s="289"/>
      <c r="GHM137" s="289"/>
      <c r="GHN137" s="289"/>
      <c r="GHO137" s="289"/>
      <c r="GHP137" s="289"/>
      <c r="GHQ137" s="289"/>
      <c r="GHR137" s="289"/>
      <c r="GHS137" s="289"/>
      <c r="GHT137" s="289"/>
      <c r="GHU137" s="289"/>
      <c r="GHV137" s="289"/>
      <c r="GHW137" s="289"/>
      <c r="GHX137" s="289"/>
      <c r="GHY137" s="289"/>
      <c r="GHZ137" s="289"/>
      <c r="GIA137" s="289"/>
      <c r="GIB137" s="289"/>
      <c r="GIC137" s="289"/>
      <c r="GID137" s="289"/>
      <c r="GIE137" s="289"/>
      <c r="GIF137" s="289"/>
      <c r="GIG137" s="289"/>
      <c r="GIH137" s="289"/>
      <c r="GII137" s="289"/>
      <c r="GIJ137" s="289"/>
      <c r="GIK137" s="289"/>
      <c r="GIL137" s="289"/>
      <c r="GIM137" s="289"/>
      <c r="GIN137" s="289"/>
      <c r="GIO137" s="289"/>
      <c r="GIP137" s="289"/>
      <c r="GIQ137" s="289"/>
      <c r="GIR137" s="289"/>
      <c r="GIS137" s="289"/>
      <c r="GIT137" s="289"/>
      <c r="GIU137" s="289"/>
      <c r="GIV137" s="289"/>
      <c r="GIW137" s="289"/>
      <c r="GIX137" s="289"/>
      <c r="GIY137" s="289"/>
      <c r="GIZ137" s="289"/>
      <c r="GJA137" s="289"/>
      <c r="GJB137" s="289"/>
      <c r="GJC137" s="289"/>
      <c r="GJD137" s="289"/>
      <c r="GJE137" s="289"/>
      <c r="GJF137" s="289"/>
      <c r="GJG137" s="289"/>
      <c r="GJH137" s="289"/>
      <c r="GJI137" s="289"/>
      <c r="GJJ137" s="289"/>
      <c r="GJK137" s="289"/>
      <c r="GJL137" s="289"/>
      <c r="GJM137" s="289"/>
      <c r="GJN137" s="289"/>
      <c r="GJO137" s="289"/>
      <c r="GJP137" s="289"/>
      <c r="GJQ137" s="289"/>
      <c r="GJR137" s="289"/>
      <c r="GJS137" s="289"/>
      <c r="GJT137" s="289"/>
      <c r="GJU137" s="289"/>
      <c r="GJV137" s="289"/>
      <c r="GJW137" s="289"/>
      <c r="GJX137" s="289"/>
      <c r="GJY137" s="289"/>
      <c r="GJZ137" s="289"/>
      <c r="GKA137" s="289"/>
      <c r="GKB137" s="289"/>
      <c r="GKC137" s="289"/>
      <c r="GKD137" s="289"/>
      <c r="GKE137" s="289"/>
      <c r="GKF137" s="289"/>
      <c r="GKG137" s="289"/>
      <c r="GKH137" s="289"/>
      <c r="GKI137" s="289"/>
      <c r="GKJ137" s="289"/>
      <c r="GKK137" s="289"/>
      <c r="GKL137" s="289"/>
      <c r="GKM137" s="289"/>
      <c r="GKN137" s="289"/>
      <c r="GKO137" s="289"/>
      <c r="GKP137" s="289"/>
      <c r="GKQ137" s="289"/>
      <c r="GKR137" s="289"/>
      <c r="GKS137" s="289"/>
      <c r="GKT137" s="289"/>
      <c r="GKU137" s="289"/>
      <c r="GKV137" s="289"/>
      <c r="GKW137" s="289"/>
      <c r="GKX137" s="289"/>
      <c r="GKY137" s="289"/>
      <c r="GKZ137" s="289"/>
      <c r="GLA137" s="289"/>
      <c r="GLB137" s="289"/>
      <c r="GLC137" s="289"/>
      <c r="GLD137" s="289"/>
      <c r="GLE137" s="289"/>
      <c r="GLF137" s="289"/>
      <c r="GLG137" s="289"/>
      <c r="GLH137" s="289"/>
      <c r="GLI137" s="289"/>
      <c r="GLJ137" s="289"/>
      <c r="GLK137" s="289"/>
      <c r="GLL137" s="289"/>
      <c r="GLM137" s="289"/>
      <c r="GLN137" s="289"/>
      <c r="GLO137" s="289"/>
      <c r="GLP137" s="289"/>
      <c r="GLQ137" s="289"/>
      <c r="GLR137" s="289"/>
      <c r="GLS137" s="289"/>
      <c r="GLT137" s="289"/>
      <c r="GLU137" s="289"/>
      <c r="GLV137" s="289"/>
      <c r="GLW137" s="289"/>
      <c r="GLX137" s="289"/>
      <c r="GLY137" s="289"/>
      <c r="GLZ137" s="289"/>
      <c r="GMA137" s="289"/>
      <c r="GMB137" s="289"/>
      <c r="GMC137" s="289"/>
      <c r="GMD137" s="289"/>
      <c r="GME137" s="289"/>
      <c r="GMF137" s="289"/>
      <c r="GMG137" s="289"/>
      <c r="GMH137" s="289"/>
      <c r="GMI137" s="289"/>
      <c r="GMJ137" s="289"/>
      <c r="GMK137" s="289"/>
      <c r="GML137" s="289"/>
      <c r="GMM137" s="289"/>
      <c r="GMN137" s="289"/>
      <c r="GMO137" s="289"/>
      <c r="GMP137" s="289"/>
      <c r="GMQ137" s="289"/>
      <c r="GMR137" s="289"/>
      <c r="GMS137" s="289"/>
      <c r="GMT137" s="289"/>
      <c r="GMU137" s="289"/>
      <c r="GMV137" s="289"/>
      <c r="GMW137" s="289"/>
      <c r="GMX137" s="289"/>
      <c r="GMY137" s="289"/>
      <c r="GMZ137" s="289"/>
      <c r="GNA137" s="289"/>
      <c r="GNB137" s="289"/>
      <c r="GNC137" s="289"/>
      <c r="GND137" s="289"/>
      <c r="GNE137" s="289"/>
      <c r="GNF137" s="289"/>
      <c r="GNG137" s="289"/>
      <c r="GNH137" s="289"/>
      <c r="GNI137" s="289"/>
      <c r="GNJ137" s="289"/>
      <c r="GNK137" s="289"/>
      <c r="GNL137" s="289"/>
      <c r="GNM137" s="289"/>
      <c r="GNN137" s="289"/>
      <c r="GNO137" s="289"/>
      <c r="GNP137" s="289"/>
      <c r="GNQ137" s="289"/>
      <c r="GNR137" s="289"/>
      <c r="GNS137" s="289"/>
      <c r="GNT137" s="289"/>
      <c r="GNU137" s="289"/>
      <c r="GNV137" s="289"/>
      <c r="GNW137" s="289"/>
      <c r="GNX137" s="289"/>
      <c r="GNY137" s="289"/>
      <c r="GNZ137" s="289"/>
      <c r="GOA137" s="289"/>
      <c r="GOB137" s="289"/>
      <c r="GOC137" s="289"/>
      <c r="GOD137" s="289"/>
      <c r="GOE137" s="289"/>
      <c r="GOF137" s="289"/>
      <c r="GOG137" s="289"/>
      <c r="GOH137" s="289"/>
      <c r="GOI137" s="289"/>
      <c r="GOJ137" s="289"/>
      <c r="GOK137" s="289"/>
      <c r="GOL137" s="289"/>
      <c r="GOM137" s="289"/>
      <c r="GON137" s="289"/>
      <c r="GOO137" s="289"/>
      <c r="GOP137" s="289"/>
      <c r="GOQ137" s="289"/>
      <c r="GOR137" s="289"/>
      <c r="GOS137" s="289"/>
      <c r="GOT137" s="289"/>
      <c r="GOU137" s="289"/>
      <c r="GOV137" s="289"/>
      <c r="GOW137" s="289"/>
      <c r="GOX137" s="289"/>
      <c r="GOY137" s="289"/>
      <c r="GOZ137" s="289"/>
      <c r="GPA137" s="289"/>
      <c r="GPB137" s="289"/>
      <c r="GPC137" s="289"/>
      <c r="GPD137" s="289"/>
      <c r="GPE137" s="289"/>
      <c r="GPF137" s="289"/>
      <c r="GPG137" s="289"/>
      <c r="GPH137" s="289"/>
      <c r="GPI137" s="289"/>
      <c r="GPJ137" s="289"/>
      <c r="GPK137" s="289"/>
      <c r="GPL137" s="289"/>
      <c r="GPM137" s="289"/>
      <c r="GPN137" s="289"/>
      <c r="GPO137" s="289"/>
      <c r="GPP137" s="289"/>
      <c r="GPQ137" s="289"/>
      <c r="GPR137" s="289"/>
      <c r="GPS137" s="289"/>
      <c r="GPT137" s="289"/>
      <c r="GPU137" s="289"/>
      <c r="GPV137" s="289"/>
      <c r="GPW137" s="289"/>
      <c r="GPX137" s="289"/>
      <c r="GPY137" s="289"/>
      <c r="GPZ137" s="289"/>
      <c r="GQA137" s="289"/>
      <c r="GQB137" s="289"/>
      <c r="GQC137" s="289"/>
      <c r="GQD137" s="289"/>
      <c r="GQE137" s="289"/>
      <c r="GQF137" s="289"/>
      <c r="GQG137" s="289"/>
      <c r="GQH137" s="289"/>
      <c r="GQI137" s="289"/>
      <c r="GQJ137" s="289"/>
      <c r="GQK137" s="289"/>
      <c r="GQL137" s="289"/>
      <c r="GQM137" s="289"/>
      <c r="GQN137" s="289"/>
      <c r="GQO137" s="289"/>
      <c r="GQP137" s="289"/>
      <c r="GQQ137" s="289"/>
      <c r="GQR137" s="289"/>
      <c r="GQS137" s="289"/>
      <c r="GQT137" s="289"/>
      <c r="GQU137" s="289"/>
      <c r="GQV137" s="289"/>
      <c r="GQW137" s="289"/>
      <c r="GQX137" s="289"/>
      <c r="GQY137" s="289"/>
      <c r="GQZ137" s="289"/>
      <c r="GRA137" s="289"/>
      <c r="GRB137" s="289"/>
      <c r="GRC137" s="289"/>
      <c r="GRD137" s="289"/>
      <c r="GRE137" s="289"/>
      <c r="GRF137" s="289"/>
      <c r="GRG137" s="289"/>
      <c r="GRH137" s="289"/>
      <c r="GRI137" s="289"/>
      <c r="GRJ137" s="289"/>
      <c r="GRK137" s="289"/>
      <c r="GRL137" s="289"/>
      <c r="GRM137" s="289"/>
      <c r="GRN137" s="289"/>
      <c r="GRO137" s="289"/>
      <c r="GRP137" s="289"/>
      <c r="GRQ137" s="289"/>
      <c r="GRR137" s="289"/>
      <c r="GRS137" s="289"/>
      <c r="GRT137" s="289"/>
      <c r="GRU137" s="289"/>
      <c r="GRV137" s="289"/>
      <c r="GRW137" s="289"/>
      <c r="GRX137" s="289"/>
      <c r="GRY137" s="289"/>
      <c r="GRZ137" s="289"/>
      <c r="GSA137" s="289"/>
      <c r="GSB137" s="289"/>
      <c r="GSC137" s="289"/>
      <c r="GSD137" s="289"/>
      <c r="GSE137" s="289"/>
      <c r="GSF137" s="289"/>
      <c r="GSG137" s="289"/>
      <c r="GSH137" s="289"/>
      <c r="GSI137" s="289"/>
      <c r="GSJ137" s="289"/>
      <c r="GSK137" s="289"/>
      <c r="GSL137" s="289"/>
      <c r="GSM137" s="289"/>
      <c r="GSN137" s="289"/>
      <c r="GSO137" s="289"/>
      <c r="GSP137" s="289"/>
      <c r="GSQ137" s="289"/>
      <c r="GSR137" s="289"/>
      <c r="GSS137" s="289"/>
      <c r="GST137" s="289"/>
      <c r="GSU137" s="289"/>
      <c r="GSV137" s="289"/>
      <c r="GSW137" s="289"/>
      <c r="GSX137" s="289"/>
      <c r="GSY137" s="289"/>
      <c r="GSZ137" s="289"/>
      <c r="GTA137" s="289"/>
      <c r="GTB137" s="289"/>
      <c r="GTC137" s="289"/>
      <c r="GTD137" s="289"/>
      <c r="GTE137" s="289"/>
      <c r="GTF137" s="289"/>
      <c r="GTG137" s="289"/>
      <c r="GTH137" s="289"/>
      <c r="GTI137" s="289"/>
      <c r="GTJ137" s="289"/>
      <c r="GTK137" s="289"/>
      <c r="GTL137" s="289"/>
      <c r="GTM137" s="289"/>
      <c r="GTN137" s="289"/>
      <c r="GTO137" s="289"/>
      <c r="GTP137" s="289"/>
      <c r="GTQ137" s="289"/>
      <c r="GTR137" s="289"/>
      <c r="GTS137" s="289"/>
      <c r="GTT137" s="289"/>
      <c r="GTU137" s="289"/>
      <c r="GTV137" s="289"/>
      <c r="GTW137" s="289"/>
      <c r="GTX137" s="289"/>
      <c r="GTY137" s="289"/>
      <c r="GTZ137" s="289"/>
      <c r="GUA137" s="289"/>
      <c r="GUB137" s="289"/>
      <c r="GUC137" s="289"/>
      <c r="GUD137" s="289"/>
      <c r="GUE137" s="289"/>
      <c r="GUF137" s="289"/>
      <c r="GUG137" s="289"/>
      <c r="GUH137" s="289"/>
      <c r="GUI137" s="289"/>
      <c r="GUJ137" s="289"/>
      <c r="GUK137" s="289"/>
      <c r="GUL137" s="289"/>
      <c r="GUM137" s="289"/>
      <c r="GUN137" s="289"/>
      <c r="GUO137" s="289"/>
      <c r="GUP137" s="289"/>
      <c r="GUQ137" s="289"/>
      <c r="GUR137" s="289"/>
      <c r="GUS137" s="289"/>
      <c r="GUT137" s="289"/>
      <c r="GUU137" s="289"/>
      <c r="GUV137" s="289"/>
      <c r="GUW137" s="289"/>
      <c r="GUX137" s="289"/>
      <c r="GUY137" s="289"/>
      <c r="GUZ137" s="289"/>
      <c r="GVA137" s="289"/>
      <c r="GVB137" s="289"/>
      <c r="GVC137" s="289"/>
      <c r="GVD137" s="289"/>
      <c r="GVE137" s="289"/>
      <c r="GVF137" s="289"/>
      <c r="GVG137" s="289"/>
      <c r="GVH137" s="289"/>
      <c r="GVI137" s="289"/>
      <c r="GVJ137" s="289"/>
      <c r="GVK137" s="289"/>
      <c r="GVL137" s="289"/>
      <c r="GVM137" s="289"/>
      <c r="GVN137" s="289"/>
      <c r="GVO137" s="289"/>
      <c r="GVP137" s="289"/>
      <c r="GVQ137" s="289"/>
      <c r="GVR137" s="289"/>
      <c r="GVS137" s="289"/>
      <c r="GVT137" s="289"/>
      <c r="GVU137" s="289"/>
      <c r="GVV137" s="289"/>
      <c r="GVW137" s="289"/>
      <c r="GVX137" s="289"/>
      <c r="GVY137" s="289"/>
      <c r="GVZ137" s="289"/>
      <c r="GWA137" s="289"/>
      <c r="GWB137" s="289"/>
      <c r="GWC137" s="289"/>
      <c r="GWD137" s="289"/>
      <c r="GWE137" s="289"/>
      <c r="GWF137" s="289"/>
      <c r="GWG137" s="289"/>
      <c r="GWH137" s="289"/>
      <c r="GWI137" s="289"/>
      <c r="GWJ137" s="289"/>
      <c r="GWK137" s="289"/>
      <c r="GWL137" s="289"/>
      <c r="GWM137" s="289"/>
      <c r="GWN137" s="289"/>
      <c r="GWO137" s="289"/>
      <c r="GWP137" s="289"/>
      <c r="GWQ137" s="289"/>
      <c r="GWR137" s="289"/>
      <c r="GWS137" s="289"/>
      <c r="GWT137" s="289"/>
      <c r="GWU137" s="289"/>
      <c r="GWV137" s="289"/>
      <c r="GWW137" s="289"/>
      <c r="GWX137" s="289"/>
      <c r="GWY137" s="289"/>
      <c r="GWZ137" s="289"/>
      <c r="GXA137" s="289"/>
      <c r="GXB137" s="289"/>
      <c r="GXC137" s="289"/>
      <c r="GXD137" s="289"/>
      <c r="GXE137" s="289"/>
      <c r="GXF137" s="289"/>
      <c r="GXG137" s="289"/>
      <c r="GXH137" s="289"/>
      <c r="GXI137" s="289"/>
      <c r="GXJ137" s="289"/>
      <c r="GXK137" s="289"/>
      <c r="GXL137" s="289"/>
      <c r="GXM137" s="289"/>
      <c r="GXN137" s="289"/>
      <c r="GXO137" s="289"/>
      <c r="GXP137" s="289"/>
      <c r="GXQ137" s="289"/>
      <c r="GXR137" s="289"/>
      <c r="GXS137" s="289"/>
      <c r="GXT137" s="289"/>
      <c r="GXU137" s="289"/>
      <c r="GXV137" s="289"/>
      <c r="GXW137" s="289"/>
      <c r="GXX137" s="289"/>
      <c r="GXY137" s="289"/>
      <c r="GXZ137" s="289"/>
      <c r="GYA137" s="289"/>
      <c r="GYB137" s="289"/>
      <c r="GYC137" s="289"/>
      <c r="GYD137" s="289"/>
      <c r="GYE137" s="289"/>
      <c r="GYF137" s="289"/>
      <c r="GYG137" s="289"/>
      <c r="GYH137" s="289"/>
      <c r="GYI137" s="289"/>
      <c r="GYJ137" s="289"/>
      <c r="GYK137" s="289"/>
      <c r="GYL137" s="289"/>
      <c r="GYM137" s="289"/>
      <c r="GYN137" s="289"/>
      <c r="GYO137" s="289"/>
      <c r="GYP137" s="289"/>
      <c r="GYQ137" s="289"/>
      <c r="GYR137" s="289"/>
      <c r="GYS137" s="289"/>
      <c r="GYT137" s="289"/>
      <c r="GYU137" s="289"/>
      <c r="GYV137" s="289"/>
      <c r="GYW137" s="289"/>
      <c r="GYX137" s="289"/>
      <c r="GYY137" s="289"/>
      <c r="GYZ137" s="289"/>
      <c r="GZA137" s="289"/>
      <c r="GZB137" s="289"/>
      <c r="GZC137" s="289"/>
      <c r="GZD137" s="289"/>
      <c r="GZE137" s="289"/>
      <c r="GZF137" s="289"/>
      <c r="GZG137" s="289"/>
      <c r="GZH137" s="289"/>
      <c r="GZI137" s="289"/>
      <c r="GZJ137" s="289"/>
      <c r="GZK137" s="289"/>
      <c r="GZL137" s="289"/>
      <c r="GZM137" s="289"/>
      <c r="GZN137" s="289"/>
      <c r="GZO137" s="289"/>
      <c r="GZP137" s="289"/>
      <c r="GZQ137" s="289"/>
      <c r="GZR137" s="289"/>
      <c r="GZS137" s="289"/>
      <c r="GZT137" s="289"/>
      <c r="GZU137" s="289"/>
      <c r="GZV137" s="289"/>
      <c r="GZW137" s="289"/>
      <c r="GZX137" s="289"/>
      <c r="GZY137" s="289"/>
      <c r="GZZ137" s="289"/>
      <c r="HAA137" s="289"/>
      <c r="HAB137" s="289"/>
      <c r="HAC137" s="289"/>
      <c r="HAD137" s="289"/>
      <c r="HAE137" s="289"/>
      <c r="HAF137" s="289"/>
      <c r="HAG137" s="289"/>
      <c r="HAH137" s="289"/>
      <c r="HAI137" s="289"/>
      <c r="HAJ137" s="289"/>
      <c r="HAK137" s="289"/>
      <c r="HAL137" s="289"/>
      <c r="HAM137" s="289"/>
      <c r="HAN137" s="289"/>
      <c r="HAO137" s="289"/>
      <c r="HAP137" s="289"/>
      <c r="HAQ137" s="289"/>
      <c r="HAR137" s="289"/>
      <c r="HAS137" s="289"/>
      <c r="HAT137" s="289"/>
      <c r="HAU137" s="289"/>
      <c r="HAV137" s="289"/>
      <c r="HAW137" s="289"/>
      <c r="HAX137" s="289"/>
      <c r="HAY137" s="289"/>
      <c r="HAZ137" s="289"/>
      <c r="HBA137" s="289"/>
      <c r="HBB137" s="289"/>
      <c r="HBC137" s="289"/>
      <c r="HBD137" s="289"/>
      <c r="HBE137" s="289"/>
      <c r="HBF137" s="289"/>
      <c r="HBG137" s="289"/>
      <c r="HBH137" s="289"/>
      <c r="HBI137" s="289"/>
      <c r="HBJ137" s="289"/>
      <c r="HBK137" s="289"/>
      <c r="HBL137" s="289"/>
      <c r="HBM137" s="289"/>
      <c r="HBN137" s="289"/>
      <c r="HBO137" s="289"/>
      <c r="HBP137" s="289"/>
      <c r="HBQ137" s="289"/>
      <c r="HBR137" s="289"/>
      <c r="HBS137" s="289"/>
      <c r="HBT137" s="289"/>
      <c r="HBU137" s="289"/>
      <c r="HBV137" s="289"/>
      <c r="HBW137" s="289"/>
      <c r="HBX137" s="289"/>
      <c r="HBY137" s="289"/>
      <c r="HBZ137" s="289"/>
      <c r="HCA137" s="289"/>
      <c r="HCB137" s="289"/>
      <c r="HCC137" s="289"/>
      <c r="HCD137" s="289"/>
      <c r="HCE137" s="289"/>
      <c r="HCF137" s="289"/>
      <c r="HCG137" s="289"/>
      <c r="HCH137" s="289"/>
      <c r="HCI137" s="289"/>
      <c r="HCJ137" s="289"/>
      <c r="HCK137" s="289"/>
      <c r="HCL137" s="289"/>
      <c r="HCM137" s="289"/>
      <c r="HCN137" s="289"/>
      <c r="HCO137" s="289"/>
      <c r="HCP137" s="289"/>
      <c r="HCQ137" s="289"/>
      <c r="HCR137" s="289"/>
      <c r="HCS137" s="289"/>
      <c r="HCT137" s="289"/>
      <c r="HCU137" s="289"/>
      <c r="HCV137" s="289"/>
      <c r="HCW137" s="289"/>
      <c r="HCX137" s="289"/>
      <c r="HCY137" s="289"/>
      <c r="HCZ137" s="289"/>
      <c r="HDA137" s="289"/>
      <c r="HDB137" s="289"/>
      <c r="HDC137" s="289"/>
      <c r="HDD137" s="289"/>
      <c r="HDE137" s="289"/>
      <c r="HDF137" s="289"/>
      <c r="HDG137" s="289"/>
      <c r="HDH137" s="289"/>
      <c r="HDI137" s="289"/>
      <c r="HDJ137" s="289"/>
      <c r="HDK137" s="289"/>
      <c r="HDL137" s="289"/>
      <c r="HDM137" s="289"/>
      <c r="HDN137" s="289"/>
      <c r="HDO137" s="289"/>
      <c r="HDP137" s="289"/>
      <c r="HDQ137" s="289"/>
      <c r="HDR137" s="289"/>
      <c r="HDS137" s="289"/>
      <c r="HDT137" s="289"/>
      <c r="HDU137" s="289"/>
      <c r="HDV137" s="289"/>
      <c r="HDW137" s="289"/>
      <c r="HDX137" s="289"/>
      <c r="HDY137" s="289"/>
      <c r="HDZ137" s="289"/>
      <c r="HEA137" s="289"/>
      <c r="HEB137" s="289"/>
      <c r="HEC137" s="289"/>
      <c r="HED137" s="289"/>
      <c r="HEE137" s="289"/>
      <c r="HEF137" s="289"/>
      <c r="HEG137" s="289"/>
      <c r="HEH137" s="289"/>
      <c r="HEI137" s="289"/>
      <c r="HEJ137" s="289"/>
      <c r="HEK137" s="289"/>
      <c r="HEL137" s="289"/>
      <c r="HEM137" s="289"/>
      <c r="HEN137" s="289"/>
      <c r="HEO137" s="289"/>
      <c r="HEP137" s="289"/>
      <c r="HEQ137" s="289"/>
      <c r="HER137" s="289"/>
      <c r="HES137" s="289"/>
      <c r="HET137" s="289"/>
      <c r="HEU137" s="289"/>
      <c r="HEV137" s="289"/>
      <c r="HEW137" s="289"/>
      <c r="HEX137" s="289"/>
      <c r="HEY137" s="289"/>
      <c r="HEZ137" s="289"/>
      <c r="HFA137" s="289"/>
      <c r="HFB137" s="289"/>
      <c r="HFC137" s="289"/>
      <c r="HFD137" s="289"/>
      <c r="HFE137" s="289"/>
      <c r="HFF137" s="289"/>
      <c r="HFG137" s="289"/>
      <c r="HFH137" s="289"/>
      <c r="HFI137" s="289"/>
      <c r="HFJ137" s="289"/>
      <c r="HFK137" s="289"/>
      <c r="HFL137" s="289"/>
      <c r="HFM137" s="289"/>
      <c r="HFN137" s="289"/>
      <c r="HFO137" s="289"/>
      <c r="HFP137" s="289"/>
      <c r="HFQ137" s="289"/>
      <c r="HFR137" s="289"/>
      <c r="HFS137" s="289"/>
      <c r="HFT137" s="289"/>
      <c r="HFU137" s="289"/>
      <c r="HFV137" s="289"/>
      <c r="HFW137" s="289"/>
      <c r="HFX137" s="289"/>
      <c r="HFY137" s="289"/>
      <c r="HFZ137" s="289"/>
      <c r="HGA137" s="289"/>
      <c r="HGB137" s="289"/>
      <c r="HGC137" s="289"/>
      <c r="HGD137" s="289"/>
      <c r="HGE137" s="289"/>
      <c r="HGF137" s="289"/>
      <c r="HGG137" s="289"/>
      <c r="HGH137" s="289"/>
      <c r="HGI137" s="289"/>
      <c r="HGJ137" s="289"/>
      <c r="HGK137" s="289"/>
      <c r="HGL137" s="289"/>
      <c r="HGM137" s="289"/>
      <c r="HGN137" s="289"/>
      <c r="HGO137" s="289"/>
      <c r="HGP137" s="289"/>
      <c r="HGQ137" s="289"/>
      <c r="HGR137" s="289"/>
      <c r="HGS137" s="289"/>
      <c r="HGT137" s="289"/>
      <c r="HGU137" s="289"/>
      <c r="HGV137" s="289"/>
      <c r="HGW137" s="289"/>
      <c r="HGX137" s="289"/>
      <c r="HGY137" s="289"/>
      <c r="HGZ137" s="289"/>
      <c r="HHA137" s="289"/>
      <c r="HHB137" s="289"/>
      <c r="HHC137" s="289"/>
      <c r="HHD137" s="289"/>
      <c r="HHE137" s="289"/>
      <c r="HHF137" s="289"/>
      <c r="HHG137" s="289"/>
      <c r="HHH137" s="289"/>
      <c r="HHI137" s="289"/>
      <c r="HHJ137" s="289"/>
      <c r="HHK137" s="289"/>
      <c r="HHL137" s="289"/>
      <c r="HHM137" s="289"/>
      <c r="HHN137" s="289"/>
      <c r="HHO137" s="289"/>
      <c r="HHP137" s="289"/>
      <c r="HHQ137" s="289"/>
      <c r="HHR137" s="289"/>
      <c r="HHS137" s="289"/>
      <c r="HHT137" s="289"/>
      <c r="HHU137" s="289"/>
      <c r="HHV137" s="289"/>
      <c r="HHW137" s="289"/>
      <c r="HHX137" s="289"/>
      <c r="HHY137" s="289"/>
      <c r="HHZ137" s="289"/>
      <c r="HIA137" s="289"/>
      <c r="HIB137" s="289"/>
      <c r="HIC137" s="289"/>
      <c r="HID137" s="289"/>
      <c r="HIE137" s="289"/>
      <c r="HIF137" s="289"/>
      <c r="HIG137" s="289"/>
      <c r="HIH137" s="289"/>
      <c r="HII137" s="289"/>
      <c r="HIJ137" s="289"/>
      <c r="HIK137" s="289"/>
      <c r="HIL137" s="289"/>
      <c r="HIM137" s="289"/>
      <c r="HIN137" s="289"/>
      <c r="HIO137" s="289"/>
      <c r="HIP137" s="289"/>
      <c r="HIQ137" s="289"/>
      <c r="HIR137" s="289"/>
      <c r="HIS137" s="289"/>
      <c r="HIT137" s="289"/>
      <c r="HIU137" s="289"/>
      <c r="HIV137" s="289"/>
      <c r="HIW137" s="289"/>
      <c r="HIX137" s="289"/>
      <c r="HIY137" s="289"/>
      <c r="HIZ137" s="289"/>
      <c r="HJA137" s="289"/>
      <c r="HJB137" s="289"/>
      <c r="HJC137" s="289"/>
      <c r="HJD137" s="289"/>
      <c r="HJE137" s="289"/>
      <c r="HJF137" s="289"/>
      <c r="HJG137" s="289"/>
      <c r="HJH137" s="289"/>
      <c r="HJI137" s="289"/>
      <c r="HJJ137" s="289"/>
      <c r="HJK137" s="289"/>
      <c r="HJL137" s="289"/>
      <c r="HJM137" s="289"/>
      <c r="HJN137" s="289"/>
      <c r="HJO137" s="289"/>
      <c r="HJP137" s="289"/>
      <c r="HJQ137" s="289"/>
      <c r="HJR137" s="289"/>
      <c r="HJS137" s="289"/>
      <c r="HJT137" s="289"/>
      <c r="HJU137" s="289"/>
      <c r="HJV137" s="289"/>
      <c r="HJW137" s="289"/>
      <c r="HJX137" s="289"/>
      <c r="HJY137" s="289"/>
      <c r="HJZ137" s="289"/>
      <c r="HKA137" s="289"/>
      <c r="HKB137" s="289"/>
      <c r="HKC137" s="289"/>
      <c r="HKD137" s="289"/>
      <c r="HKE137" s="289"/>
      <c r="HKF137" s="289"/>
      <c r="HKG137" s="289"/>
      <c r="HKH137" s="289"/>
      <c r="HKI137" s="289"/>
      <c r="HKJ137" s="289"/>
      <c r="HKK137" s="289"/>
      <c r="HKL137" s="289"/>
      <c r="HKM137" s="289"/>
      <c r="HKN137" s="289"/>
      <c r="HKO137" s="289"/>
      <c r="HKP137" s="289"/>
      <c r="HKQ137" s="289"/>
      <c r="HKR137" s="289"/>
      <c r="HKS137" s="289"/>
      <c r="HKT137" s="289"/>
      <c r="HKU137" s="289"/>
      <c r="HKV137" s="289"/>
      <c r="HKW137" s="289"/>
      <c r="HKX137" s="289"/>
      <c r="HKY137" s="289"/>
      <c r="HKZ137" s="289"/>
      <c r="HLA137" s="289"/>
      <c r="HLB137" s="289"/>
      <c r="HLC137" s="289"/>
      <c r="HLD137" s="289"/>
      <c r="HLE137" s="289"/>
      <c r="HLF137" s="289"/>
      <c r="HLG137" s="289"/>
      <c r="HLH137" s="289"/>
      <c r="HLI137" s="289"/>
      <c r="HLJ137" s="289"/>
      <c r="HLK137" s="289"/>
      <c r="HLL137" s="289"/>
      <c r="HLM137" s="289"/>
      <c r="HLN137" s="289"/>
      <c r="HLO137" s="289"/>
      <c r="HLP137" s="289"/>
      <c r="HLQ137" s="289"/>
      <c r="HLR137" s="289"/>
      <c r="HLS137" s="289"/>
      <c r="HLT137" s="289"/>
      <c r="HLU137" s="289"/>
      <c r="HLV137" s="289"/>
      <c r="HLW137" s="289"/>
      <c r="HLX137" s="289"/>
      <c r="HLY137" s="289"/>
      <c r="HLZ137" s="289"/>
      <c r="HMA137" s="289"/>
      <c r="HMB137" s="289"/>
      <c r="HMC137" s="289"/>
      <c r="HMD137" s="289"/>
      <c r="HME137" s="289"/>
      <c r="HMF137" s="289"/>
      <c r="HMG137" s="289"/>
      <c r="HMH137" s="289"/>
      <c r="HMI137" s="289"/>
      <c r="HMJ137" s="289"/>
      <c r="HMK137" s="289"/>
      <c r="HML137" s="289"/>
      <c r="HMM137" s="289"/>
      <c r="HMN137" s="289"/>
      <c r="HMO137" s="289"/>
      <c r="HMP137" s="289"/>
      <c r="HMQ137" s="289"/>
      <c r="HMR137" s="289"/>
      <c r="HMS137" s="289"/>
      <c r="HMT137" s="289"/>
      <c r="HMU137" s="289"/>
      <c r="HMV137" s="289"/>
      <c r="HMW137" s="289"/>
      <c r="HMX137" s="289"/>
      <c r="HMY137" s="289"/>
      <c r="HMZ137" s="289"/>
      <c r="HNA137" s="289"/>
      <c r="HNB137" s="289"/>
      <c r="HNC137" s="289"/>
      <c r="HND137" s="289"/>
      <c r="HNE137" s="289"/>
      <c r="HNF137" s="289"/>
      <c r="HNG137" s="289"/>
      <c r="HNH137" s="289"/>
      <c r="HNI137" s="289"/>
      <c r="HNJ137" s="289"/>
      <c r="HNK137" s="289"/>
      <c r="HNL137" s="289"/>
      <c r="HNM137" s="289"/>
      <c r="HNN137" s="289"/>
      <c r="HNO137" s="289"/>
      <c r="HNP137" s="289"/>
      <c r="HNQ137" s="289"/>
      <c r="HNR137" s="289"/>
      <c r="HNS137" s="289"/>
      <c r="HNT137" s="289"/>
      <c r="HNU137" s="289"/>
      <c r="HNV137" s="289"/>
      <c r="HNW137" s="289"/>
      <c r="HNX137" s="289"/>
      <c r="HNY137" s="289"/>
      <c r="HNZ137" s="289"/>
      <c r="HOA137" s="289"/>
      <c r="HOB137" s="289"/>
      <c r="HOC137" s="289"/>
      <c r="HOD137" s="289"/>
      <c r="HOE137" s="289"/>
      <c r="HOF137" s="289"/>
      <c r="HOG137" s="289"/>
      <c r="HOH137" s="289"/>
      <c r="HOI137" s="289"/>
      <c r="HOJ137" s="289"/>
      <c r="HOK137" s="289"/>
      <c r="HOL137" s="289"/>
      <c r="HOM137" s="289"/>
      <c r="HON137" s="289"/>
      <c r="HOO137" s="289"/>
      <c r="HOP137" s="289"/>
      <c r="HOQ137" s="289"/>
      <c r="HOR137" s="289"/>
      <c r="HOS137" s="289"/>
      <c r="HOT137" s="289"/>
      <c r="HOU137" s="289"/>
      <c r="HOV137" s="289"/>
      <c r="HOW137" s="289"/>
      <c r="HOX137" s="289"/>
      <c r="HOY137" s="289"/>
      <c r="HOZ137" s="289"/>
      <c r="HPA137" s="289"/>
      <c r="HPB137" s="289"/>
      <c r="HPC137" s="289"/>
      <c r="HPD137" s="289"/>
      <c r="HPE137" s="289"/>
      <c r="HPF137" s="289"/>
      <c r="HPG137" s="289"/>
      <c r="HPH137" s="289"/>
      <c r="HPI137" s="289"/>
      <c r="HPJ137" s="289"/>
      <c r="HPK137" s="289"/>
      <c r="HPL137" s="289"/>
      <c r="HPM137" s="289"/>
      <c r="HPN137" s="289"/>
      <c r="HPO137" s="289"/>
      <c r="HPP137" s="289"/>
      <c r="HPQ137" s="289"/>
      <c r="HPR137" s="289"/>
      <c r="HPS137" s="289"/>
      <c r="HPT137" s="289"/>
      <c r="HPU137" s="289"/>
      <c r="HPV137" s="289"/>
      <c r="HPW137" s="289"/>
      <c r="HPX137" s="289"/>
      <c r="HPY137" s="289"/>
      <c r="HPZ137" s="289"/>
      <c r="HQA137" s="289"/>
      <c r="HQB137" s="289"/>
      <c r="HQC137" s="289"/>
      <c r="HQD137" s="289"/>
      <c r="HQE137" s="289"/>
      <c r="HQF137" s="289"/>
      <c r="HQG137" s="289"/>
      <c r="HQH137" s="289"/>
      <c r="HQI137" s="289"/>
      <c r="HQJ137" s="289"/>
      <c r="HQK137" s="289"/>
      <c r="HQL137" s="289"/>
      <c r="HQM137" s="289"/>
      <c r="HQN137" s="289"/>
      <c r="HQO137" s="289"/>
      <c r="HQP137" s="289"/>
      <c r="HQQ137" s="289"/>
      <c r="HQR137" s="289"/>
      <c r="HQS137" s="289"/>
      <c r="HQT137" s="289"/>
      <c r="HQU137" s="289"/>
      <c r="HQV137" s="289"/>
      <c r="HQW137" s="289"/>
      <c r="HQX137" s="289"/>
      <c r="HQY137" s="289"/>
      <c r="HQZ137" s="289"/>
      <c r="HRA137" s="289"/>
      <c r="HRB137" s="289"/>
      <c r="HRC137" s="289"/>
      <c r="HRD137" s="289"/>
      <c r="HRE137" s="289"/>
      <c r="HRF137" s="289"/>
      <c r="HRG137" s="289"/>
      <c r="HRH137" s="289"/>
      <c r="HRI137" s="289"/>
      <c r="HRJ137" s="289"/>
      <c r="HRK137" s="289"/>
      <c r="HRL137" s="289"/>
      <c r="HRM137" s="289"/>
      <c r="HRN137" s="289"/>
      <c r="HRO137" s="289"/>
      <c r="HRP137" s="289"/>
      <c r="HRQ137" s="289"/>
      <c r="HRR137" s="289"/>
      <c r="HRS137" s="289"/>
      <c r="HRT137" s="289"/>
      <c r="HRU137" s="289"/>
      <c r="HRV137" s="289"/>
      <c r="HRW137" s="289"/>
      <c r="HRX137" s="289"/>
      <c r="HRY137" s="289"/>
      <c r="HRZ137" s="289"/>
      <c r="HSA137" s="289"/>
      <c r="HSB137" s="289"/>
      <c r="HSC137" s="289"/>
      <c r="HSD137" s="289"/>
      <c r="HSE137" s="289"/>
      <c r="HSF137" s="289"/>
      <c r="HSG137" s="289"/>
      <c r="HSH137" s="289"/>
      <c r="HSI137" s="289"/>
      <c r="HSJ137" s="289"/>
      <c r="HSK137" s="289"/>
      <c r="HSL137" s="289"/>
      <c r="HSM137" s="289"/>
      <c r="HSN137" s="289"/>
      <c r="HSO137" s="289"/>
      <c r="HSP137" s="289"/>
      <c r="HSQ137" s="289"/>
      <c r="HSR137" s="289"/>
      <c r="HSS137" s="289"/>
      <c r="HST137" s="289"/>
      <c r="HSU137" s="289"/>
      <c r="HSV137" s="289"/>
      <c r="HSW137" s="289"/>
      <c r="HSX137" s="289"/>
      <c r="HSY137" s="289"/>
      <c r="HSZ137" s="289"/>
      <c r="HTA137" s="289"/>
      <c r="HTB137" s="289"/>
      <c r="HTC137" s="289"/>
      <c r="HTD137" s="289"/>
      <c r="HTE137" s="289"/>
      <c r="HTF137" s="289"/>
      <c r="HTG137" s="289"/>
      <c r="HTH137" s="289"/>
      <c r="HTI137" s="289"/>
      <c r="HTJ137" s="289"/>
      <c r="HTK137" s="289"/>
      <c r="HTL137" s="289"/>
      <c r="HTM137" s="289"/>
      <c r="HTN137" s="289"/>
      <c r="HTO137" s="289"/>
      <c r="HTP137" s="289"/>
      <c r="HTQ137" s="289"/>
      <c r="HTR137" s="289"/>
      <c r="HTS137" s="289"/>
      <c r="HTT137" s="289"/>
      <c r="HTU137" s="289"/>
      <c r="HTV137" s="289"/>
      <c r="HTW137" s="289"/>
      <c r="HTX137" s="289"/>
      <c r="HTY137" s="289"/>
      <c r="HTZ137" s="289"/>
      <c r="HUA137" s="289"/>
      <c r="HUB137" s="289"/>
      <c r="HUC137" s="289"/>
      <c r="HUD137" s="289"/>
      <c r="HUE137" s="289"/>
      <c r="HUF137" s="289"/>
      <c r="HUG137" s="289"/>
      <c r="HUH137" s="289"/>
      <c r="HUI137" s="289"/>
      <c r="HUJ137" s="289"/>
      <c r="HUK137" s="289"/>
      <c r="HUL137" s="289"/>
      <c r="HUM137" s="289"/>
      <c r="HUN137" s="289"/>
      <c r="HUO137" s="289"/>
      <c r="HUP137" s="289"/>
      <c r="HUQ137" s="289"/>
      <c r="HUR137" s="289"/>
      <c r="HUS137" s="289"/>
      <c r="HUT137" s="289"/>
      <c r="HUU137" s="289"/>
      <c r="HUV137" s="289"/>
      <c r="HUW137" s="289"/>
      <c r="HUX137" s="289"/>
      <c r="HUY137" s="289"/>
      <c r="HUZ137" s="289"/>
      <c r="HVA137" s="289"/>
      <c r="HVB137" s="289"/>
      <c r="HVC137" s="289"/>
      <c r="HVD137" s="289"/>
      <c r="HVE137" s="289"/>
      <c r="HVF137" s="289"/>
      <c r="HVG137" s="289"/>
      <c r="HVH137" s="289"/>
      <c r="HVI137" s="289"/>
      <c r="HVJ137" s="289"/>
      <c r="HVK137" s="289"/>
      <c r="HVL137" s="289"/>
      <c r="HVM137" s="289"/>
      <c r="HVN137" s="289"/>
      <c r="HVO137" s="289"/>
      <c r="HVP137" s="289"/>
      <c r="HVQ137" s="289"/>
      <c r="HVR137" s="289"/>
      <c r="HVS137" s="289"/>
      <c r="HVT137" s="289"/>
      <c r="HVU137" s="289"/>
      <c r="HVV137" s="289"/>
      <c r="HVW137" s="289"/>
      <c r="HVX137" s="289"/>
      <c r="HVY137" s="289"/>
      <c r="HVZ137" s="289"/>
      <c r="HWA137" s="289"/>
      <c r="HWB137" s="289"/>
      <c r="HWC137" s="289"/>
      <c r="HWD137" s="289"/>
      <c r="HWE137" s="289"/>
      <c r="HWF137" s="289"/>
      <c r="HWG137" s="289"/>
      <c r="HWH137" s="289"/>
      <c r="HWI137" s="289"/>
      <c r="HWJ137" s="289"/>
      <c r="HWK137" s="289"/>
      <c r="HWL137" s="289"/>
      <c r="HWM137" s="289"/>
      <c r="HWN137" s="289"/>
      <c r="HWO137" s="289"/>
      <c r="HWP137" s="289"/>
      <c r="HWQ137" s="289"/>
      <c r="HWR137" s="289"/>
      <c r="HWS137" s="289"/>
      <c r="HWT137" s="289"/>
      <c r="HWU137" s="289"/>
      <c r="HWV137" s="289"/>
      <c r="HWW137" s="289"/>
      <c r="HWX137" s="289"/>
      <c r="HWY137" s="289"/>
      <c r="HWZ137" s="289"/>
      <c r="HXA137" s="289"/>
      <c r="HXB137" s="289"/>
      <c r="HXC137" s="289"/>
      <c r="HXD137" s="289"/>
      <c r="HXE137" s="289"/>
      <c r="HXF137" s="289"/>
      <c r="HXG137" s="289"/>
      <c r="HXH137" s="289"/>
      <c r="HXI137" s="289"/>
      <c r="HXJ137" s="289"/>
      <c r="HXK137" s="289"/>
      <c r="HXL137" s="289"/>
      <c r="HXM137" s="289"/>
      <c r="HXN137" s="289"/>
      <c r="HXO137" s="289"/>
      <c r="HXP137" s="289"/>
      <c r="HXQ137" s="289"/>
      <c r="HXR137" s="289"/>
      <c r="HXS137" s="289"/>
      <c r="HXT137" s="289"/>
      <c r="HXU137" s="289"/>
      <c r="HXV137" s="289"/>
      <c r="HXW137" s="289"/>
      <c r="HXX137" s="289"/>
      <c r="HXY137" s="289"/>
      <c r="HXZ137" s="289"/>
      <c r="HYA137" s="289"/>
      <c r="HYB137" s="289"/>
      <c r="HYC137" s="289"/>
      <c r="HYD137" s="289"/>
      <c r="HYE137" s="289"/>
      <c r="HYF137" s="289"/>
      <c r="HYG137" s="289"/>
      <c r="HYH137" s="289"/>
      <c r="HYI137" s="289"/>
      <c r="HYJ137" s="289"/>
      <c r="HYK137" s="289"/>
      <c r="HYL137" s="289"/>
      <c r="HYM137" s="289"/>
      <c r="HYN137" s="289"/>
      <c r="HYO137" s="289"/>
      <c r="HYP137" s="289"/>
      <c r="HYQ137" s="289"/>
      <c r="HYR137" s="289"/>
      <c r="HYS137" s="289"/>
      <c r="HYT137" s="289"/>
      <c r="HYU137" s="289"/>
      <c r="HYV137" s="289"/>
      <c r="HYW137" s="289"/>
      <c r="HYX137" s="289"/>
      <c r="HYY137" s="289"/>
      <c r="HYZ137" s="289"/>
      <c r="HZA137" s="289"/>
      <c r="HZB137" s="289"/>
      <c r="HZC137" s="289"/>
      <c r="HZD137" s="289"/>
      <c r="HZE137" s="289"/>
      <c r="HZF137" s="289"/>
      <c r="HZG137" s="289"/>
      <c r="HZH137" s="289"/>
      <c r="HZI137" s="289"/>
      <c r="HZJ137" s="289"/>
      <c r="HZK137" s="289"/>
      <c r="HZL137" s="289"/>
      <c r="HZM137" s="289"/>
      <c r="HZN137" s="289"/>
      <c r="HZO137" s="289"/>
      <c r="HZP137" s="289"/>
      <c r="HZQ137" s="289"/>
      <c r="HZR137" s="289"/>
      <c r="HZS137" s="289"/>
      <c r="HZT137" s="289"/>
      <c r="HZU137" s="289"/>
      <c r="HZV137" s="289"/>
      <c r="HZW137" s="289"/>
      <c r="HZX137" s="289"/>
      <c r="HZY137" s="289"/>
      <c r="HZZ137" s="289"/>
      <c r="IAA137" s="289"/>
      <c r="IAB137" s="289"/>
      <c r="IAC137" s="289"/>
      <c r="IAD137" s="289"/>
      <c r="IAE137" s="289"/>
      <c r="IAF137" s="289"/>
      <c r="IAG137" s="289"/>
      <c r="IAH137" s="289"/>
      <c r="IAI137" s="289"/>
      <c r="IAJ137" s="289"/>
      <c r="IAK137" s="289"/>
      <c r="IAL137" s="289"/>
      <c r="IAM137" s="289"/>
      <c r="IAN137" s="289"/>
      <c r="IAO137" s="289"/>
      <c r="IAP137" s="289"/>
      <c r="IAQ137" s="289"/>
      <c r="IAR137" s="289"/>
      <c r="IAS137" s="289"/>
      <c r="IAT137" s="289"/>
      <c r="IAU137" s="289"/>
      <c r="IAV137" s="289"/>
      <c r="IAW137" s="289"/>
      <c r="IAX137" s="289"/>
      <c r="IAY137" s="289"/>
      <c r="IAZ137" s="289"/>
      <c r="IBA137" s="289"/>
      <c r="IBB137" s="289"/>
      <c r="IBC137" s="289"/>
      <c r="IBD137" s="289"/>
      <c r="IBE137" s="289"/>
      <c r="IBF137" s="289"/>
      <c r="IBG137" s="289"/>
      <c r="IBH137" s="289"/>
      <c r="IBI137" s="289"/>
      <c r="IBJ137" s="289"/>
      <c r="IBK137" s="289"/>
      <c r="IBL137" s="289"/>
      <c r="IBM137" s="289"/>
      <c r="IBN137" s="289"/>
      <c r="IBO137" s="289"/>
      <c r="IBP137" s="289"/>
      <c r="IBQ137" s="289"/>
      <c r="IBR137" s="289"/>
      <c r="IBS137" s="289"/>
      <c r="IBT137" s="289"/>
      <c r="IBU137" s="289"/>
      <c r="IBV137" s="289"/>
      <c r="IBW137" s="289"/>
      <c r="IBX137" s="289"/>
      <c r="IBY137" s="289"/>
      <c r="IBZ137" s="289"/>
      <c r="ICA137" s="289"/>
      <c r="ICB137" s="289"/>
      <c r="ICC137" s="289"/>
      <c r="ICD137" s="289"/>
      <c r="ICE137" s="289"/>
      <c r="ICF137" s="289"/>
      <c r="ICG137" s="289"/>
      <c r="ICH137" s="289"/>
      <c r="ICI137" s="289"/>
      <c r="ICJ137" s="289"/>
      <c r="ICK137" s="289"/>
      <c r="ICL137" s="289"/>
      <c r="ICM137" s="289"/>
      <c r="ICN137" s="289"/>
      <c r="ICO137" s="289"/>
      <c r="ICP137" s="289"/>
      <c r="ICQ137" s="289"/>
      <c r="ICR137" s="289"/>
      <c r="ICS137" s="289"/>
      <c r="ICT137" s="289"/>
      <c r="ICU137" s="289"/>
      <c r="ICV137" s="289"/>
      <c r="ICW137" s="289"/>
      <c r="ICX137" s="289"/>
      <c r="ICY137" s="289"/>
      <c r="ICZ137" s="289"/>
      <c r="IDA137" s="289"/>
      <c r="IDB137" s="289"/>
      <c r="IDC137" s="289"/>
      <c r="IDD137" s="289"/>
      <c r="IDE137" s="289"/>
      <c r="IDF137" s="289"/>
      <c r="IDG137" s="289"/>
      <c r="IDH137" s="289"/>
      <c r="IDI137" s="289"/>
      <c r="IDJ137" s="289"/>
      <c r="IDK137" s="289"/>
      <c r="IDL137" s="289"/>
      <c r="IDM137" s="289"/>
      <c r="IDN137" s="289"/>
      <c r="IDO137" s="289"/>
      <c r="IDP137" s="289"/>
      <c r="IDQ137" s="289"/>
      <c r="IDR137" s="289"/>
      <c r="IDS137" s="289"/>
      <c r="IDT137" s="289"/>
      <c r="IDU137" s="289"/>
      <c r="IDV137" s="289"/>
      <c r="IDW137" s="289"/>
      <c r="IDX137" s="289"/>
      <c r="IDY137" s="289"/>
      <c r="IDZ137" s="289"/>
      <c r="IEA137" s="289"/>
      <c r="IEB137" s="289"/>
      <c r="IEC137" s="289"/>
      <c r="IED137" s="289"/>
      <c r="IEE137" s="289"/>
      <c r="IEF137" s="289"/>
      <c r="IEG137" s="289"/>
      <c r="IEH137" s="289"/>
      <c r="IEI137" s="289"/>
      <c r="IEJ137" s="289"/>
      <c r="IEK137" s="289"/>
      <c r="IEL137" s="289"/>
      <c r="IEM137" s="289"/>
      <c r="IEN137" s="289"/>
      <c r="IEO137" s="289"/>
      <c r="IEP137" s="289"/>
      <c r="IEQ137" s="289"/>
      <c r="IER137" s="289"/>
      <c r="IES137" s="289"/>
      <c r="IET137" s="289"/>
      <c r="IEU137" s="289"/>
      <c r="IEV137" s="289"/>
      <c r="IEW137" s="289"/>
      <c r="IEX137" s="289"/>
      <c r="IEY137" s="289"/>
      <c r="IEZ137" s="289"/>
      <c r="IFA137" s="289"/>
      <c r="IFB137" s="289"/>
      <c r="IFC137" s="289"/>
      <c r="IFD137" s="289"/>
      <c r="IFE137" s="289"/>
      <c r="IFF137" s="289"/>
      <c r="IFG137" s="289"/>
      <c r="IFH137" s="289"/>
      <c r="IFI137" s="289"/>
      <c r="IFJ137" s="289"/>
      <c r="IFK137" s="289"/>
      <c r="IFL137" s="289"/>
      <c r="IFM137" s="289"/>
      <c r="IFN137" s="289"/>
      <c r="IFO137" s="289"/>
      <c r="IFP137" s="289"/>
      <c r="IFQ137" s="289"/>
      <c r="IFR137" s="289"/>
      <c r="IFS137" s="289"/>
      <c r="IFT137" s="289"/>
      <c r="IFU137" s="289"/>
      <c r="IFV137" s="289"/>
      <c r="IFW137" s="289"/>
      <c r="IFX137" s="289"/>
      <c r="IFY137" s="289"/>
      <c r="IFZ137" s="289"/>
      <c r="IGA137" s="289"/>
      <c r="IGB137" s="289"/>
      <c r="IGC137" s="289"/>
      <c r="IGD137" s="289"/>
      <c r="IGE137" s="289"/>
      <c r="IGF137" s="289"/>
      <c r="IGG137" s="289"/>
      <c r="IGH137" s="289"/>
      <c r="IGI137" s="289"/>
      <c r="IGJ137" s="289"/>
      <c r="IGK137" s="289"/>
      <c r="IGL137" s="289"/>
      <c r="IGM137" s="289"/>
      <c r="IGN137" s="289"/>
      <c r="IGO137" s="289"/>
      <c r="IGP137" s="289"/>
      <c r="IGQ137" s="289"/>
      <c r="IGR137" s="289"/>
      <c r="IGS137" s="289"/>
      <c r="IGT137" s="289"/>
      <c r="IGU137" s="289"/>
      <c r="IGV137" s="289"/>
      <c r="IGW137" s="289"/>
      <c r="IGX137" s="289"/>
      <c r="IGY137" s="289"/>
      <c r="IGZ137" s="289"/>
      <c r="IHA137" s="289"/>
      <c r="IHB137" s="289"/>
      <c r="IHC137" s="289"/>
      <c r="IHD137" s="289"/>
      <c r="IHE137" s="289"/>
      <c r="IHF137" s="289"/>
      <c r="IHG137" s="289"/>
      <c r="IHH137" s="289"/>
      <c r="IHI137" s="289"/>
      <c r="IHJ137" s="289"/>
      <c r="IHK137" s="289"/>
      <c r="IHL137" s="289"/>
      <c r="IHM137" s="289"/>
      <c r="IHN137" s="289"/>
      <c r="IHO137" s="289"/>
      <c r="IHP137" s="289"/>
      <c r="IHQ137" s="289"/>
      <c r="IHR137" s="289"/>
      <c r="IHS137" s="289"/>
      <c r="IHT137" s="289"/>
      <c r="IHU137" s="289"/>
      <c r="IHV137" s="289"/>
      <c r="IHW137" s="289"/>
      <c r="IHX137" s="289"/>
      <c r="IHY137" s="289"/>
      <c r="IHZ137" s="289"/>
      <c r="IIA137" s="289"/>
      <c r="IIB137" s="289"/>
      <c r="IIC137" s="289"/>
      <c r="IID137" s="289"/>
      <c r="IIE137" s="289"/>
      <c r="IIF137" s="289"/>
      <c r="IIG137" s="289"/>
      <c r="IIH137" s="289"/>
      <c r="III137" s="289"/>
      <c r="IIJ137" s="289"/>
      <c r="IIK137" s="289"/>
      <c r="IIL137" s="289"/>
      <c r="IIM137" s="289"/>
      <c r="IIN137" s="289"/>
      <c r="IIO137" s="289"/>
      <c r="IIP137" s="289"/>
      <c r="IIQ137" s="289"/>
      <c r="IIR137" s="289"/>
      <c r="IIS137" s="289"/>
      <c r="IIT137" s="289"/>
      <c r="IIU137" s="289"/>
      <c r="IIV137" s="289"/>
      <c r="IIW137" s="289"/>
      <c r="IIX137" s="289"/>
      <c r="IIY137" s="289"/>
      <c r="IIZ137" s="289"/>
      <c r="IJA137" s="289"/>
      <c r="IJB137" s="289"/>
      <c r="IJC137" s="289"/>
      <c r="IJD137" s="289"/>
      <c r="IJE137" s="289"/>
      <c r="IJF137" s="289"/>
      <c r="IJG137" s="289"/>
      <c r="IJH137" s="289"/>
      <c r="IJI137" s="289"/>
      <c r="IJJ137" s="289"/>
      <c r="IJK137" s="289"/>
      <c r="IJL137" s="289"/>
      <c r="IJM137" s="289"/>
      <c r="IJN137" s="289"/>
      <c r="IJO137" s="289"/>
      <c r="IJP137" s="289"/>
      <c r="IJQ137" s="289"/>
      <c r="IJR137" s="289"/>
      <c r="IJS137" s="289"/>
      <c r="IJT137" s="289"/>
      <c r="IJU137" s="289"/>
      <c r="IJV137" s="289"/>
      <c r="IJW137" s="289"/>
      <c r="IJX137" s="289"/>
      <c r="IJY137" s="289"/>
      <c r="IJZ137" s="289"/>
      <c r="IKA137" s="289"/>
      <c r="IKB137" s="289"/>
      <c r="IKC137" s="289"/>
      <c r="IKD137" s="289"/>
      <c r="IKE137" s="289"/>
      <c r="IKF137" s="289"/>
      <c r="IKG137" s="289"/>
      <c r="IKH137" s="289"/>
      <c r="IKI137" s="289"/>
      <c r="IKJ137" s="289"/>
      <c r="IKK137" s="289"/>
      <c r="IKL137" s="289"/>
      <c r="IKM137" s="289"/>
      <c r="IKN137" s="289"/>
      <c r="IKO137" s="289"/>
      <c r="IKP137" s="289"/>
      <c r="IKQ137" s="289"/>
      <c r="IKR137" s="289"/>
      <c r="IKS137" s="289"/>
      <c r="IKT137" s="289"/>
      <c r="IKU137" s="289"/>
      <c r="IKV137" s="289"/>
      <c r="IKW137" s="289"/>
      <c r="IKX137" s="289"/>
      <c r="IKY137" s="289"/>
      <c r="IKZ137" s="289"/>
      <c r="ILA137" s="289"/>
      <c r="ILB137" s="289"/>
      <c r="ILC137" s="289"/>
      <c r="ILD137" s="289"/>
      <c r="ILE137" s="289"/>
      <c r="ILF137" s="289"/>
      <c r="ILG137" s="289"/>
      <c r="ILH137" s="289"/>
      <c r="ILI137" s="289"/>
      <c r="ILJ137" s="289"/>
      <c r="ILK137" s="289"/>
      <c r="ILL137" s="289"/>
      <c r="ILM137" s="289"/>
      <c r="ILN137" s="289"/>
      <c r="ILO137" s="289"/>
      <c r="ILP137" s="289"/>
      <c r="ILQ137" s="289"/>
      <c r="ILR137" s="289"/>
      <c r="ILS137" s="289"/>
      <c r="ILT137" s="289"/>
      <c r="ILU137" s="289"/>
      <c r="ILV137" s="289"/>
      <c r="ILW137" s="289"/>
      <c r="ILX137" s="289"/>
      <c r="ILY137" s="289"/>
      <c r="ILZ137" s="289"/>
      <c r="IMA137" s="289"/>
      <c r="IMB137" s="289"/>
      <c r="IMC137" s="289"/>
      <c r="IMD137" s="289"/>
      <c r="IME137" s="289"/>
      <c r="IMF137" s="289"/>
      <c r="IMG137" s="289"/>
      <c r="IMH137" s="289"/>
      <c r="IMI137" s="289"/>
      <c r="IMJ137" s="289"/>
      <c r="IMK137" s="289"/>
      <c r="IML137" s="289"/>
      <c r="IMM137" s="289"/>
      <c r="IMN137" s="289"/>
      <c r="IMO137" s="289"/>
      <c r="IMP137" s="289"/>
      <c r="IMQ137" s="289"/>
      <c r="IMR137" s="289"/>
      <c r="IMS137" s="289"/>
      <c r="IMT137" s="289"/>
      <c r="IMU137" s="289"/>
      <c r="IMV137" s="289"/>
      <c r="IMW137" s="289"/>
      <c r="IMX137" s="289"/>
      <c r="IMY137" s="289"/>
      <c r="IMZ137" s="289"/>
      <c r="INA137" s="289"/>
      <c r="INB137" s="289"/>
      <c r="INC137" s="289"/>
      <c r="IND137" s="289"/>
      <c r="INE137" s="289"/>
      <c r="INF137" s="289"/>
      <c r="ING137" s="289"/>
      <c r="INH137" s="289"/>
      <c r="INI137" s="289"/>
      <c r="INJ137" s="289"/>
      <c r="INK137" s="289"/>
      <c r="INL137" s="289"/>
      <c r="INM137" s="289"/>
      <c r="INN137" s="289"/>
      <c r="INO137" s="289"/>
      <c r="INP137" s="289"/>
      <c r="INQ137" s="289"/>
      <c r="INR137" s="289"/>
      <c r="INS137" s="289"/>
      <c r="INT137" s="289"/>
      <c r="INU137" s="289"/>
      <c r="INV137" s="289"/>
      <c r="INW137" s="289"/>
      <c r="INX137" s="289"/>
      <c r="INY137" s="289"/>
      <c r="INZ137" s="289"/>
      <c r="IOA137" s="289"/>
      <c r="IOB137" s="289"/>
      <c r="IOC137" s="289"/>
      <c r="IOD137" s="289"/>
      <c r="IOE137" s="289"/>
      <c r="IOF137" s="289"/>
      <c r="IOG137" s="289"/>
      <c r="IOH137" s="289"/>
      <c r="IOI137" s="289"/>
      <c r="IOJ137" s="289"/>
      <c r="IOK137" s="289"/>
      <c r="IOL137" s="289"/>
      <c r="IOM137" s="289"/>
      <c r="ION137" s="289"/>
      <c r="IOO137" s="289"/>
      <c r="IOP137" s="289"/>
      <c r="IOQ137" s="289"/>
      <c r="IOR137" s="289"/>
      <c r="IOS137" s="289"/>
      <c r="IOT137" s="289"/>
      <c r="IOU137" s="289"/>
      <c r="IOV137" s="289"/>
      <c r="IOW137" s="289"/>
      <c r="IOX137" s="289"/>
      <c r="IOY137" s="289"/>
      <c r="IOZ137" s="289"/>
      <c r="IPA137" s="289"/>
      <c r="IPB137" s="289"/>
      <c r="IPC137" s="289"/>
      <c r="IPD137" s="289"/>
      <c r="IPE137" s="289"/>
      <c r="IPF137" s="289"/>
      <c r="IPG137" s="289"/>
      <c r="IPH137" s="289"/>
      <c r="IPI137" s="289"/>
      <c r="IPJ137" s="289"/>
      <c r="IPK137" s="289"/>
      <c r="IPL137" s="289"/>
      <c r="IPM137" s="289"/>
      <c r="IPN137" s="289"/>
      <c r="IPO137" s="289"/>
      <c r="IPP137" s="289"/>
      <c r="IPQ137" s="289"/>
      <c r="IPR137" s="289"/>
      <c r="IPS137" s="289"/>
      <c r="IPT137" s="289"/>
      <c r="IPU137" s="289"/>
      <c r="IPV137" s="289"/>
      <c r="IPW137" s="289"/>
      <c r="IPX137" s="289"/>
      <c r="IPY137" s="289"/>
      <c r="IPZ137" s="289"/>
      <c r="IQA137" s="289"/>
      <c r="IQB137" s="289"/>
      <c r="IQC137" s="289"/>
      <c r="IQD137" s="289"/>
      <c r="IQE137" s="289"/>
      <c r="IQF137" s="289"/>
      <c r="IQG137" s="289"/>
      <c r="IQH137" s="289"/>
      <c r="IQI137" s="289"/>
      <c r="IQJ137" s="289"/>
      <c r="IQK137" s="289"/>
      <c r="IQL137" s="289"/>
      <c r="IQM137" s="289"/>
      <c r="IQN137" s="289"/>
      <c r="IQO137" s="289"/>
      <c r="IQP137" s="289"/>
      <c r="IQQ137" s="289"/>
      <c r="IQR137" s="289"/>
      <c r="IQS137" s="289"/>
      <c r="IQT137" s="289"/>
      <c r="IQU137" s="289"/>
      <c r="IQV137" s="289"/>
      <c r="IQW137" s="289"/>
      <c r="IQX137" s="289"/>
      <c r="IQY137" s="289"/>
      <c r="IQZ137" s="289"/>
      <c r="IRA137" s="289"/>
      <c r="IRB137" s="289"/>
      <c r="IRC137" s="289"/>
      <c r="IRD137" s="289"/>
      <c r="IRE137" s="289"/>
      <c r="IRF137" s="289"/>
      <c r="IRG137" s="289"/>
      <c r="IRH137" s="289"/>
      <c r="IRI137" s="289"/>
      <c r="IRJ137" s="289"/>
      <c r="IRK137" s="289"/>
      <c r="IRL137" s="289"/>
      <c r="IRM137" s="289"/>
      <c r="IRN137" s="289"/>
      <c r="IRO137" s="289"/>
      <c r="IRP137" s="289"/>
      <c r="IRQ137" s="289"/>
      <c r="IRR137" s="289"/>
      <c r="IRS137" s="289"/>
      <c r="IRT137" s="289"/>
      <c r="IRU137" s="289"/>
      <c r="IRV137" s="289"/>
      <c r="IRW137" s="289"/>
      <c r="IRX137" s="289"/>
      <c r="IRY137" s="289"/>
      <c r="IRZ137" s="289"/>
      <c r="ISA137" s="289"/>
      <c r="ISB137" s="289"/>
      <c r="ISC137" s="289"/>
      <c r="ISD137" s="289"/>
      <c r="ISE137" s="289"/>
      <c r="ISF137" s="289"/>
      <c r="ISG137" s="289"/>
      <c r="ISH137" s="289"/>
      <c r="ISI137" s="289"/>
      <c r="ISJ137" s="289"/>
      <c r="ISK137" s="289"/>
      <c r="ISL137" s="289"/>
      <c r="ISM137" s="289"/>
      <c r="ISN137" s="289"/>
      <c r="ISO137" s="289"/>
      <c r="ISP137" s="289"/>
      <c r="ISQ137" s="289"/>
      <c r="ISR137" s="289"/>
      <c r="ISS137" s="289"/>
      <c r="IST137" s="289"/>
      <c r="ISU137" s="289"/>
      <c r="ISV137" s="289"/>
      <c r="ISW137" s="289"/>
      <c r="ISX137" s="289"/>
      <c r="ISY137" s="289"/>
      <c r="ISZ137" s="289"/>
      <c r="ITA137" s="289"/>
      <c r="ITB137" s="289"/>
      <c r="ITC137" s="289"/>
      <c r="ITD137" s="289"/>
      <c r="ITE137" s="289"/>
      <c r="ITF137" s="289"/>
      <c r="ITG137" s="289"/>
      <c r="ITH137" s="289"/>
      <c r="ITI137" s="289"/>
      <c r="ITJ137" s="289"/>
      <c r="ITK137" s="289"/>
      <c r="ITL137" s="289"/>
      <c r="ITM137" s="289"/>
      <c r="ITN137" s="289"/>
      <c r="ITO137" s="289"/>
      <c r="ITP137" s="289"/>
      <c r="ITQ137" s="289"/>
      <c r="ITR137" s="289"/>
      <c r="ITS137" s="289"/>
      <c r="ITT137" s="289"/>
      <c r="ITU137" s="289"/>
      <c r="ITV137" s="289"/>
      <c r="ITW137" s="289"/>
      <c r="ITX137" s="289"/>
      <c r="ITY137" s="289"/>
      <c r="ITZ137" s="289"/>
      <c r="IUA137" s="289"/>
      <c r="IUB137" s="289"/>
      <c r="IUC137" s="289"/>
      <c r="IUD137" s="289"/>
      <c r="IUE137" s="289"/>
      <c r="IUF137" s="289"/>
      <c r="IUG137" s="289"/>
      <c r="IUH137" s="289"/>
      <c r="IUI137" s="289"/>
      <c r="IUJ137" s="289"/>
      <c r="IUK137" s="289"/>
      <c r="IUL137" s="289"/>
      <c r="IUM137" s="289"/>
      <c r="IUN137" s="289"/>
      <c r="IUO137" s="289"/>
      <c r="IUP137" s="289"/>
      <c r="IUQ137" s="289"/>
      <c r="IUR137" s="289"/>
      <c r="IUS137" s="289"/>
      <c r="IUT137" s="289"/>
      <c r="IUU137" s="289"/>
      <c r="IUV137" s="289"/>
      <c r="IUW137" s="289"/>
      <c r="IUX137" s="289"/>
      <c r="IUY137" s="289"/>
      <c r="IUZ137" s="289"/>
      <c r="IVA137" s="289"/>
      <c r="IVB137" s="289"/>
      <c r="IVC137" s="289"/>
      <c r="IVD137" s="289"/>
      <c r="IVE137" s="289"/>
      <c r="IVF137" s="289"/>
      <c r="IVG137" s="289"/>
      <c r="IVH137" s="289"/>
      <c r="IVI137" s="289"/>
      <c r="IVJ137" s="289"/>
      <c r="IVK137" s="289"/>
      <c r="IVL137" s="289"/>
      <c r="IVM137" s="289"/>
      <c r="IVN137" s="289"/>
      <c r="IVO137" s="289"/>
      <c r="IVP137" s="289"/>
      <c r="IVQ137" s="289"/>
      <c r="IVR137" s="289"/>
      <c r="IVS137" s="289"/>
      <c r="IVT137" s="289"/>
      <c r="IVU137" s="289"/>
      <c r="IVV137" s="289"/>
      <c r="IVW137" s="289"/>
      <c r="IVX137" s="289"/>
      <c r="IVY137" s="289"/>
      <c r="IVZ137" s="289"/>
      <c r="IWA137" s="289"/>
      <c r="IWB137" s="289"/>
      <c r="IWC137" s="289"/>
      <c r="IWD137" s="289"/>
      <c r="IWE137" s="289"/>
      <c r="IWF137" s="289"/>
      <c r="IWG137" s="289"/>
      <c r="IWH137" s="289"/>
      <c r="IWI137" s="289"/>
      <c r="IWJ137" s="289"/>
      <c r="IWK137" s="289"/>
      <c r="IWL137" s="289"/>
      <c r="IWM137" s="289"/>
      <c r="IWN137" s="289"/>
      <c r="IWO137" s="289"/>
      <c r="IWP137" s="289"/>
      <c r="IWQ137" s="289"/>
      <c r="IWR137" s="289"/>
      <c r="IWS137" s="289"/>
      <c r="IWT137" s="289"/>
      <c r="IWU137" s="289"/>
      <c r="IWV137" s="289"/>
      <c r="IWW137" s="289"/>
      <c r="IWX137" s="289"/>
      <c r="IWY137" s="289"/>
      <c r="IWZ137" s="289"/>
      <c r="IXA137" s="289"/>
      <c r="IXB137" s="289"/>
      <c r="IXC137" s="289"/>
      <c r="IXD137" s="289"/>
      <c r="IXE137" s="289"/>
      <c r="IXF137" s="289"/>
      <c r="IXG137" s="289"/>
      <c r="IXH137" s="289"/>
      <c r="IXI137" s="289"/>
      <c r="IXJ137" s="289"/>
      <c r="IXK137" s="289"/>
      <c r="IXL137" s="289"/>
      <c r="IXM137" s="289"/>
      <c r="IXN137" s="289"/>
      <c r="IXO137" s="289"/>
      <c r="IXP137" s="289"/>
      <c r="IXQ137" s="289"/>
      <c r="IXR137" s="289"/>
      <c r="IXS137" s="289"/>
      <c r="IXT137" s="289"/>
      <c r="IXU137" s="289"/>
      <c r="IXV137" s="289"/>
      <c r="IXW137" s="289"/>
      <c r="IXX137" s="289"/>
      <c r="IXY137" s="289"/>
      <c r="IXZ137" s="289"/>
      <c r="IYA137" s="289"/>
      <c r="IYB137" s="289"/>
      <c r="IYC137" s="289"/>
      <c r="IYD137" s="289"/>
      <c r="IYE137" s="289"/>
      <c r="IYF137" s="289"/>
      <c r="IYG137" s="289"/>
      <c r="IYH137" s="289"/>
      <c r="IYI137" s="289"/>
      <c r="IYJ137" s="289"/>
      <c r="IYK137" s="289"/>
      <c r="IYL137" s="289"/>
      <c r="IYM137" s="289"/>
      <c r="IYN137" s="289"/>
      <c r="IYO137" s="289"/>
      <c r="IYP137" s="289"/>
      <c r="IYQ137" s="289"/>
      <c r="IYR137" s="289"/>
      <c r="IYS137" s="289"/>
      <c r="IYT137" s="289"/>
      <c r="IYU137" s="289"/>
      <c r="IYV137" s="289"/>
      <c r="IYW137" s="289"/>
      <c r="IYX137" s="289"/>
      <c r="IYY137" s="289"/>
      <c r="IYZ137" s="289"/>
      <c r="IZA137" s="289"/>
      <c r="IZB137" s="289"/>
      <c r="IZC137" s="289"/>
      <c r="IZD137" s="289"/>
      <c r="IZE137" s="289"/>
      <c r="IZF137" s="289"/>
      <c r="IZG137" s="289"/>
      <c r="IZH137" s="289"/>
      <c r="IZI137" s="289"/>
      <c r="IZJ137" s="289"/>
      <c r="IZK137" s="289"/>
      <c r="IZL137" s="289"/>
      <c r="IZM137" s="289"/>
      <c r="IZN137" s="289"/>
      <c r="IZO137" s="289"/>
      <c r="IZP137" s="289"/>
      <c r="IZQ137" s="289"/>
      <c r="IZR137" s="289"/>
      <c r="IZS137" s="289"/>
      <c r="IZT137" s="289"/>
      <c r="IZU137" s="289"/>
      <c r="IZV137" s="289"/>
      <c r="IZW137" s="289"/>
      <c r="IZX137" s="289"/>
      <c r="IZY137" s="289"/>
      <c r="IZZ137" s="289"/>
      <c r="JAA137" s="289"/>
      <c r="JAB137" s="289"/>
      <c r="JAC137" s="289"/>
      <c r="JAD137" s="289"/>
      <c r="JAE137" s="289"/>
      <c r="JAF137" s="289"/>
      <c r="JAG137" s="289"/>
      <c r="JAH137" s="289"/>
      <c r="JAI137" s="289"/>
      <c r="JAJ137" s="289"/>
      <c r="JAK137" s="289"/>
      <c r="JAL137" s="289"/>
      <c r="JAM137" s="289"/>
      <c r="JAN137" s="289"/>
      <c r="JAO137" s="289"/>
      <c r="JAP137" s="289"/>
      <c r="JAQ137" s="289"/>
      <c r="JAR137" s="289"/>
      <c r="JAS137" s="289"/>
      <c r="JAT137" s="289"/>
      <c r="JAU137" s="289"/>
      <c r="JAV137" s="289"/>
      <c r="JAW137" s="289"/>
      <c r="JAX137" s="289"/>
      <c r="JAY137" s="289"/>
      <c r="JAZ137" s="289"/>
      <c r="JBA137" s="289"/>
      <c r="JBB137" s="289"/>
      <c r="JBC137" s="289"/>
      <c r="JBD137" s="289"/>
      <c r="JBE137" s="289"/>
      <c r="JBF137" s="289"/>
      <c r="JBG137" s="289"/>
      <c r="JBH137" s="289"/>
      <c r="JBI137" s="289"/>
      <c r="JBJ137" s="289"/>
      <c r="JBK137" s="289"/>
      <c r="JBL137" s="289"/>
      <c r="JBM137" s="289"/>
      <c r="JBN137" s="289"/>
      <c r="JBO137" s="289"/>
      <c r="JBP137" s="289"/>
      <c r="JBQ137" s="289"/>
      <c r="JBR137" s="289"/>
      <c r="JBS137" s="289"/>
      <c r="JBT137" s="289"/>
      <c r="JBU137" s="289"/>
      <c r="JBV137" s="289"/>
      <c r="JBW137" s="289"/>
      <c r="JBX137" s="289"/>
      <c r="JBY137" s="289"/>
      <c r="JBZ137" s="289"/>
      <c r="JCA137" s="289"/>
      <c r="JCB137" s="289"/>
      <c r="JCC137" s="289"/>
      <c r="JCD137" s="289"/>
      <c r="JCE137" s="289"/>
      <c r="JCF137" s="289"/>
      <c r="JCG137" s="289"/>
      <c r="JCH137" s="289"/>
      <c r="JCI137" s="289"/>
      <c r="JCJ137" s="289"/>
      <c r="JCK137" s="289"/>
      <c r="JCL137" s="289"/>
      <c r="JCM137" s="289"/>
      <c r="JCN137" s="289"/>
      <c r="JCO137" s="289"/>
      <c r="JCP137" s="289"/>
      <c r="JCQ137" s="289"/>
      <c r="JCR137" s="289"/>
      <c r="JCS137" s="289"/>
      <c r="JCT137" s="289"/>
      <c r="JCU137" s="289"/>
      <c r="JCV137" s="289"/>
      <c r="JCW137" s="289"/>
      <c r="JCX137" s="289"/>
      <c r="JCY137" s="289"/>
      <c r="JCZ137" s="289"/>
      <c r="JDA137" s="289"/>
      <c r="JDB137" s="289"/>
      <c r="JDC137" s="289"/>
      <c r="JDD137" s="289"/>
      <c r="JDE137" s="289"/>
      <c r="JDF137" s="289"/>
      <c r="JDG137" s="289"/>
      <c r="JDH137" s="289"/>
      <c r="JDI137" s="289"/>
      <c r="JDJ137" s="289"/>
      <c r="JDK137" s="289"/>
      <c r="JDL137" s="289"/>
      <c r="JDM137" s="289"/>
      <c r="JDN137" s="289"/>
      <c r="JDO137" s="289"/>
      <c r="JDP137" s="289"/>
      <c r="JDQ137" s="289"/>
      <c r="JDR137" s="289"/>
      <c r="JDS137" s="289"/>
      <c r="JDT137" s="289"/>
      <c r="JDU137" s="289"/>
      <c r="JDV137" s="289"/>
      <c r="JDW137" s="289"/>
      <c r="JDX137" s="289"/>
      <c r="JDY137" s="289"/>
      <c r="JDZ137" s="289"/>
      <c r="JEA137" s="289"/>
      <c r="JEB137" s="289"/>
      <c r="JEC137" s="289"/>
      <c r="JED137" s="289"/>
      <c r="JEE137" s="289"/>
      <c r="JEF137" s="289"/>
      <c r="JEG137" s="289"/>
      <c r="JEH137" s="289"/>
      <c r="JEI137" s="289"/>
      <c r="JEJ137" s="289"/>
      <c r="JEK137" s="289"/>
      <c r="JEL137" s="289"/>
      <c r="JEM137" s="289"/>
      <c r="JEN137" s="289"/>
      <c r="JEO137" s="289"/>
      <c r="JEP137" s="289"/>
      <c r="JEQ137" s="289"/>
      <c r="JER137" s="289"/>
      <c r="JES137" s="289"/>
      <c r="JET137" s="289"/>
      <c r="JEU137" s="289"/>
      <c r="JEV137" s="289"/>
      <c r="JEW137" s="289"/>
      <c r="JEX137" s="289"/>
      <c r="JEY137" s="289"/>
      <c r="JEZ137" s="289"/>
      <c r="JFA137" s="289"/>
      <c r="JFB137" s="289"/>
      <c r="JFC137" s="289"/>
      <c r="JFD137" s="289"/>
      <c r="JFE137" s="289"/>
      <c r="JFF137" s="289"/>
      <c r="JFG137" s="289"/>
      <c r="JFH137" s="289"/>
      <c r="JFI137" s="289"/>
      <c r="JFJ137" s="289"/>
      <c r="JFK137" s="289"/>
      <c r="JFL137" s="289"/>
      <c r="JFM137" s="289"/>
      <c r="JFN137" s="289"/>
      <c r="JFO137" s="289"/>
      <c r="JFP137" s="289"/>
      <c r="JFQ137" s="289"/>
      <c r="JFR137" s="289"/>
      <c r="JFS137" s="289"/>
      <c r="JFT137" s="289"/>
      <c r="JFU137" s="289"/>
      <c r="JFV137" s="289"/>
      <c r="JFW137" s="289"/>
      <c r="JFX137" s="289"/>
      <c r="JFY137" s="289"/>
      <c r="JFZ137" s="289"/>
      <c r="JGA137" s="289"/>
      <c r="JGB137" s="289"/>
      <c r="JGC137" s="289"/>
      <c r="JGD137" s="289"/>
      <c r="JGE137" s="289"/>
      <c r="JGF137" s="289"/>
      <c r="JGG137" s="289"/>
      <c r="JGH137" s="289"/>
      <c r="JGI137" s="289"/>
      <c r="JGJ137" s="289"/>
      <c r="JGK137" s="289"/>
      <c r="JGL137" s="289"/>
      <c r="JGM137" s="289"/>
      <c r="JGN137" s="289"/>
      <c r="JGO137" s="289"/>
      <c r="JGP137" s="289"/>
      <c r="JGQ137" s="289"/>
      <c r="JGR137" s="289"/>
      <c r="JGS137" s="289"/>
      <c r="JGT137" s="289"/>
      <c r="JGU137" s="289"/>
      <c r="JGV137" s="289"/>
      <c r="JGW137" s="289"/>
      <c r="JGX137" s="289"/>
      <c r="JGY137" s="289"/>
      <c r="JGZ137" s="289"/>
      <c r="JHA137" s="289"/>
      <c r="JHB137" s="289"/>
      <c r="JHC137" s="289"/>
      <c r="JHD137" s="289"/>
      <c r="JHE137" s="289"/>
      <c r="JHF137" s="289"/>
      <c r="JHG137" s="289"/>
      <c r="JHH137" s="289"/>
      <c r="JHI137" s="289"/>
      <c r="JHJ137" s="289"/>
      <c r="JHK137" s="289"/>
      <c r="JHL137" s="289"/>
      <c r="JHM137" s="289"/>
      <c r="JHN137" s="289"/>
      <c r="JHO137" s="289"/>
      <c r="JHP137" s="289"/>
      <c r="JHQ137" s="289"/>
      <c r="JHR137" s="289"/>
      <c r="JHS137" s="289"/>
      <c r="JHT137" s="289"/>
      <c r="JHU137" s="289"/>
      <c r="JHV137" s="289"/>
      <c r="JHW137" s="289"/>
      <c r="JHX137" s="289"/>
      <c r="JHY137" s="289"/>
      <c r="JHZ137" s="289"/>
      <c r="JIA137" s="289"/>
      <c r="JIB137" s="289"/>
      <c r="JIC137" s="289"/>
      <c r="JID137" s="289"/>
      <c r="JIE137" s="289"/>
      <c r="JIF137" s="289"/>
      <c r="JIG137" s="289"/>
      <c r="JIH137" s="289"/>
      <c r="JII137" s="289"/>
      <c r="JIJ137" s="289"/>
      <c r="JIK137" s="289"/>
      <c r="JIL137" s="289"/>
      <c r="JIM137" s="289"/>
      <c r="JIN137" s="289"/>
      <c r="JIO137" s="289"/>
      <c r="JIP137" s="289"/>
      <c r="JIQ137" s="289"/>
      <c r="JIR137" s="289"/>
      <c r="JIS137" s="289"/>
      <c r="JIT137" s="289"/>
      <c r="JIU137" s="289"/>
      <c r="JIV137" s="289"/>
      <c r="JIW137" s="289"/>
      <c r="JIX137" s="289"/>
      <c r="JIY137" s="289"/>
      <c r="JIZ137" s="289"/>
      <c r="JJA137" s="289"/>
      <c r="JJB137" s="289"/>
      <c r="JJC137" s="289"/>
      <c r="JJD137" s="289"/>
      <c r="JJE137" s="289"/>
      <c r="JJF137" s="289"/>
      <c r="JJG137" s="289"/>
      <c r="JJH137" s="289"/>
      <c r="JJI137" s="289"/>
      <c r="JJJ137" s="289"/>
      <c r="JJK137" s="289"/>
      <c r="JJL137" s="289"/>
      <c r="JJM137" s="289"/>
      <c r="JJN137" s="289"/>
      <c r="JJO137" s="289"/>
      <c r="JJP137" s="289"/>
      <c r="JJQ137" s="289"/>
      <c r="JJR137" s="289"/>
      <c r="JJS137" s="289"/>
      <c r="JJT137" s="289"/>
      <c r="JJU137" s="289"/>
      <c r="JJV137" s="289"/>
      <c r="JJW137" s="289"/>
      <c r="JJX137" s="289"/>
      <c r="JJY137" s="289"/>
      <c r="JJZ137" s="289"/>
      <c r="JKA137" s="289"/>
      <c r="JKB137" s="289"/>
      <c r="JKC137" s="289"/>
      <c r="JKD137" s="289"/>
      <c r="JKE137" s="289"/>
      <c r="JKF137" s="289"/>
      <c r="JKG137" s="289"/>
      <c r="JKH137" s="289"/>
      <c r="JKI137" s="289"/>
      <c r="JKJ137" s="289"/>
      <c r="JKK137" s="289"/>
      <c r="JKL137" s="289"/>
      <c r="JKM137" s="289"/>
      <c r="JKN137" s="289"/>
      <c r="JKO137" s="289"/>
      <c r="JKP137" s="289"/>
      <c r="JKQ137" s="289"/>
      <c r="JKR137" s="289"/>
      <c r="JKS137" s="289"/>
      <c r="JKT137" s="289"/>
      <c r="JKU137" s="289"/>
      <c r="JKV137" s="289"/>
      <c r="JKW137" s="289"/>
      <c r="JKX137" s="289"/>
      <c r="JKY137" s="289"/>
      <c r="JKZ137" s="289"/>
      <c r="JLA137" s="289"/>
      <c r="JLB137" s="289"/>
      <c r="JLC137" s="289"/>
      <c r="JLD137" s="289"/>
      <c r="JLE137" s="289"/>
      <c r="JLF137" s="289"/>
      <c r="JLG137" s="289"/>
      <c r="JLH137" s="289"/>
      <c r="JLI137" s="289"/>
      <c r="JLJ137" s="289"/>
      <c r="JLK137" s="289"/>
      <c r="JLL137" s="289"/>
      <c r="JLM137" s="289"/>
      <c r="JLN137" s="289"/>
      <c r="JLO137" s="289"/>
      <c r="JLP137" s="289"/>
      <c r="JLQ137" s="289"/>
      <c r="JLR137" s="289"/>
      <c r="JLS137" s="289"/>
      <c r="JLT137" s="289"/>
      <c r="JLU137" s="289"/>
      <c r="JLV137" s="289"/>
      <c r="JLW137" s="289"/>
      <c r="JLX137" s="289"/>
      <c r="JLY137" s="289"/>
      <c r="JLZ137" s="289"/>
      <c r="JMA137" s="289"/>
      <c r="JMB137" s="289"/>
      <c r="JMC137" s="289"/>
      <c r="JMD137" s="289"/>
      <c r="JME137" s="289"/>
      <c r="JMF137" s="289"/>
      <c r="JMG137" s="289"/>
      <c r="JMH137" s="289"/>
      <c r="JMI137" s="289"/>
      <c r="JMJ137" s="289"/>
      <c r="JMK137" s="289"/>
      <c r="JML137" s="289"/>
      <c r="JMM137" s="289"/>
      <c r="JMN137" s="289"/>
      <c r="JMO137" s="289"/>
      <c r="JMP137" s="289"/>
      <c r="JMQ137" s="289"/>
      <c r="JMR137" s="289"/>
      <c r="JMS137" s="289"/>
      <c r="JMT137" s="289"/>
      <c r="JMU137" s="289"/>
      <c r="JMV137" s="289"/>
      <c r="JMW137" s="289"/>
      <c r="JMX137" s="289"/>
      <c r="JMY137" s="289"/>
      <c r="JMZ137" s="289"/>
      <c r="JNA137" s="289"/>
      <c r="JNB137" s="289"/>
      <c r="JNC137" s="289"/>
      <c r="JND137" s="289"/>
      <c r="JNE137" s="289"/>
      <c r="JNF137" s="289"/>
      <c r="JNG137" s="289"/>
      <c r="JNH137" s="289"/>
      <c r="JNI137" s="289"/>
      <c r="JNJ137" s="289"/>
      <c r="JNK137" s="289"/>
      <c r="JNL137" s="289"/>
      <c r="JNM137" s="289"/>
      <c r="JNN137" s="289"/>
      <c r="JNO137" s="289"/>
      <c r="JNP137" s="289"/>
      <c r="JNQ137" s="289"/>
      <c r="JNR137" s="289"/>
      <c r="JNS137" s="289"/>
      <c r="JNT137" s="289"/>
      <c r="JNU137" s="289"/>
      <c r="JNV137" s="289"/>
      <c r="JNW137" s="289"/>
      <c r="JNX137" s="289"/>
      <c r="JNY137" s="289"/>
      <c r="JNZ137" s="289"/>
      <c r="JOA137" s="289"/>
      <c r="JOB137" s="289"/>
      <c r="JOC137" s="289"/>
      <c r="JOD137" s="289"/>
      <c r="JOE137" s="289"/>
      <c r="JOF137" s="289"/>
      <c r="JOG137" s="289"/>
      <c r="JOH137" s="289"/>
      <c r="JOI137" s="289"/>
      <c r="JOJ137" s="289"/>
      <c r="JOK137" s="289"/>
      <c r="JOL137" s="289"/>
      <c r="JOM137" s="289"/>
      <c r="JON137" s="289"/>
      <c r="JOO137" s="289"/>
      <c r="JOP137" s="289"/>
      <c r="JOQ137" s="289"/>
      <c r="JOR137" s="289"/>
      <c r="JOS137" s="289"/>
      <c r="JOT137" s="289"/>
      <c r="JOU137" s="289"/>
      <c r="JOV137" s="289"/>
      <c r="JOW137" s="289"/>
      <c r="JOX137" s="289"/>
      <c r="JOY137" s="289"/>
      <c r="JOZ137" s="289"/>
      <c r="JPA137" s="289"/>
      <c r="JPB137" s="289"/>
      <c r="JPC137" s="289"/>
      <c r="JPD137" s="289"/>
      <c r="JPE137" s="289"/>
      <c r="JPF137" s="289"/>
      <c r="JPG137" s="289"/>
      <c r="JPH137" s="289"/>
      <c r="JPI137" s="289"/>
      <c r="JPJ137" s="289"/>
      <c r="JPK137" s="289"/>
      <c r="JPL137" s="289"/>
      <c r="JPM137" s="289"/>
      <c r="JPN137" s="289"/>
      <c r="JPO137" s="289"/>
      <c r="JPP137" s="289"/>
      <c r="JPQ137" s="289"/>
      <c r="JPR137" s="289"/>
      <c r="JPS137" s="289"/>
      <c r="JPT137" s="289"/>
      <c r="JPU137" s="289"/>
      <c r="JPV137" s="289"/>
      <c r="JPW137" s="289"/>
      <c r="JPX137" s="289"/>
      <c r="JPY137" s="289"/>
      <c r="JPZ137" s="289"/>
      <c r="JQA137" s="289"/>
      <c r="JQB137" s="289"/>
      <c r="JQC137" s="289"/>
      <c r="JQD137" s="289"/>
      <c r="JQE137" s="289"/>
      <c r="JQF137" s="289"/>
      <c r="JQG137" s="289"/>
      <c r="JQH137" s="289"/>
      <c r="JQI137" s="289"/>
      <c r="JQJ137" s="289"/>
      <c r="JQK137" s="289"/>
      <c r="JQL137" s="289"/>
      <c r="JQM137" s="289"/>
      <c r="JQN137" s="289"/>
      <c r="JQO137" s="289"/>
      <c r="JQP137" s="289"/>
      <c r="JQQ137" s="289"/>
      <c r="JQR137" s="289"/>
      <c r="JQS137" s="289"/>
      <c r="JQT137" s="289"/>
      <c r="JQU137" s="289"/>
      <c r="JQV137" s="289"/>
      <c r="JQW137" s="289"/>
      <c r="JQX137" s="289"/>
      <c r="JQY137" s="289"/>
      <c r="JQZ137" s="289"/>
      <c r="JRA137" s="289"/>
      <c r="JRB137" s="289"/>
      <c r="JRC137" s="289"/>
      <c r="JRD137" s="289"/>
      <c r="JRE137" s="289"/>
      <c r="JRF137" s="289"/>
      <c r="JRG137" s="289"/>
      <c r="JRH137" s="289"/>
      <c r="JRI137" s="289"/>
      <c r="JRJ137" s="289"/>
      <c r="JRK137" s="289"/>
      <c r="JRL137" s="289"/>
      <c r="JRM137" s="289"/>
      <c r="JRN137" s="289"/>
      <c r="JRO137" s="289"/>
      <c r="JRP137" s="289"/>
      <c r="JRQ137" s="289"/>
      <c r="JRR137" s="289"/>
      <c r="JRS137" s="289"/>
      <c r="JRT137" s="289"/>
      <c r="JRU137" s="289"/>
      <c r="JRV137" s="289"/>
      <c r="JRW137" s="289"/>
      <c r="JRX137" s="289"/>
      <c r="JRY137" s="289"/>
      <c r="JRZ137" s="289"/>
      <c r="JSA137" s="289"/>
      <c r="JSB137" s="289"/>
      <c r="JSC137" s="289"/>
      <c r="JSD137" s="289"/>
      <c r="JSE137" s="289"/>
      <c r="JSF137" s="289"/>
      <c r="JSG137" s="289"/>
      <c r="JSH137" s="289"/>
      <c r="JSI137" s="289"/>
      <c r="JSJ137" s="289"/>
      <c r="JSK137" s="289"/>
      <c r="JSL137" s="289"/>
      <c r="JSM137" s="289"/>
      <c r="JSN137" s="289"/>
      <c r="JSO137" s="289"/>
      <c r="JSP137" s="289"/>
      <c r="JSQ137" s="289"/>
      <c r="JSR137" s="289"/>
      <c r="JSS137" s="289"/>
      <c r="JST137" s="289"/>
      <c r="JSU137" s="289"/>
      <c r="JSV137" s="289"/>
      <c r="JSW137" s="289"/>
      <c r="JSX137" s="289"/>
      <c r="JSY137" s="289"/>
      <c r="JSZ137" s="289"/>
      <c r="JTA137" s="289"/>
      <c r="JTB137" s="289"/>
      <c r="JTC137" s="289"/>
      <c r="JTD137" s="289"/>
      <c r="JTE137" s="289"/>
      <c r="JTF137" s="289"/>
      <c r="JTG137" s="289"/>
      <c r="JTH137" s="289"/>
      <c r="JTI137" s="289"/>
      <c r="JTJ137" s="289"/>
      <c r="JTK137" s="289"/>
      <c r="JTL137" s="289"/>
      <c r="JTM137" s="289"/>
      <c r="JTN137" s="289"/>
      <c r="JTO137" s="289"/>
      <c r="JTP137" s="289"/>
      <c r="JTQ137" s="289"/>
      <c r="JTR137" s="289"/>
      <c r="JTS137" s="289"/>
      <c r="JTT137" s="289"/>
      <c r="JTU137" s="289"/>
      <c r="JTV137" s="289"/>
      <c r="JTW137" s="289"/>
      <c r="JTX137" s="289"/>
      <c r="JTY137" s="289"/>
      <c r="JTZ137" s="289"/>
      <c r="JUA137" s="289"/>
      <c r="JUB137" s="289"/>
      <c r="JUC137" s="289"/>
      <c r="JUD137" s="289"/>
      <c r="JUE137" s="289"/>
      <c r="JUF137" s="289"/>
      <c r="JUG137" s="289"/>
      <c r="JUH137" s="289"/>
      <c r="JUI137" s="289"/>
      <c r="JUJ137" s="289"/>
      <c r="JUK137" s="289"/>
      <c r="JUL137" s="289"/>
      <c r="JUM137" s="289"/>
      <c r="JUN137" s="289"/>
      <c r="JUO137" s="289"/>
      <c r="JUP137" s="289"/>
      <c r="JUQ137" s="289"/>
      <c r="JUR137" s="289"/>
      <c r="JUS137" s="289"/>
      <c r="JUT137" s="289"/>
      <c r="JUU137" s="289"/>
      <c r="JUV137" s="289"/>
      <c r="JUW137" s="289"/>
      <c r="JUX137" s="289"/>
      <c r="JUY137" s="289"/>
      <c r="JUZ137" s="289"/>
      <c r="JVA137" s="289"/>
      <c r="JVB137" s="289"/>
      <c r="JVC137" s="289"/>
      <c r="JVD137" s="289"/>
      <c r="JVE137" s="289"/>
      <c r="JVF137" s="289"/>
      <c r="JVG137" s="289"/>
      <c r="JVH137" s="289"/>
      <c r="JVI137" s="289"/>
      <c r="JVJ137" s="289"/>
      <c r="JVK137" s="289"/>
      <c r="JVL137" s="289"/>
      <c r="JVM137" s="289"/>
      <c r="JVN137" s="289"/>
      <c r="JVO137" s="289"/>
      <c r="JVP137" s="289"/>
      <c r="JVQ137" s="289"/>
      <c r="JVR137" s="289"/>
      <c r="JVS137" s="289"/>
      <c r="JVT137" s="289"/>
      <c r="JVU137" s="289"/>
      <c r="JVV137" s="289"/>
      <c r="JVW137" s="289"/>
      <c r="JVX137" s="289"/>
      <c r="JVY137" s="289"/>
      <c r="JVZ137" s="289"/>
      <c r="JWA137" s="289"/>
      <c r="JWB137" s="289"/>
      <c r="JWC137" s="289"/>
      <c r="JWD137" s="289"/>
      <c r="JWE137" s="289"/>
      <c r="JWF137" s="289"/>
      <c r="JWG137" s="289"/>
      <c r="JWH137" s="289"/>
      <c r="JWI137" s="289"/>
      <c r="JWJ137" s="289"/>
      <c r="JWK137" s="289"/>
      <c r="JWL137" s="289"/>
      <c r="JWM137" s="289"/>
      <c r="JWN137" s="289"/>
      <c r="JWO137" s="289"/>
      <c r="JWP137" s="289"/>
      <c r="JWQ137" s="289"/>
      <c r="JWR137" s="289"/>
      <c r="JWS137" s="289"/>
      <c r="JWT137" s="289"/>
      <c r="JWU137" s="289"/>
      <c r="JWV137" s="289"/>
      <c r="JWW137" s="289"/>
      <c r="JWX137" s="289"/>
      <c r="JWY137" s="289"/>
      <c r="JWZ137" s="289"/>
      <c r="JXA137" s="289"/>
      <c r="JXB137" s="289"/>
      <c r="JXC137" s="289"/>
      <c r="JXD137" s="289"/>
      <c r="JXE137" s="289"/>
      <c r="JXF137" s="289"/>
      <c r="JXG137" s="289"/>
      <c r="JXH137" s="289"/>
      <c r="JXI137" s="289"/>
      <c r="JXJ137" s="289"/>
      <c r="JXK137" s="289"/>
      <c r="JXL137" s="289"/>
      <c r="JXM137" s="289"/>
      <c r="JXN137" s="289"/>
      <c r="JXO137" s="289"/>
      <c r="JXP137" s="289"/>
      <c r="JXQ137" s="289"/>
      <c r="JXR137" s="289"/>
      <c r="JXS137" s="289"/>
      <c r="JXT137" s="289"/>
      <c r="JXU137" s="289"/>
      <c r="JXV137" s="289"/>
      <c r="JXW137" s="289"/>
      <c r="JXX137" s="289"/>
      <c r="JXY137" s="289"/>
      <c r="JXZ137" s="289"/>
      <c r="JYA137" s="289"/>
      <c r="JYB137" s="289"/>
      <c r="JYC137" s="289"/>
      <c r="JYD137" s="289"/>
      <c r="JYE137" s="289"/>
      <c r="JYF137" s="289"/>
      <c r="JYG137" s="289"/>
      <c r="JYH137" s="289"/>
      <c r="JYI137" s="289"/>
      <c r="JYJ137" s="289"/>
      <c r="JYK137" s="289"/>
      <c r="JYL137" s="289"/>
      <c r="JYM137" s="289"/>
      <c r="JYN137" s="289"/>
      <c r="JYO137" s="289"/>
      <c r="JYP137" s="289"/>
      <c r="JYQ137" s="289"/>
      <c r="JYR137" s="289"/>
      <c r="JYS137" s="289"/>
      <c r="JYT137" s="289"/>
      <c r="JYU137" s="289"/>
      <c r="JYV137" s="289"/>
      <c r="JYW137" s="289"/>
      <c r="JYX137" s="289"/>
      <c r="JYY137" s="289"/>
      <c r="JYZ137" s="289"/>
      <c r="JZA137" s="289"/>
      <c r="JZB137" s="289"/>
      <c r="JZC137" s="289"/>
      <c r="JZD137" s="289"/>
      <c r="JZE137" s="289"/>
      <c r="JZF137" s="289"/>
      <c r="JZG137" s="289"/>
      <c r="JZH137" s="289"/>
      <c r="JZI137" s="289"/>
      <c r="JZJ137" s="289"/>
      <c r="JZK137" s="289"/>
      <c r="JZL137" s="289"/>
      <c r="JZM137" s="289"/>
      <c r="JZN137" s="289"/>
      <c r="JZO137" s="289"/>
      <c r="JZP137" s="289"/>
      <c r="JZQ137" s="289"/>
      <c r="JZR137" s="289"/>
      <c r="JZS137" s="289"/>
      <c r="JZT137" s="289"/>
      <c r="JZU137" s="289"/>
      <c r="JZV137" s="289"/>
      <c r="JZW137" s="289"/>
      <c r="JZX137" s="289"/>
      <c r="JZY137" s="289"/>
      <c r="JZZ137" s="289"/>
      <c r="KAA137" s="289"/>
      <c r="KAB137" s="289"/>
      <c r="KAC137" s="289"/>
      <c r="KAD137" s="289"/>
      <c r="KAE137" s="289"/>
      <c r="KAF137" s="289"/>
      <c r="KAG137" s="289"/>
      <c r="KAH137" s="289"/>
      <c r="KAI137" s="289"/>
      <c r="KAJ137" s="289"/>
      <c r="KAK137" s="289"/>
      <c r="KAL137" s="289"/>
      <c r="KAM137" s="289"/>
      <c r="KAN137" s="289"/>
      <c r="KAO137" s="289"/>
      <c r="KAP137" s="289"/>
      <c r="KAQ137" s="289"/>
      <c r="KAR137" s="289"/>
      <c r="KAS137" s="289"/>
      <c r="KAT137" s="289"/>
      <c r="KAU137" s="289"/>
      <c r="KAV137" s="289"/>
      <c r="KAW137" s="289"/>
      <c r="KAX137" s="289"/>
      <c r="KAY137" s="289"/>
      <c r="KAZ137" s="289"/>
      <c r="KBA137" s="289"/>
      <c r="KBB137" s="289"/>
      <c r="KBC137" s="289"/>
      <c r="KBD137" s="289"/>
      <c r="KBE137" s="289"/>
      <c r="KBF137" s="289"/>
      <c r="KBG137" s="289"/>
      <c r="KBH137" s="289"/>
      <c r="KBI137" s="289"/>
      <c r="KBJ137" s="289"/>
      <c r="KBK137" s="289"/>
      <c r="KBL137" s="289"/>
      <c r="KBM137" s="289"/>
      <c r="KBN137" s="289"/>
      <c r="KBO137" s="289"/>
      <c r="KBP137" s="289"/>
      <c r="KBQ137" s="289"/>
      <c r="KBR137" s="289"/>
      <c r="KBS137" s="289"/>
      <c r="KBT137" s="289"/>
      <c r="KBU137" s="289"/>
      <c r="KBV137" s="289"/>
      <c r="KBW137" s="289"/>
      <c r="KBX137" s="289"/>
      <c r="KBY137" s="289"/>
      <c r="KBZ137" s="289"/>
      <c r="KCA137" s="289"/>
      <c r="KCB137" s="289"/>
      <c r="KCC137" s="289"/>
      <c r="KCD137" s="289"/>
      <c r="KCE137" s="289"/>
      <c r="KCF137" s="289"/>
      <c r="KCG137" s="289"/>
      <c r="KCH137" s="289"/>
      <c r="KCI137" s="289"/>
      <c r="KCJ137" s="289"/>
      <c r="KCK137" s="289"/>
      <c r="KCL137" s="289"/>
      <c r="KCM137" s="289"/>
      <c r="KCN137" s="289"/>
      <c r="KCO137" s="289"/>
      <c r="KCP137" s="289"/>
      <c r="KCQ137" s="289"/>
      <c r="KCR137" s="289"/>
      <c r="KCS137" s="289"/>
      <c r="KCT137" s="289"/>
      <c r="KCU137" s="289"/>
      <c r="KCV137" s="289"/>
      <c r="KCW137" s="289"/>
      <c r="KCX137" s="289"/>
      <c r="KCY137" s="289"/>
      <c r="KCZ137" s="289"/>
      <c r="KDA137" s="289"/>
      <c r="KDB137" s="289"/>
      <c r="KDC137" s="289"/>
      <c r="KDD137" s="289"/>
      <c r="KDE137" s="289"/>
      <c r="KDF137" s="289"/>
      <c r="KDG137" s="289"/>
      <c r="KDH137" s="289"/>
      <c r="KDI137" s="289"/>
      <c r="KDJ137" s="289"/>
      <c r="KDK137" s="289"/>
      <c r="KDL137" s="289"/>
      <c r="KDM137" s="289"/>
      <c r="KDN137" s="289"/>
      <c r="KDO137" s="289"/>
      <c r="KDP137" s="289"/>
      <c r="KDQ137" s="289"/>
      <c r="KDR137" s="289"/>
      <c r="KDS137" s="289"/>
      <c r="KDT137" s="289"/>
      <c r="KDU137" s="289"/>
      <c r="KDV137" s="289"/>
      <c r="KDW137" s="289"/>
      <c r="KDX137" s="289"/>
      <c r="KDY137" s="289"/>
      <c r="KDZ137" s="289"/>
      <c r="KEA137" s="289"/>
      <c r="KEB137" s="289"/>
      <c r="KEC137" s="289"/>
      <c r="KED137" s="289"/>
      <c r="KEE137" s="289"/>
      <c r="KEF137" s="289"/>
      <c r="KEG137" s="289"/>
      <c r="KEH137" s="289"/>
      <c r="KEI137" s="289"/>
      <c r="KEJ137" s="289"/>
      <c r="KEK137" s="289"/>
      <c r="KEL137" s="289"/>
      <c r="KEM137" s="289"/>
      <c r="KEN137" s="289"/>
      <c r="KEO137" s="289"/>
      <c r="KEP137" s="289"/>
      <c r="KEQ137" s="289"/>
      <c r="KER137" s="289"/>
      <c r="KES137" s="289"/>
      <c r="KET137" s="289"/>
      <c r="KEU137" s="289"/>
      <c r="KEV137" s="289"/>
      <c r="KEW137" s="289"/>
      <c r="KEX137" s="289"/>
      <c r="KEY137" s="289"/>
      <c r="KEZ137" s="289"/>
      <c r="KFA137" s="289"/>
      <c r="KFB137" s="289"/>
      <c r="KFC137" s="289"/>
      <c r="KFD137" s="289"/>
      <c r="KFE137" s="289"/>
      <c r="KFF137" s="289"/>
      <c r="KFG137" s="289"/>
      <c r="KFH137" s="289"/>
      <c r="KFI137" s="289"/>
      <c r="KFJ137" s="289"/>
      <c r="KFK137" s="289"/>
      <c r="KFL137" s="289"/>
      <c r="KFM137" s="289"/>
      <c r="KFN137" s="289"/>
      <c r="KFO137" s="289"/>
      <c r="KFP137" s="289"/>
      <c r="KFQ137" s="289"/>
      <c r="KFR137" s="289"/>
      <c r="KFS137" s="289"/>
      <c r="KFT137" s="289"/>
      <c r="KFU137" s="289"/>
      <c r="KFV137" s="289"/>
      <c r="KFW137" s="289"/>
      <c r="KFX137" s="289"/>
      <c r="KFY137" s="289"/>
      <c r="KFZ137" s="289"/>
      <c r="KGA137" s="289"/>
      <c r="KGB137" s="289"/>
      <c r="KGC137" s="289"/>
      <c r="KGD137" s="289"/>
      <c r="KGE137" s="289"/>
      <c r="KGF137" s="289"/>
      <c r="KGG137" s="289"/>
      <c r="KGH137" s="289"/>
      <c r="KGI137" s="289"/>
      <c r="KGJ137" s="289"/>
      <c r="KGK137" s="289"/>
      <c r="KGL137" s="289"/>
      <c r="KGM137" s="289"/>
      <c r="KGN137" s="289"/>
      <c r="KGO137" s="289"/>
      <c r="KGP137" s="289"/>
      <c r="KGQ137" s="289"/>
      <c r="KGR137" s="289"/>
      <c r="KGS137" s="289"/>
      <c r="KGT137" s="289"/>
      <c r="KGU137" s="289"/>
      <c r="KGV137" s="289"/>
      <c r="KGW137" s="289"/>
      <c r="KGX137" s="289"/>
      <c r="KGY137" s="289"/>
      <c r="KGZ137" s="289"/>
      <c r="KHA137" s="289"/>
      <c r="KHB137" s="289"/>
      <c r="KHC137" s="289"/>
      <c r="KHD137" s="289"/>
      <c r="KHE137" s="289"/>
      <c r="KHF137" s="289"/>
      <c r="KHG137" s="289"/>
      <c r="KHH137" s="289"/>
      <c r="KHI137" s="289"/>
      <c r="KHJ137" s="289"/>
      <c r="KHK137" s="289"/>
      <c r="KHL137" s="289"/>
      <c r="KHM137" s="289"/>
      <c r="KHN137" s="289"/>
      <c r="KHO137" s="289"/>
      <c r="KHP137" s="289"/>
      <c r="KHQ137" s="289"/>
      <c r="KHR137" s="289"/>
      <c r="KHS137" s="289"/>
      <c r="KHT137" s="289"/>
      <c r="KHU137" s="289"/>
      <c r="KHV137" s="289"/>
      <c r="KHW137" s="289"/>
      <c r="KHX137" s="289"/>
      <c r="KHY137" s="289"/>
      <c r="KHZ137" s="289"/>
      <c r="KIA137" s="289"/>
      <c r="KIB137" s="289"/>
      <c r="KIC137" s="289"/>
      <c r="KID137" s="289"/>
      <c r="KIE137" s="289"/>
      <c r="KIF137" s="289"/>
      <c r="KIG137" s="289"/>
      <c r="KIH137" s="289"/>
      <c r="KII137" s="289"/>
      <c r="KIJ137" s="289"/>
      <c r="KIK137" s="289"/>
      <c r="KIL137" s="289"/>
      <c r="KIM137" s="289"/>
      <c r="KIN137" s="289"/>
      <c r="KIO137" s="289"/>
      <c r="KIP137" s="289"/>
      <c r="KIQ137" s="289"/>
      <c r="KIR137" s="289"/>
      <c r="KIS137" s="289"/>
      <c r="KIT137" s="289"/>
      <c r="KIU137" s="289"/>
      <c r="KIV137" s="289"/>
      <c r="KIW137" s="289"/>
      <c r="KIX137" s="289"/>
      <c r="KIY137" s="289"/>
      <c r="KIZ137" s="289"/>
      <c r="KJA137" s="289"/>
      <c r="KJB137" s="289"/>
      <c r="KJC137" s="289"/>
      <c r="KJD137" s="289"/>
      <c r="KJE137" s="289"/>
      <c r="KJF137" s="289"/>
      <c r="KJG137" s="289"/>
      <c r="KJH137" s="289"/>
      <c r="KJI137" s="289"/>
      <c r="KJJ137" s="289"/>
      <c r="KJK137" s="289"/>
      <c r="KJL137" s="289"/>
      <c r="KJM137" s="289"/>
      <c r="KJN137" s="289"/>
      <c r="KJO137" s="289"/>
      <c r="KJP137" s="289"/>
      <c r="KJQ137" s="289"/>
      <c r="KJR137" s="289"/>
      <c r="KJS137" s="289"/>
      <c r="KJT137" s="289"/>
      <c r="KJU137" s="289"/>
      <c r="KJV137" s="289"/>
      <c r="KJW137" s="289"/>
      <c r="KJX137" s="289"/>
      <c r="KJY137" s="289"/>
      <c r="KJZ137" s="289"/>
      <c r="KKA137" s="289"/>
      <c r="KKB137" s="289"/>
      <c r="KKC137" s="289"/>
      <c r="KKD137" s="289"/>
      <c r="KKE137" s="289"/>
      <c r="KKF137" s="289"/>
      <c r="KKG137" s="289"/>
      <c r="KKH137" s="289"/>
      <c r="KKI137" s="289"/>
      <c r="KKJ137" s="289"/>
      <c r="KKK137" s="289"/>
      <c r="KKL137" s="289"/>
      <c r="KKM137" s="289"/>
      <c r="KKN137" s="289"/>
      <c r="KKO137" s="289"/>
      <c r="KKP137" s="289"/>
      <c r="KKQ137" s="289"/>
      <c r="KKR137" s="289"/>
      <c r="KKS137" s="289"/>
      <c r="KKT137" s="289"/>
      <c r="KKU137" s="289"/>
      <c r="KKV137" s="289"/>
      <c r="KKW137" s="289"/>
      <c r="KKX137" s="289"/>
      <c r="KKY137" s="289"/>
      <c r="KKZ137" s="289"/>
      <c r="KLA137" s="289"/>
      <c r="KLB137" s="289"/>
      <c r="KLC137" s="289"/>
      <c r="KLD137" s="289"/>
      <c r="KLE137" s="289"/>
      <c r="KLF137" s="289"/>
      <c r="KLG137" s="289"/>
      <c r="KLH137" s="289"/>
      <c r="KLI137" s="289"/>
      <c r="KLJ137" s="289"/>
      <c r="KLK137" s="289"/>
      <c r="KLL137" s="289"/>
      <c r="KLM137" s="289"/>
      <c r="KLN137" s="289"/>
      <c r="KLO137" s="289"/>
      <c r="KLP137" s="289"/>
      <c r="KLQ137" s="289"/>
      <c r="KLR137" s="289"/>
      <c r="KLS137" s="289"/>
      <c r="KLT137" s="289"/>
      <c r="KLU137" s="289"/>
      <c r="KLV137" s="289"/>
      <c r="KLW137" s="289"/>
      <c r="KLX137" s="289"/>
      <c r="KLY137" s="289"/>
      <c r="KLZ137" s="289"/>
      <c r="KMA137" s="289"/>
      <c r="KMB137" s="289"/>
      <c r="KMC137" s="289"/>
      <c r="KMD137" s="289"/>
      <c r="KME137" s="289"/>
      <c r="KMF137" s="289"/>
      <c r="KMG137" s="289"/>
      <c r="KMH137" s="289"/>
      <c r="KMI137" s="289"/>
      <c r="KMJ137" s="289"/>
      <c r="KMK137" s="289"/>
      <c r="KML137" s="289"/>
      <c r="KMM137" s="289"/>
      <c r="KMN137" s="289"/>
      <c r="KMO137" s="289"/>
      <c r="KMP137" s="289"/>
      <c r="KMQ137" s="289"/>
      <c r="KMR137" s="289"/>
      <c r="KMS137" s="289"/>
      <c r="KMT137" s="289"/>
      <c r="KMU137" s="289"/>
      <c r="KMV137" s="289"/>
      <c r="KMW137" s="289"/>
      <c r="KMX137" s="289"/>
      <c r="KMY137" s="289"/>
      <c r="KMZ137" s="289"/>
      <c r="KNA137" s="289"/>
      <c r="KNB137" s="289"/>
      <c r="KNC137" s="289"/>
      <c r="KND137" s="289"/>
      <c r="KNE137" s="289"/>
      <c r="KNF137" s="289"/>
      <c r="KNG137" s="289"/>
      <c r="KNH137" s="289"/>
      <c r="KNI137" s="289"/>
      <c r="KNJ137" s="289"/>
      <c r="KNK137" s="289"/>
      <c r="KNL137" s="289"/>
      <c r="KNM137" s="289"/>
      <c r="KNN137" s="289"/>
      <c r="KNO137" s="289"/>
      <c r="KNP137" s="289"/>
      <c r="KNQ137" s="289"/>
      <c r="KNR137" s="289"/>
      <c r="KNS137" s="289"/>
      <c r="KNT137" s="289"/>
      <c r="KNU137" s="289"/>
      <c r="KNV137" s="289"/>
      <c r="KNW137" s="289"/>
      <c r="KNX137" s="289"/>
      <c r="KNY137" s="289"/>
      <c r="KNZ137" s="289"/>
      <c r="KOA137" s="289"/>
      <c r="KOB137" s="289"/>
      <c r="KOC137" s="289"/>
      <c r="KOD137" s="289"/>
      <c r="KOE137" s="289"/>
      <c r="KOF137" s="289"/>
      <c r="KOG137" s="289"/>
      <c r="KOH137" s="289"/>
      <c r="KOI137" s="289"/>
      <c r="KOJ137" s="289"/>
      <c r="KOK137" s="289"/>
      <c r="KOL137" s="289"/>
      <c r="KOM137" s="289"/>
      <c r="KON137" s="289"/>
      <c r="KOO137" s="289"/>
      <c r="KOP137" s="289"/>
      <c r="KOQ137" s="289"/>
      <c r="KOR137" s="289"/>
      <c r="KOS137" s="289"/>
      <c r="KOT137" s="289"/>
      <c r="KOU137" s="289"/>
      <c r="KOV137" s="289"/>
      <c r="KOW137" s="289"/>
      <c r="KOX137" s="289"/>
      <c r="KOY137" s="289"/>
      <c r="KOZ137" s="289"/>
      <c r="KPA137" s="289"/>
      <c r="KPB137" s="289"/>
      <c r="KPC137" s="289"/>
      <c r="KPD137" s="289"/>
      <c r="KPE137" s="289"/>
      <c r="KPF137" s="289"/>
      <c r="KPG137" s="289"/>
      <c r="KPH137" s="289"/>
      <c r="KPI137" s="289"/>
      <c r="KPJ137" s="289"/>
      <c r="KPK137" s="289"/>
      <c r="KPL137" s="289"/>
      <c r="KPM137" s="289"/>
      <c r="KPN137" s="289"/>
      <c r="KPO137" s="289"/>
      <c r="KPP137" s="289"/>
      <c r="KPQ137" s="289"/>
      <c r="KPR137" s="289"/>
      <c r="KPS137" s="289"/>
      <c r="KPT137" s="289"/>
      <c r="KPU137" s="289"/>
      <c r="KPV137" s="289"/>
      <c r="KPW137" s="289"/>
      <c r="KPX137" s="289"/>
      <c r="KPY137" s="289"/>
      <c r="KPZ137" s="289"/>
      <c r="KQA137" s="289"/>
      <c r="KQB137" s="289"/>
      <c r="KQC137" s="289"/>
      <c r="KQD137" s="289"/>
      <c r="KQE137" s="289"/>
      <c r="KQF137" s="289"/>
      <c r="KQG137" s="289"/>
      <c r="KQH137" s="289"/>
      <c r="KQI137" s="289"/>
      <c r="KQJ137" s="289"/>
      <c r="KQK137" s="289"/>
      <c r="KQL137" s="289"/>
      <c r="KQM137" s="289"/>
      <c r="KQN137" s="289"/>
      <c r="KQO137" s="289"/>
      <c r="KQP137" s="289"/>
      <c r="KQQ137" s="289"/>
      <c r="KQR137" s="289"/>
      <c r="KQS137" s="289"/>
      <c r="KQT137" s="289"/>
      <c r="KQU137" s="289"/>
      <c r="KQV137" s="289"/>
      <c r="KQW137" s="289"/>
      <c r="KQX137" s="289"/>
      <c r="KQY137" s="289"/>
      <c r="KQZ137" s="289"/>
      <c r="KRA137" s="289"/>
      <c r="KRB137" s="289"/>
      <c r="KRC137" s="289"/>
      <c r="KRD137" s="289"/>
      <c r="KRE137" s="289"/>
      <c r="KRF137" s="289"/>
      <c r="KRG137" s="289"/>
      <c r="KRH137" s="289"/>
      <c r="KRI137" s="289"/>
      <c r="KRJ137" s="289"/>
      <c r="KRK137" s="289"/>
      <c r="KRL137" s="289"/>
      <c r="KRM137" s="289"/>
      <c r="KRN137" s="289"/>
      <c r="KRO137" s="289"/>
      <c r="KRP137" s="289"/>
      <c r="KRQ137" s="289"/>
      <c r="KRR137" s="289"/>
      <c r="KRS137" s="289"/>
      <c r="KRT137" s="289"/>
      <c r="KRU137" s="289"/>
      <c r="KRV137" s="289"/>
      <c r="KRW137" s="289"/>
      <c r="KRX137" s="289"/>
      <c r="KRY137" s="289"/>
      <c r="KRZ137" s="289"/>
      <c r="KSA137" s="289"/>
      <c r="KSB137" s="289"/>
      <c r="KSC137" s="289"/>
      <c r="KSD137" s="289"/>
      <c r="KSE137" s="289"/>
      <c r="KSF137" s="289"/>
      <c r="KSG137" s="289"/>
      <c r="KSH137" s="289"/>
      <c r="KSI137" s="289"/>
      <c r="KSJ137" s="289"/>
      <c r="KSK137" s="289"/>
      <c r="KSL137" s="289"/>
      <c r="KSM137" s="289"/>
      <c r="KSN137" s="289"/>
      <c r="KSO137" s="289"/>
      <c r="KSP137" s="289"/>
      <c r="KSQ137" s="289"/>
      <c r="KSR137" s="289"/>
      <c r="KSS137" s="289"/>
      <c r="KST137" s="289"/>
      <c r="KSU137" s="289"/>
      <c r="KSV137" s="289"/>
      <c r="KSW137" s="289"/>
      <c r="KSX137" s="289"/>
      <c r="KSY137" s="289"/>
      <c r="KSZ137" s="289"/>
      <c r="KTA137" s="289"/>
      <c r="KTB137" s="289"/>
      <c r="KTC137" s="289"/>
      <c r="KTD137" s="289"/>
      <c r="KTE137" s="289"/>
      <c r="KTF137" s="289"/>
      <c r="KTG137" s="289"/>
      <c r="KTH137" s="289"/>
      <c r="KTI137" s="289"/>
      <c r="KTJ137" s="289"/>
      <c r="KTK137" s="289"/>
      <c r="KTL137" s="289"/>
      <c r="KTM137" s="289"/>
      <c r="KTN137" s="289"/>
      <c r="KTO137" s="289"/>
      <c r="KTP137" s="289"/>
      <c r="KTQ137" s="289"/>
      <c r="KTR137" s="289"/>
      <c r="KTS137" s="289"/>
      <c r="KTT137" s="289"/>
      <c r="KTU137" s="289"/>
      <c r="KTV137" s="289"/>
      <c r="KTW137" s="289"/>
      <c r="KTX137" s="289"/>
      <c r="KTY137" s="289"/>
      <c r="KTZ137" s="289"/>
      <c r="KUA137" s="289"/>
      <c r="KUB137" s="289"/>
      <c r="KUC137" s="289"/>
      <c r="KUD137" s="289"/>
      <c r="KUE137" s="289"/>
      <c r="KUF137" s="289"/>
      <c r="KUG137" s="289"/>
      <c r="KUH137" s="289"/>
      <c r="KUI137" s="289"/>
      <c r="KUJ137" s="289"/>
      <c r="KUK137" s="289"/>
      <c r="KUL137" s="289"/>
      <c r="KUM137" s="289"/>
      <c r="KUN137" s="289"/>
      <c r="KUO137" s="289"/>
      <c r="KUP137" s="289"/>
      <c r="KUQ137" s="289"/>
      <c r="KUR137" s="289"/>
      <c r="KUS137" s="289"/>
      <c r="KUT137" s="289"/>
      <c r="KUU137" s="289"/>
      <c r="KUV137" s="289"/>
      <c r="KUW137" s="289"/>
      <c r="KUX137" s="289"/>
      <c r="KUY137" s="289"/>
      <c r="KUZ137" s="289"/>
      <c r="KVA137" s="289"/>
      <c r="KVB137" s="289"/>
      <c r="KVC137" s="289"/>
      <c r="KVD137" s="289"/>
      <c r="KVE137" s="289"/>
      <c r="KVF137" s="289"/>
      <c r="KVG137" s="289"/>
      <c r="KVH137" s="289"/>
      <c r="KVI137" s="289"/>
      <c r="KVJ137" s="289"/>
      <c r="KVK137" s="289"/>
      <c r="KVL137" s="289"/>
      <c r="KVM137" s="289"/>
      <c r="KVN137" s="289"/>
      <c r="KVO137" s="289"/>
      <c r="KVP137" s="289"/>
      <c r="KVQ137" s="289"/>
      <c r="KVR137" s="289"/>
      <c r="KVS137" s="289"/>
      <c r="KVT137" s="289"/>
      <c r="KVU137" s="289"/>
      <c r="KVV137" s="289"/>
      <c r="KVW137" s="289"/>
      <c r="KVX137" s="289"/>
      <c r="KVY137" s="289"/>
      <c r="KVZ137" s="289"/>
      <c r="KWA137" s="289"/>
      <c r="KWB137" s="289"/>
      <c r="KWC137" s="289"/>
      <c r="KWD137" s="289"/>
      <c r="KWE137" s="289"/>
      <c r="KWF137" s="289"/>
      <c r="KWG137" s="289"/>
      <c r="KWH137" s="289"/>
      <c r="KWI137" s="289"/>
      <c r="KWJ137" s="289"/>
      <c r="KWK137" s="289"/>
      <c r="KWL137" s="289"/>
      <c r="KWM137" s="289"/>
      <c r="KWN137" s="289"/>
      <c r="KWO137" s="289"/>
      <c r="KWP137" s="289"/>
      <c r="KWQ137" s="289"/>
      <c r="KWR137" s="289"/>
      <c r="KWS137" s="289"/>
      <c r="KWT137" s="289"/>
      <c r="KWU137" s="289"/>
      <c r="KWV137" s="289"/>
      <c r="KWW137" s="289"/>
      <c r="KWX137" s="289"/>
      <c r="KWY137" s="289"/>
      <c r="KWZ137" s="289"/>
      <c r="KXA137" s="289"/>
      <c r="KXB137" s="289"/>
      <c r="KXC137" s="289"/>
      <c r="KXD137" s="289"/>
      <c r="KXE137" s="289"/>
      <c r="KXF137" s="289"/>
      <c r="KXG137" s="289"/>
      <c r="KXH137" s="289"/>
      <c r="KXI137" s="289"/>
      <c r="KXJ137" s="289"/>
      <c r="KXK137" s="289"/>
      <c r="KXL137" s="289"/>
      <c r="KXM137" s="289"/>
      <c r="KXN137" s="289"/>
      <c r="KXO137" s="289"/>
      <c r="KXP137" s="289"/>
      <c r="KXQ137" s="289"/>
      <c r="KXR137" s="289"/>
      <c r="KXS137" s="289"/>
      <c r="KXT137" s="289"/>
      <c r="KXU137" s="289"/>
      <c r="KXV137" s="289"/>
      <c r="KXW137" s="289"/>
      <c r="KXX137" s="289"/>
      <c r="KXY137" s="289"/>
      <c r="KXZ137" s="289"/>
      <c r="KYA137" s="289"/>
      <c r="KYB137" s="289"/>
      <c r="KYC137" s="289"/>
      <c r="KYD137" s="289"/>
      <c r="KYE137" s="289"/>
      <c r="KYF137" s="289"/>
      <c r="KYG137" s="289"/>
      <c r="KYH137" s="289"/>
      <c r="KYI137" s="289"/>
      <c r="KYJ137" s="289"/>
      <c r="KYK137" s="289"/>
      <c r="KYL137" s="289"/>
      <c r="KYM137" s="289"/>
      <c r="KYN137" s="289"/>
      <c r="KYO137" s="289"/>
      <c r="KYP137" s="289"/>
      <c r="KYQ137" s="289"/>
      <c r="KYR137" s="289"/>
      <c r="KYS137" s="289"/>
      <c r="KYT137" s="289"/>
      <c r="KYU137" s="289"/>
      <c r="KYV137" s="289"/>
      <c r="KYW137" s="289"/>
      <c r="KYX137" s="289"/>
      <c r="KYY137" s="289"/>
      <c r="KYZ137" s="289"/>
      <c r="KZA137" s="289"/>
      <c r="KZB137" s="289"/>
      <c r="KZC137" s="289"/>
      <c r="KZD137" s="289"/>
      <c r="KZE137" s="289"/>
      <c r="KZF137" s="289"/>
      <c r="KZG137" s="289"/>
      <c r="KZH137" s="289"/>
      <c r="KZI137" s="289"/>
      <c r="KZJ137" s="289"/>
      <c r="KZK137" s="289"/>
      <c r="KZL137" s="289"/>
      <c r="KZM137" s="289"/>
      <c r="KZN137" s="289"/>
      <c r="KZO137" s="289"/>
      <c r="KZP137" s="289"/>
      <c r="KZQ137" s="289"/>
      <c r="KZR137" s="289"/>
      <c r="KZS137" s="289"/>
      <c r="KZT137" s="289"/>
      <c r="KZU137" s="289"/>
      <c r="KZV137" s="289"/>
      <c r="KZW137" s="289"/>
      <c r="KZX137" s="289"/>
      <c r="KZY137" s="289"/>
      <c r="KZZ137" s="289"/>
      <c r="LAA137" s="289"/>
      <c r="LAB137" s="289"/>
      <c r="LAC137" s="289"/>
      <c r="LAD137" s="289"/>
      <c r="LAE137" s="289"/>
      <c r="LAF137" s="289"/>
      <c r="LAG137" s="289"/>
      <c r="LAH137" s="289"/>
      <c r="LAI137" s="289"/>
      <c r="LAJ137" s="289"/>
      <c r="LAK137" s="289"/>
      <c r="LAL137" s="289"/>
      <c r="LAM137" s="289"/>
      <c r="LAN137" s="289"/>
      <c r="LAO137" s="289"/>
      <c r="LAP137" s="289"/>
      <c r="LAQ137" s="289"/>
      <c r="LAR137" s="289"/>
      <c r="LAS137" s="289"/>
      <c r="LAT137" s="289"/>
      <c r="LAU137" s="289"/>
      <c r="LAV137" s="289"/>
      <c r="LAW137" s="289"/>
      <c r="LAX137" s="289"/>
      <c r="LAY137" s="289"/>
      <c r="LAZ137" s="289"/>
      <c r="LBA137" s="289"/>
      <c r="LBB137" s="289"/>
      <c r="LBC137" s="289"/>
      <c r="LBD137" s="289"/>
      <c r="LBE137" s="289"/>
      <c r="LBF137" s="289"/>
      <c r="LBG137" s="289"/>
      <c r="LBH137" s="289"/>
      <c r="LBI137" s="289"/>
      <c r="LBJ137" s="289"/>
      <c r="LBK137" s="289"/>
      <c r="LBL137" s="289"/>
      <c r="LBM137" s="289"/>
      <c r="LBN137" s="289"/>
      <c r="LBO137" s="289"/>
      <c r="LBP137" s="289"/>
      <c r="LBQ137" s="289"/>
      <c r="LBR137" s="289"/>
      <c r="LBS137" s="289"/>
      <c r="LBT137" s="289"/>
      <c r="LBU137" s="289"/>
      <c r="LBV137" s="289"/>
      <c r="LBW137" s="289"/>
      <c r="LBX137" s="289"/>
      <c r="LBY137" s="289"/>
      <c r="LBZ137" s="289"/>
      <c r="LCA137" s="289"/>
      <c r="LCB137" s="289"/>
      <c r="LCC137" s="289"/>
      <c r="LCD137" s="289"/>
      <c r="LCE137" s="289"/>
      <c r="LCF137" s="289"/>
      <c r="LCG137" s="289"/>
      <c r="LCH137" s="289"/>
      <c r="LCI137" s="289"/>
      <c r="LCJ137" s="289"/>
      <c r="LCK137" s="289"/>
      <c r="LCL137" s="289"/>
      <c r="LCM137" s="289"/>
      <c r="LCN137" s="289"/>
      <c r="LCO137" s="289"/>
      <c r="LCP137" s="289"/>
      <c r="LCQ137" s="289"/>
      <c r="LCR137" s="289"/>
      <c r="LCS137" s="289"/>
      <c r="LCT137" s="289"/>
      <c r="LCU137" s="289"/>
      <c r="LCV137" s="289"/>
      <c r="LCW137" s="289"/>
      <c r="LCX137" s="289"/>
      <c r="LCY137" s="289"/>
      <c r="LCZ137" s="289"/>
      <c r="LDA137" s="289"/>
      <c r="LDB137" s="289"/>
      <c r="LDC137" s="289"/>
      <c r="LDD137" s="289"/>
      <c r="LDE137" s="289"/>
      <c r="LDF137" s="289"/>
      <c r="LDG137" s="289"/>
      <c r="LDH137" s="289"/>
      <c r="LDI137" s="289"/>
      <c r="LDJ137" s="289"/>
      <c r="LDK137" s="289"/>
      <c r="LDL137" s="289"/>
      <c r="LDM137" s="289"/>
      <c r="LDN137" s="289"/>
      <c r="LDO137" s="289"/>
      <c r="LDP137" s="289"/>
      <c r="LDQ137" s="289"/>
      <c r="LDR137" s="289"/>
      <c r="LDS137" s="289"/>
      <c r="LDT137" s="289"/>
      <c r="LDU137" s="289"/>
      <c r="LDV137" s="289"/>
      <c r="LDW137" s="289"/>
      <c r="LDX137" s="289"/>
      <c r="LDY137" s="289"/>
      <c r="LDZ137" s="289"/>
      <c r="LEA137" s="289"/>
      <c r="LEB137" s="289"/>
      <c r="LEC137" s="289"/>
      <c r="LED137" s="289"/>
      <c r="LEE137" s="289"/>
      <c r="LEF137" s="289"/>
      <c r="LEG137" s="289"/>
      <c r="LEH137" s="289"/>
      <c r="LEI137" s="289"/>
      <c r="LEJ137" s="289"/>
      <c r="LEK137" s="289"/>
      <c r="LEL137" s="289"/>
      <c r="LEM137" s="289"/>
      <c r="LEN137" s="289"/>
      <c r="LEO137" s="289"/>
      <c r="LEP137" s="289"/>
      <c r="LEQ137" s="289"/>
      <c r="LER137" s="289"/>
      <c r="LES137" s="289"/>
      <c r="LET137" s="289"/>
      <c r="LEU137" s="289"/>
      <c r="LEV137" s="289"/>
      <c r="LEW137" s="289"/>
      <c r="LEX137" s="289"/>
      <c r="LEY137" s="289"/>
      <c r="LEZ137" s="289"/>
      <c r="LFA137" s="289"/>
      <c r="LFB137" s="289"/>
      <c r="LFC137" s="289"/>
      <c r="LFD137" s="289"/>
      <c r="LFE137" s="289"/>
      <c r="LFF137" s="289"/>
      <c r="LFG137" s="289"/>
      <c r="LFH137" s="289"/>
      <c r="LFI137" s="289"/>
      <c r="LFJ137" s="289"/>
      <c r="LFK137" s="289"/>
      <c r="LFL137" s="289"/>
      <c r="LFM137" s="289"/>
      <c r="LFN137" s="289"/>
      <c r="LFO137" s="289"/>
      <c r="LFP137" s="289"/>
      <c r="LFQ137" s="289"/>
      <c r="LFR137" s="289"/>
      <c r="LFS137" s="289"/>
      <c r="LFT137" s="289"/>
      <c r="LFU137" s="289"/>
      <c r="LFV137" s="289"/>
      <c r="LFW137" s="289"/>
      <c r="LFX137" s="289"/>
      <c r="LFY137" s="289"/>
      <c r="LFZ137" s="289"/>
      <c r="LGA137" s="289"/>
      <c r="LGB137" s="289"/>
      <c r="LGC137" s="289"/>
      <c r="LGD137" s="289"/>
      <c r="LGE137" s="289"/>
      <c r="LGF137" s="289"/>
      <c r="LGG137" s="289"/>
      <c r="LGH137" s="289"/>
      <c r="LGI137" s="289"/>
      <c r="LGJ137" s="289"/>
      <c r="LGK137" s="289"/>
      <c r="LGL137" s="289"/>
      <c r="LGM137" s="289"/>
      <c r="LGN137" s="289"/>
      <c r="LGO137" s="289"/>
      <c r="LGP137" s="289"/>
      <c r="LGQ137" s="289"/>
      <c r="LGR137" s="289"/>
      <c r="LGS137" s="289"/>
      <c r="LGT137" s="289"/>
      <c r="LGU137" s="289"/>
      <c r="LGV137" s="289"/>
      <c r="LGW137" s="289"/>
      <c r="LGX137" s="289"/>
      <c r="LGY137" s="289"/>
      <c r="LGZ137" s="289"/>
      <c r="LHA137" s="289"/>
      <c r="LHB137" s="289"/>
      <c r="LHC137" s="289"/>
      <c r="LHD137" s="289"/>
      <c r="LHE137" s="289"/>
      <c r="LHF137" s="289"/>
      <c r="LHG137" s="289"/>
      <c r="LHH137" s="289"/>
      <c r="LHI137" s="289"/>
      <c r="LHJ137" s="289"/>
      <c r="LHK137" s="289"/>
      <c r="LHL137" s="289"/>
      <c r="LHM137" s="289"/>
      <c r="LHN137" s="289"/>
      <c r="LHO137" s="289"/>
      <c r="LHP137" s="289"/>
      <c r="LHQ137" s="289"/>
      <c r="LHR137" s="289"/>
      <c r="LHS137" s="289"/>
      <c r="LHT137" s="289"/>
      <c r="LHU137" s="289"/>
      <c r="LHV137" s="289"/>
      <c r="LHW137" s="289"/>
      <c r="LHX137" s="289"/>
      <c r="LHY137" s="289"/>
      <c r="LHZ137" s="289"/>
      <c r="LIA137" s="289"/>
      <c r="LIB137" s="289"/>
      <c r="LIC137" s="289"/>
      <c r="LID137" s="289"/>
      <c r="LIE137" s="289"/>
      <c r="LIF137" s="289"/>
      <c r="LIG137" s="289"/>
      <c r="LIH137" s="289"/>
      <c r="LII137" s="289"/>
      <c r="LIJ137" s="289"/>
      <c r="LIK137" s="289"/>
      <c r="LIL137" s="289"/>
      <c r="LIM137" s="289"/>
      <c r="LIN137" s="289"/>
      <c r="LIO137" s="289"/>
      <c r="LIP137" s="289"/>
      <c r="LIQ137" s="289"/>
      <c r="LIR137" s="289"/>
      <c r="LIS137" s="289"/>
      <c r="LIT137" s="289"/>
      <c r="LIU137" s="289"/>
      <c r="LIV137" s="289"/>
      <c r="LIW137" s="289"/>
      <c r="LIX137" s="289"/>
      <c r="LIY137" s="289"/>
      <c r="LIZ137" s="289"/>
      <c r="LJA137" s="289"/>
      <c r="LJB137" s="289"/>
      <c r="LJC137" s="289"/>
      <c r="LJD137" s="289"/>
      <c r="LJE137" s="289"/>
      <c r="LJF137" s="289"/>
      <c r="LJG137" s="289"/>
      <c r="LJH137" s="289"/>
      <c r="LJI137" s="289"/>
      <c r="LJJ137" s="289"/>
      <c r="LJK137" s="289"/>
      <c r="LJL137" s="289"/>
      <c r="LJM137" s="289"/>
      <c r="LJN137" s="289"/>
      <c r="LJO137" s="289"/>
      <c r="LJP137" s="289"/>
      <c r="LJQ137" s="289"/>
      <c r="LJR137" s="289"/>
      <c r="LJS137" s="289"/>
      <c r="LJT137" s="289"/>
      <c r="LJU137" s="289"/>
      <c r="LJV137" s="289"/>
      <c r="LJW137" s="289"/>
      <c r="LJX137" s="289"/>
      <c r="LJY137" s="289"/>
      <c r="LJZ137" s="289"/>
      <c r="LKA137" s="289"/>
      <c r="LKB137" s="289"/>
      <c r="LKC137" s="289"/>
      <c r="LKD137" s="289"/>
      <c r="LKE137" s="289"/>
      <c r="LKF137" s="289"/>
      <c r="LKG137" s="289"/>
      <c r="LKH137" s="289"/>
      <c r="LKI137" s="289"/>
      <c r="LKJ137" s="289"/>
      <c r="LKK137" s="289"/>
      <c r="LKL137" s="289"/>
      <c r="LKM137" s="289"/>
      <c r="LKN137" s="289"/>
      <c r="LKO137" s="289"/>
      <c r="LKP137" s="289"/>
      <c r="LKQ137" s="289"/>
      <c r="LKR137" s="289"/>
      <c r="LKS137" s="289"/>
      <c r="LKT137" s="289"/>
      <c r="LKU137" s="289"/>
      <c r="LKV137" s="289"/>
      <c r="LKW137" s="289"/>
      <c r="LKX137" s="289"/>
      <c r="LKY137" s="289"/>
      <c r="LKZ137" s="289"/>
      <c r="LLA137" s="289"/>
      <c r="LLB137" s="289"/>
      <c r="LLC137" s="289"/>
      <c r="LLD137" s="289"/>
      <c r="LLE137" s="289"/>
      <c r="LLF137" s="289"/>
      <c r="LLG137" s="289"/>
      <c r="LLH137" s="289"/>
      <c r="LLI137" s="289"/>
      <c r="LLJ137" s="289"/>
      <c r="LLK137" s="289"/>
      <c r="LLL137" s="289"/>
      <c r="LLM137" s="289"/>
      <c r="LLN137" s="289"/>
      <c r="LLO137" s="289"/>
      <c r="LLP137" s="289"/>
      <c r="LLQ137" s="289"/>
      <c r="LLR137" s="289"/>
      <c r="LLS137" s="289"/>
      <c r="LLT137" s="289"/>
      <c r="LLU137" s="289"/>
      <c r="LLV137" s="289"/>
      <c r="LLW137" s="289"/>
      <c r="LLX137" s="289"/>
      <c r="LLY137" s="289"/>
      <c r="LLZ137" s="289"/>
      <c r="LMA137" s="289"/>
      <c r="LMB137" s="289"/>
      <c r="LMC137" s="289"/>
      <c r="LMD137" s="289"/>
      <c r="LME137" s="289"/>
      <c r="LMF137" s="289"/>
      <c r="LMG137" s="289"/>
      <c r="LMH137" s="289"/>
      <c r="LMI137" s="289"/>
      <c r="LMJ137" s="289"/>
      <c r="LMK137" s="289"/>
      <c r="LML137" s="289"/>
      <c r="LMM137" s="289"/>
      <c r="LMN137" s="289"/>
      <c r="LMO137" s="289"/>
      <c r="LMP137" s="289"/>
      <c r="LMQ137" s="289"/>
      <c r="LMR137" s="289"/>
      <c r="LMS137" s="289"/>
      <c r="LMT137" s="289"/>
      <c r="LMU137" s="289"/>
      <c r="LMV137" s="289"/>
      <c r="LMW137" s="289"/>
      <c r="LMX137" s="289"/>
      <c r="LMY137" s="289"/>
      <c r="LMZ137" s="289"/>
      <c r="LNA137" s="289"/>
      <c r="LNB137" s="289"/>
      <c r="LNC137" s="289"/>
      <c r="LND137" s="289"/>
      <c r="LNE137" s="289"/>
      <c r="LNF137" s="289"/>
      <c r="LNG137" s="289"/>
      <c r="LNH137" s="289"/>
      <c r="LNI137" s="289"/>
      <c r="LNJ137" s="289"/>
      <c r="LNK137" s="289"/>
      <c r="LNL137" s="289"/>
      <c r="LNM137" s="289"/>
      <c r="LNN137" s="289"/>
      <c r="LNO137" s="289"/>
      <c r="LNP137" s="289"/>
      <c r="LNQ137" s="289"/>
      <c r="LNR137" s="289"/>
      <c r="LNS137" s="289"/>
      <c r="LNT137" s="289"/>
      <c r="LNU137" s="289"/>
      <c r="LNV137" s="289"/>
      <c r="LNW137" s="289"/>
      <c r="LNX137" s="289"/>
      <c r="LNY137" s="289"/>
      <c r="LNZ137" s="289"/>
      <c r="LOA137" s="289"/>
      <c r="LOB137" s="289"/>
      <c r="LOC137" s="289"/>
      <c r="LOD137" s="289"/>
      <c r="LOE137" s="289"/>
      <c r="LOF137" s="289"/>
      <c r="LOG137" s="289"/>
      <c r="LOH137" s="289"/>
      <c r="LOI137" s="289"/>
      <c r="LOJ137" s="289"/>
      <c r="LOK137" s="289"/>
      <c r="LOL137" s="289"/>
      <c r="LOM137" s="289"/>
      <c r="LON137" s="289"/>
      <c r="LOO137" s="289"/>
      <c r="LOP137" s="289"/>
      <c r="LOQ137" s="289"/>
      <c r="LOR137" s="289"/>
      <c r="LOS137" s="289"/>
      <c r="LOT137" s="289"/>
      <c r="LOU137" s="289"/>
      <c r="LOV137" s="289"/>
      <c r="LOW137" s="289"/>
      <c r="LOX137" s="289"/>
      <c r="LOY137" s="289"/>
      <c r="LOZ137" s="289"/>
      <c r="LPA137" s="289"/>
      <c r="LPB137" s="289"/>
      <c r="LPC137" s="289"/>
      <c r="LPD137" s="289"/>
      <c r="LPE137" s="289"/>
      <c r="LPF137" s="289"/>
      <c r="LPG137" s="289"/>
      <c r="LPH137" s="289"/>
      <c r="LPI137" s="289"/>
      <c r="LPJ137" s="289"/>
      <c r="LPK137" s="289"/>
      <c r="LPL137" s="289"/>
      <c r="LPM137" s="289"/>
      <c r="LPN137" s="289"/>
      <c r="LPO137" s="289"/>
      <c r="LPP137" s="289"/>
      <c r="LPQ137" s="289"/>
      <c r="LPR137" s="289"/>
      <c r="LPS137" s="289"/>
      <c r="LPT137" s="289"/>
      <c r="LPU137" s="289"/>
      <c r="LPV137" s="289"/>
      <c r="LPW137" s="289"/>
      <c r="LPX137" s="289"/>
      <c r="LPY137" s="289"/>
      <c r="LPZ137" s="289"/>
      <c r="LQA137" s="289"/>
      <c r="LQB137" s="289"/>
      <c r="LQC137" s="289"/>
      <c r="LQD137" s="289"/>
      <c r="LQE137" s="289"/>
      <c r="LQF137" s="289"/>
      <c r="LQG137" s="289"/>
      <c r="LQH137" s="289"/>
      <c r="LQI137" s="289"/>
      <c r="LQJ137" s="289"/>
      <c r="LQK137" s="289"/>
      <c r="LQL137" s="289"/>
      <c r="LQM137" s="289"/>
      <c r="LQN137" s="289"/>
      <c r="LQO137" s="289"/>
      <c r="LQP137" s="289"/>
      <c r="LQQ137" s="289"/>
      <c r="LQR137" s="289"/>
      <c r="LQS137" s="289"/>
      <c r="LQT137" s="289"/>
      <c r="LQU137" s="289"/>
      <c r="LQV137" s="289"/>
      <c r="LQW137" s="289"/>
      <c r="LQX137" s="289"/>
      <c r="LQY137" s="289"/>
      <c r="LQZ137" s="289"/>
      <c r="LRA137" s="289"/>
      <c r="LRB137" s="289"/>
      <c r="LRC137" s="289"/>
      <c r="LRD137" s="289"/>
      <c r="LRE137" s="289"/>
      <c r="LRF137" s="289"/>
      <c r="LRG137" s="289"/>
      <c r="LRH137" s="289"/>
      <c r="LRI137" s="289"/>
      <c r="LRJ137" s="289"/>
      <c r="LRK137" s="289"/>
      <c r="LRL137" s="289"/>
      <c r="LRM137" s="289"/>
      <c r="LRN137" s="289"/>
      <c r="LRO137" s="289"/>
      <c r="LRP137" s="289"/>
      <c r="LRQ137" s="289"/>
      <c r="LRR137" s="289"/>
      <c r="LRS137" s="289"/>
      <c r="LRT137" s="289"/>
      <c r="LRU137" s="289"/>
      <c r="LRV137" s="289"/>
      <c r="LRW137" s="289"/>
      <c r="LRX137" s="289"/>
      <c r="LRY137" s="289"/>
      <c r="LRZ137" s="289"/>
      <c r="LSA137" s="289"/>
      <c r="LSB137" s="289"/>
      <c r="LSC137" s="289"/>
      <c r="LSD137" s="289"/>
      <c r="LSE137" s="289"/>
      <c r="LSF137" s="289"/>
      <c r="LSG137" s="289"/>
      <c r="LSH137" s="289"/>
      <c r="LSI137" s="289"/>
      <c r="LSJ137" s="289"/>
      <c r="LSK137" s="289"/>
      <c r="LSL137" s="289"/>
      <c r="LSM137" s="289"/>
      <c r="LSN137" s="289"/>
      <c r="LSO137" s="289"/>
      <c r="LSP137" s="289"/>
      <c r="LSQ137" s="289"/>
      <c r="LSR137" s="289"/>
      <c r="LSS137" s="289"/>
      <c r="LST137" s="289"/>
      <c r="LSU137" s="289"/>
      <c r="LSV137" s="289"/>
      <c r="LSW137" s="289"/>
      <c r="LSX137" s="289"/>
      <c r="LSY137" s="289"/>
      <c r="LSZ137" s="289"/>
      <c r="LTA137" s="289"/>
      <c r="LTB137" s="289"/>
      <c r="LTC137" s="289"/>
      <c r="LTD137" s="289"/>
      <c r="LTE137" s="289"/>
      <c r="LTF137" s="289"/>
      <c r="LTG137" s="289"/>
      <c r="LTH137" s="289"/>
      <c r="LTI137" s="289"/>
      <c r="LTJ137" s="289"/>
      <c r="LTK137" s="289"/>
      <c r="LTL137" s="289"/>
      <c r="LTM137" s="289"/>
      <c r="LTN137" s="289"/>
      <c r="LTO137" s="289"/>
      <c r="LTP137" s="289"/>
      <c r="LTQ137" s="289"/>
      <c r="LTR137" s="289"/>
      <c r="LTS137" s="289"/>
      <c r="LTT137" s="289"/>
      <c r="LTU137" s="289"/>
      <c r="LTV137" s="289"/>
      <c r="LTW137" s="289"/>
      <c r="LTX137" s="289"/>
      <c r="LTY137" s="289"/>
      <c r="LTZ137" s="289"/>
      <c r="LUA137" s="289"/>
      <c r="LUB137" s="289"/>
      <c r="LUC137" s="289"/>
      <c r="LUD137" s="289"/>
      <c r="LUE137" s="289"/>
      <c r="LUF137" s="289"/>
      <c r="LUG137" s="289"/>
      <c r="LUH137" s="289"/>
      <c r="LUI137" s="289"/>
      <c r="LUJ137" s="289"/>
      <c r="LUK137" s="289"/>
      <c r="LUL137" s="289"/>
      <c r="LUM137" s="289"/>
      <c r="LUN137" s="289"/>
      <c r="LUO137" s="289"/>
      <c r="LUP137" s="289"/>
      <c r="LUQ137" s="289"/>
      <c r="LUR137" s="289"/>
      <c r="LUS137" s="289"/>
      <c r="LUT137" s="289"/>
      <c r="LUU137" s="289"/>
      <c r="LUV137" s="289"/>
      <c r="LUW137" s="289"/>
      <c r="LUX137" s="289"/>
      <c r="LUY137" s="289"/>
      <c r="LUZ137" s="289"/>
      <c r="LVA137" s="289"/>
      <c r="LVB137" s="289"/>
      <c r="LVC137" s="289"/>
      <c r="LVD137" s="289"/>
      <c r="LVE137" s="289"/>
      <c r="LVF137" s="289"/>
      <c r="LVG137" s="289"/>
      <c r="LVH137" s="289"/>
      <c r="LVI137" s="289"/>
      <c r="LVJ137" s="289"/>
      <c r="LVK137" s="289"/>
      <c r="LVL137" s="289"/>
      <c r="LVM137" s="289"/>
      <c r="LVN137" s="289"/>
      <c r="LVO137" s="289"/>
      <c r="LVP137" s="289"/>
      <c r="LVQ137" s="289"/>
      <c r="LVR137" s="289"/>
      <c r="LVS137" s="289"/>
      <c r="LVT137" s="289"/>
      <c r="LVU137" s="289"/>
      <c r="LVV137" s="289"/>
      <c r="LVW137" s="289"/>
      <c r="LVX137" s="289"/>
      <c r="LVY137" s="289"/>
      <c r="LVZ137" s="289"/>
      <c r="LWA137" s="289"/>
      <c r="LWB137" s="289"/>
      <c r="LWC137" s="289"/>
      <c r="LWD137" s="289"/>
      <c r="LWE137" s="289"/>
      <c r="LWF137" s="289"/>
      <c r="LWG137" s="289"/>
      <c r="LWH137" s="289"/>
      <c r="LWI137" s="289"/>
      <c r="LWJ137" s="289"/>
      <c r="LWK137" s="289"/>
      <c r="LWL137" s="289"/>
      <c r="LWM137" s="289"/>
      <c r="LWN137" s="289"/>
      <c r="LWO137" s="289"/>
      <c r="LWP137" s="289"/>
      <c r="LWQ137" s="289"/>
      <c r="LWR137" s="289"/>
      <c r="LWS137" s="289"/>
      <c r="LWT137" s="289"/>
      <c r="LWU137" s="289"/>
      <c r="LWV137" s="289"/>
      <c r="LWW137" s="289"/>
      <c r="LWX137" s="289"/>
      <c r="LWY137" s="289"/>
      <c r="LWZ137" s="289"/>
      <c r="LXA137" s="289"/>
      <c r="LXB137" s="289"/>
      <c r="LXC137" s="289"/>
      <c r="LXD137" s="289"/>
      <c r="LXE137" s="289"/>
      <c r="LXF137" s="289"/>
      <c r="LXG137" s="289"/>
      <c r="LXH137" s="289"/>
      <c r="LXI137" s="289"/>
      <c r="LXJ137" s="289"/>
      <c r="LXK137" s="289"/>
      <c r="LXL137" s="289"/>
      <c r="LXM137" s="289"/>
      <c r="LXN137" s="289"/>
      <c r="LXO137" s="289"/>
      <c r="LXP137" s="289"/>
      <c r="LXQ137" s="289"/>
      <c r="LXR137" s="289"/>
      <c r="LXS137" s="289"/>
      <c r="LXT137" s="289"/>
      <c r="LXU137" s="289"/>
      <c r="LXV137" s="289"/>
      <c r="LXW137" s="289"/>
      <c r="LXX137" s="289"/>
      <c r="LXY137" s="289"/>
      <c r="LXZ137" s="289"/>
      <c r="LYA137" s="289"/>
      <c r="LYB137" s="289"/>
      <c r="LYC137" s="289"/>
      <c r="LYD137" s="289"/>
      <c r="LYE137" s="289"/>
      <c r="LYF137" s="289"/>
      <c r="LYG137" s="289"/>
      <c r="LYH137" s="289"/>
      <c r="LYI137" s="289"/>
      <c r="LYJ137" s="289"/>
      <c r="LYK137" s="289"/>
      <c r="LYL137" s="289"/>
      <c r="LYM137" s="289"/>
      <c r="LYN137" s="289"/>
      <c r="LYO137" s="289"/>
      <c r="LYP137" s="289"/>
      <c r="LYQ137" s="289"/>
      <c r="LYR137" s="289"/>
      <c r="LYS137" s="289"/>
      <c r="LYT137" s="289"/>
      <c r="LYU137" s="289"/>
      <c r="LYV137" s="289"/>
      <c r="LYW137" s="289"/>
      <c r="LYX137" s="289"/>
      <c r="LYY137" s="289"/>
      <c r="LYZ137" s="289"/>
      <c r="LZA137" s="289"/>
      <c r="LZB137" s="289"/>
      <c r="LZC137" s="289"/>
      <c r="LZD137" s="289"/>
      <c r="LZE137" s="289"/>
      <c r="LZF137" s="289"/>
      <c r="LZG137" s="289"/>
      <c r="LZH137" s="289"/>
      <c r="LZI137" s="289"/>
      <c r="LZJ137" s="289"/>
      <c r="LZK137" s="289"/>
      <c r="LZL137" s="289"/>
      <c r="LZM137" s="289"/>
      <c r="LZN137" s="289"/>
      <c r="LZO137" s="289"/>
      <c r="LZP137" s="289"/>
      <c r="LZQ137" s="289"/>
      <c r="LZR137" s="289"/>
      <c r="LZS137" s="289"/>
      <c r="LZT137" s="289"/>
      <c r="LZU137" s="289"/>
      <c r="LZV137" s="289"/>
      <c r="LZW137" s="289"/>
      <c r="LZX137" s="289"/>
      <c r="LZY137" s="289"/>
      <c r="LZZ137" s="289"/>
      <c r="MAA137" s="289"/>
      <c r="MAB137" s="289"/>
      <c r="MAC137" s="289"/>
      <c r="MAD137" s="289"/>
      <c r="MAE137" s="289"/>
      <c r="MAF137" s="289"/>
      <c r="MAG137" s="289"/>
      <c r="MAH137" s="289"/>
      <c r="MAI137" s="289"/>
      <c r="MAJ137" s="289"/>
      <c r="MAK137" s="289"/>
      <c r="MAL137" s="289"/>
      <c r="MAM137" s="289"/>
      <c r="MAN137" s="289"/>
      <c r="MAO137" s="289"/>
      <c r="MAP137" s="289"/>
      <c r="MAQ137" s="289"/>
      <c r="MAR137" s="289"/>
      <c r="MAS137" s="289"/>
      <c r="MAT137" s="289"/>
      <c r="MAU137" s="289"/>
      <c r="MAV137" s="289"/>
      <c r="MAW137" s="289"/>
      <c r="MAX137" s="289"/>
      <c r="MAY137" s="289"/>
      <c r="MAZ137" s="289"/>
      <c r="MBA137" s="289"/>
      <c r="MBB137" s="289"/>
      <c r="MBC137" s="289"/>
      <c r="MBD137" s="289"/>
      <c r="MBE137" s="289"/>
      <c r="MBF137" s="289"/>
      <c r="MBG137" s="289"/>
      <c r="MBH137" s="289"/>
      <c r="MBI137" s="289"/>
      <c r="MBJ137" s="289"/>
      <c r="MBK137" s="289"/>
      <c r="MBL137" s="289"/>
      <c r="MBM137" s="289"/>
      <c r="MBN137" s="289"/>
      <c r="MBO137" s="289"/>
      <c r="MBP137" s="289"/>
      <c r="MBQ137" s="289"/>
      <c r="MBR137" s="289"/>
      <c r="MBS137" s="289"/>
      <c r="MBT137" s="289"/>
      <c r="MBU137" s="289"/>
      <c r="MBV137" s="289"/>
      <c r="MBW137" s="289"/>
      <c r="MBX137" s="289"/>
      <c r="MBY137" s="289"/>
      <c r="MBZ137" s="289"/>
      <c r="MCA137" s="289"/>
      <c r="MCB137" s="289"/>
      <c r="MCC137" s="289"/>
      <c r="MCD137" s="289"/>
      <c r="MCE137" s="289"/>
      <c r="MCF137" s="289"/>
      <c r="MCG137" s="289"/>
      <c r="MCH137" s="289"/>
      <c r="MCI137" s="289"/>
      <c r="MCJ137" s="289"/>
      <c r="MCK137" s="289"/>
      <c r="MCL137" s="289"/>
      <c r="MCM137" s="289"/>
      <c r="MCN137" s="289"/>
      <c r="MCO137" s="289"/>
      <c r="MCP137" s="289"/>
      <c r="MCQ137" s="289"/>
      <c r="MCR137" s="289"/>
      <c r="MCS137" s="289"/>
      <c r="MCT137" s="289"/>
      <c r="MCU137" s="289"/>
      <c r="MCV137" s="289"/>
      <c r="MCW137" s="289"/>
      <c r="MCX137" s="289"/>
      <c r="MCY137" s="289"/>
      <c r="MCZ137" s="289"/>
      <c r="MDA137" s="289"/>
      <c r="MDB137" s="289"/>
      <c r="MDC137" s="289"/>
      <c r="MDD137" s="289"/>
      <c r="MDE137" s="289"/>
      <c r="MDF137" s="289"/>
      <c r="MDG137" s="289"/>
      <c r="MDH137" s="289"/>
      <c r="MDI137" s="289"/>
      <c r="MDJ137" s="289"/>
      <c r="MDK137" s="289"/>
      <c r="MDL137" s="289"/>
      <c r="MDM137" s="289"/>
      <c r="MDN137" s="289"/>
      <c r="MDO137" s="289"/>
      <c r="MDP137" s="289"/>
      <c r="MDQ137" s="289"/>
      <c r="MDR137" s="289"/>
      <c r="MDS137" s="289"/>
      <c r="MDT137" s="289"/>
      <c r="MDU137" s="289"/>
      <c r="MDV137" s="289"/>
      <c r="MDW137" s="289"/>
      <c r="MDX137" s="289"/>
      <c r="MDY137" s="289"/>
      <c r="MDZ137" s="289"/>
      <c r="MEA137" s="289"/>
      <c r="MEB137" s="289"/>
      <c r="MEC137" s="289"/>
      <c r="MED137" s="289"/>
      <c r="MEE137" s="289"/>
      <c r="MEF137" s="289"/>
      <c r="MEG137" s="289"/>
      <c r="MEH137" s="289"/>
      <c r="MEI137" s="289"/>
      <c r="MEJ137" s="289"/>
      <c r="MEK137" s="289"/>
      <c r="MEL137" s="289"/>
      <c r="MEM137" s="289"/>
      <c r="MEN137" s="289"/>
      <c r="MEO137" s="289"/>
      <c r="MEP137" s="289"/>
      <c r="MEQ137" s="289"/>
      <c r="MER137" s="289"/>
      <c r="MES137" s="289"/>
      <c r="MET137" s="289"/>
      <c r="MEU137" s="289"/>
      <c r="MEV137" s="289"/>
      <c r="MEW137" s="289"/>
      <c r="MEX137" s="289"/>
      <c r="MEY137" s="289"/>
      <c r="MEZ137" s="289"/>
      <c r="MFA137" s="289"/>
      <c r="MFB137" s="289"/>
      <c r="MFC137" s="289"/>
      <c r="MFD137" s="289"/>
      <c r="MFE137" s="289"/>
      <c r="MFF137" s="289"/>
      <c r="MFG137" s="289"/>
      <c r="MFH137" s="289"/>
      <c r="MFI137" s="289"/>
      <c r="MFJ137" s="289"/>
      <c r="MFK137" s="289"/>
      <c r="MFL137" s="289"/>
      <c r="MFM137" s="289"/>
      <c r="MFN137" s="289"/>
      <c r="MFO137" s="289"/>
      <c r="MFP137" s="289"/>
      <c r="MFQ137" s="289"/>
      <c r="MFR137" s="289"/>
      <c r="MFS137" s="289"/>
      <c r="MFT137" s="289"/>
      <c r="MFU137" s="289"/>
      <c r="MFV137" s="289"/>
      <c r="MFW137" s="289"/>
      <c r="MFX137" s="289"/>
      <c r="MFY137" s="289"/>
      <c r="MFZ137" s="289"/>
      <c r="MGA137" s="289"/>
      <c r="MGB137" s="289"/>
      <c r="MGC137" s="289"/>
      <c r="MGD137" s="289"/>
      <c r="MGE137" s="289"/>
      <c r="MGF137" s="289"/>
      <c r="MGG137" s="289"/>
      <c r="MGH137" s="289"/>
      <c r="MGI137" s="289"/>
      <c r="MGJ137" s="289"/>
      <c r="MGK137" s="289"/>
      <c r="MGL137" s="289"/>
      <c r="MGM137" s="289"/>
      <c r="MGN137" s="289"/>
      <c r="MGO137" s="289"/>
      <c r="MGP137" s="289"/>
      <c r="MGQ137" s="289"/>
      <c r="MGR137" s="289"/>
      <c r="MGS137" s="289"/>
      <c r="MGT137" s="289"/>
      <c r="MGU137" s="289"/>
      <c r="MGV137" s="289"/>
      <c r="MGW137" s="289"/>
      <c r="MGX137" s="289"/>
      <c r="MGY137" s="289"/>
      <c r="MGZ137" s="289"/>
      <c r="MHA137" s="289"/>
      <c r="MHB137" s="289"/>
      <c r="MHC137" s="289"/>
      <c r="MHD137" s="289"/>
      <c r="MHE137" s="289"/>
      <c r="MHF137" s="289"/>
      <c r="MHG137" s="289"/>
      <c r="MHH137" s="289"/>
      <c r="MHI137" s="289"/>
      <c r="MHJ137" s="289"/>
      <c r="MHK137" s="289"/>
      <c r="MHL137" s="289"/>
      <c r="MHM137" s="289"/>
      <c r="MHN137" s="289"/>
      <c r="MHO137" s="289"/>
      <c r="MHP137" s="289"/>
      <c r="MHQ137" s="289"/>
      <c r="MHR137" s="289"/>
      <c r="MHS137" s="289"/>
      <c r="MHT137" s="289"/>
      <c r="MHU137" s="289"/>
      <c r="MHV137" s="289"/>
      <c r="MHW137" s="289"/>
      <c r="MHX137" s="289"/>
      <c r="MHY137" s="289"/>
      <c r="MHZ137" s="289"/>
      <c r="MIA137" s="289"/>
      <c r="MIB137" s="289"/>
      <c r="MIC137" s="289"/>
      <c r="MID137" s="289"/>
      <c r="MIE137" s="289"/>
      <c r="MIF137" s="289"/>
      <c r="MIG137" s="289"/>
      <c r="MIH137" s="289"/>
      <c r="MII137" s="289"/>
      <c r="MIJ137" s="289"/>
      <c r="MIK137" s="289"/>
      <c r="MIL137" s="289"/>
      <c r="MIM137" s="289"/>
      <c r="MIN137" s="289"/>
      <c r="MIO137" s="289"/>
      <c r="MIP137" s="289"/>
      <c r="MIQ137" s="289"/>
      <c r="MIR137" s="289"/>
      <c r="MIS137" s="289"/>
      <c r="MIT137" s="289"/>
      <c r="MIU137" s="289"/>
      <c r="MIV137" s="289"/>
      <c r="MIW137" s="289"/>
      <c r="MIX137" s="289"/>
      <c r="MIY137" s="289"/>
      <c r="MIZ137" s="289"/>
      <c r="MJA137" s="289"/>
      <c r="MJB137" s="289"/>
      <c r="MJC137" s="289"/>
      <c r="MJD137" s="289"/>
      <c r="MJE137" s="289"/>
      <c r="MJF137" s="289"/>
      <c r="MJG137" s="289"/>
      <c r="MJH137" s="289"/>
      <c r="MJI137" s="289"/>
      <c r="MJJ137" s="289"/>
      <c r="MJK137" s="289"/>
      <c r="MJL137" s="289"/>
      <c r="MJM137" s="289"/>
      <c r="MJN137" s="289"/>
      <c r="MJO137" s="289"/>
      <c r="MJP137" s="289"/>
      <c r="MJQ137" s="289"/>
      <c r="MJR137" s="289"/>
      <c r="MJS137" s="289"/>
      <c r="MJT137" s="289"/>
      <c r="MJU137" s="289"/>
      <c r="MJV137" s="289"/>
      <c r="MJW137" s="289"/>
      <c r="MJX137" s="289"/>
      <c r="MJY137" s="289"/>
      <c r="MJZ137" s="289"/>
      <c r="MKA137" s="289"/>
      <c r="MKB137" s="289"/>
      <c r="MKC137" s="289"/>
      <c r="MKD137" s="289"/>
      <c r="MKE137" s="289"/>
      <c r="MKF137" s="289"/>
      <c r="MKG137" s="289"/>
      <c r="MKH137" s="289"/>
      <c r="MKI137" s="289"/>
      <c r="MKJ137" s="289"/>
      <c r="MKK137" s="289"/>
      <c r="MKL137" s="289"/>
      <c r="MKM137" s="289"/>
      <c r="MKN137" s="289"/>
      <c r="MKO137" s="289"/>
      <c r="MKP137" s="289"/>
      <c r="MKQ137" s="289"/>
      <c r="MKR137" s="289"/>
      <c r="MKS137" s="289"/>
      <c r="MKT137" s="289"/>
      <c r="MKU137" s="289"/>
      <c r="MKV137" s="289"/>
      <c r="MKW137" s="289"/>
      <c r="MKX137" s="289"/>
      <c r="MKY137" s="289"/>
      <c r="MKZ137" s="289"/>
      <c r="MLA137" s="289"/>
      <c r="MLB137" s="289"/>
      <c r="MLC137" s="289"/>
      <c r="MLD137" s="289"/>
      <c r="MLE137" s="289"/>
      <c r="MLF137" s="289"/>
      <c r="MLG137" s="289"/>
      <c r="MLH137" s="289"/>
      <c r="MLI137" s="289"/>
      <c r="MLJ137" s="289"/>
      <c r="MLK137" s="289"/>
      <c r="MLL137" s="289"/>
      <c r="MLM137" s="289"/>
      <c r="MLN137" s="289"/>
      <c r="MLO137" s="289"/>
      <c r="MLP137" s="289"/>
      <c r="MLQ137" s="289"/>
      <c r="MLR137" s="289"/>
      <c r="MLS137" s="289"/>
      <c r="MLT137" s="289"/>
      <c r="MLU137" s="289"/>
      <c r="MLV137" s="289"/>
      <c r="MLW137" s="289"/>
      <c r="MLX137" s="289"/>
      <c r="MLY137" s="289"/>
      <c r="MLZ137" s="289"/>
      <c r="MMA137" s="289"/>
      <c r="MMB137" s="289"/>
      <c r="MMC137" s="289"/>
      <c r="MMD137" s="289"/>
      <c r="MME137" s="289"/>
      <c r="MMF137" s="289"/>
      <c r="MMG137" s="289"/>
      <c r="MMH137" s="289"/>
      <c r="MMI137" s="289"/>
      <c r="MMJ137" s="289"/>
      <c r="MMK137" s="289"/>
      <c r="MML137" s="289"/>
      <c r="MMM137" s="289"/>
      <c r="MMN137" s="289"/>
      <c r="MMO137" s="289"/>
      <c r="MMP137" s="289"/>
      <c r="MMQ137" s="289"/>
      <c r="MMR137" s="289"/>
      <c r="MMS137" s="289"/>
      <c r="MMT137" s="289"/>
      <c r="MMU137" s="289"/>
      <c r="MMV137" s="289"/>
      <c r="MMW137" s="289"/>
      <c r="MMX137" s="289"/>
      <c r="MMY137" s="289"/>
      <c r="MMZ137" s="289"/>
      <c r="MNA137" s="289"/>
      <c r="MNB137" s="289"/>
      <c r="MNC137" s="289"/>
      <c r="MND137" s="289"/>
      <c r="MNE137" s="289"/>
      <c r="MNF137" s="289"/>
      <c r="MNG137" s="289"/>
      <c r="MNH137" s="289"/>
      <c r="MNI137" s="289"/>
      <c r="MNJ137" s="289"/>
      <c r="MNK137" s="289"/>
      <c r="MNL137" s="289"/>
      <c r="MNM137" s="289"/>
      <c r="MNN137" s="289"/>
      <c r="MNO137" s="289"/>
      <c r="MNP137" s="289"/>
      <c r="MNQ137" s="289"/>
      <c r="MNR137" s="289"/>
      <c r="MNS137" s="289"/>
      <c r="MNT137" s="289"/>
      <c r="MNU137" s="289"/>
      <c r="MNV137" s="289"/>
      <c r="MNW137" s="289"/>
      <c r="MNX137" s="289"/>
      <c r="MNY137" s="289"/>
      <c r="MNZ137" s="289"/>
      <c r="MOA137" s="289"/>
      <c r="MOB137" s="289"/>
      <c r="MOC137" s="289"/>
      <c r="MOD137" s="289"/>
      <c r="MOE137" s="289"/>
      <c r="MOF137" s="289"/>
      <c r="MOG137" s="289"/>
      <c r="MOH137" s="289"/>
      <c r="MOI137" s="289"/>
      <c r="MOJ137" s="289"/>
      <c r="MOK137" s="289"/>
      <c r="MOL137" s="289"/>
      <c r="MOM137" s="289"/>
      <c r="MON137" s="289"/>
      <c r="MOO137" s="289"/>
      <c r="MOP137" s="289"/>
      <c r="MOQ137" s="289"/>
      <c r="MOR137" s="289"/>
      <c r="MOS137" s="289"/>
      <c r="MOT137" s="289"/>
      <c r="MOU137" s="289"/>
      <c r="MOV137" s="289"/>
      <c r="MOW137" s="289"/>
      <c r="MOX137" s="289"/>
      <c r="MOY137" s="289"/>
      <c r="MOZ137" s="289"/>
      <c r="MPA137" s="289"/>
      <c r="MPB137" s="289"/>
      <c r="MPC137" s="289"/>
      <c r="MPD137" s="289"/>
      <c r="MPE137" s="289"/>
      <c r="MPF137" s="289"/>
      <c r="MPG137" s="289"/>
      <c r="MPH137" s="289"/>
      <c r="MPI137" s="289"/>
      <c r="MPJ137" s="289"/>
      <c r="MPK137" s="289"/>
      <c r="MPL137" s="289"/>
      <c r="MPM137" s="289"/>
      <c r="MPN137" s="289"/>
      <c r="MPO137" s="289"/>
      <c r="MPP137" s="289"/>
      <c r="MPQ137" s="289"/>
      <c r="MPR137" s="289"/>
      <c r="MPS137" s="289"/>
      <c r="MPT137" s="289"/>
      <c r="MPU137" s="289"/>
      <c r="MPV137" s="289"/>
      <c r="MPW137" s="289"/>
      <c r="MPX137" s="289"/>
      <c r="MPY137" s="289"/>
      <c r="MPZ137" s="289"/>
      <c r="MQA137" s="289"/>
      <c r="MQB137" s="289"/>
      <c r="MQC137" s="289"/>
      <c r="MQD137" s="289"/>
      <c r="MQE137" s="289"/>
      <c r="MQF137" s="289"/>
      <c r="MQG137" s="289"/>
      <c r="MQH137" s="289"/>
      <c r="MQI137" s="289"/>
      <c r="MQJ137" s="289"/>
      <c r="MQK137" s="289"/>
      <c r="MQL137" s="289"/>
      <c r="MQM137" s="289"/>
      <c r="MQN137" s="289"/>
      <c r="MQO137" s="289"/>
      <c r="MQP137" s="289"/>
      <c r="MQQ137" s="289"/>
      <c r="MQR137" s="289"/>
      <c r="MQS137" s="289"/>
      <c r="MQT137" s="289"/>
      <c r="MQU137" s="289"/>
      <c r="MQV137" s="289"/>
      <c r="MQW137" s="289"/>
      <c r="MQX137" s="289"/>
      <c r="MQY137" s="289"/>
      <c r="MQZ137" s="289"/>
      <c r="MRA137" s="289"/>
      <c r="MRB137" s="289"/>
      <c r="MRC137" s="289"/>
      <c r="MRD137" s="289"/>
      <c r="MRE137" s="289"/>
      <c r="MRF137" s="289"/>
      <c r="MRG137" s="289"/>
      <c r="MRH137" s="289"/>
      <c r="MRI137" s="289"/>
      <c r="MRJ137" s="289"/>
      <c r="MRK137" s="289"/>
      <c r="MRL137" s="289"/>
      <c r="MRM137" s="289"/>
      <c r="MRN137" s="289"/>
      <c r="MRO137" s="289"/>
      <c r="MRP137" s="289"/>
      <c r="MRQ137" s="289"/>
      <c r="MRR137" s="289"/>
      <c r="MRS137" s="289"/>
      <c r="MRT137" s="289"/>
      <c r="MRU137" s="289"/>
      <c r="MRV137" s="289"/>
      <c r="MRW137" s="289"/>
      <c r="MRX137" s="289"/>
      <c r="MRY137" s="289"/>
      <c r="MRZ137" s="289"/>
      <c r="MSA137" s="289"/>
      <c r="MSB137" s="289"/>
      <c r="MSC137" s="289"/>
      <c r="MSD137" s="289"/>
      <c r="MSE137" s="289"/>
      <c r="MSF137" s="289"/>
      <c r="MSG137" s="289"/>
      <c r="MSH137" s="289"/>
      <c r="MSI137" s="289"/>
      <c r="MSJ137" s="289"/>
      <c r="MSK137" s="289"/>
      <c r="MSL137" s="289"/>
      <c r="MSM137" s="289"/>
      <c r="MSN137" s="289"/>
      <c r="MSO137" s="289"/>
      <c r="MSP137" s="289"/>
      <c r="MSQ137" s="289"/>
      <c r="MSR137" s="289"/>
      <c r="MSS137" s="289"/>
      <c r="MST137" s="289"/>
      <c r="MSU137" s="289"/>
      <c r="MSV137" s="289"/>
      <c r="MSW137" s="289"/>
      <c r="MSX137" s="289"/>
      <c r="MSY137" s="289"/>
      <c r="MSZ137" s="289"/>
      <c r="MTA137" s="289"/>
      <c r="MTB137" s="289"/>
      <c r="MTC137" s="289"/>
      <c r="MTD137" s="289"/>
      <c r="MTE137" s="289"/>
      <c r="MTF137" s="289"/>
      <c r="MTG137" s="289"/>
      <c r="MTH137" s="289"/>
      <c r="MTI137" s="289"/>
      <c r="MTJ137" s="289"/>
      <c r="MTK137" s="289"/>
      <c r="MTL137" s="289"/>
      <c r="MTM137" s="289"/>
      <c r="MTN137" s="289"/>
      <c r="MTO137" s="289"/>
      <c r="MTP137" s="289"/>
      <c r="MTQ137" s="289"/>
      <c r="MTR137" s="289"/>
      <c r="MTS137" s="289"/>
      <c r="MTT137" s="289"/>
      <c r="MTU137" s="289"/>
      <c r="MTV137" s="289"/>
      <c r="MTW137" s="289"/>
      <c r="MTX137" s="289"/>
      <c r="MTY137" s="289"/>
      <c r="MTZ137" s="289"/>
      <c r="MUA137" s="289"/>
      <c r="MUB137" s="289"/>
      <c r="MUC137" s="289"/>
      <c r="MUD137" s="289"/>
      <c r="MUE137" s="289"/>
      <c r="MUF137" s="289"/>
      <c r="MUG137" s="289"/>
      <c r="MUH137" s="289"/>
      <c r="MUI137" s="289"/>
      <c r="MUJ137" s="289"/>
      <c r="MUK137" s="289"/>
      <c r="MUL137" s="289"/>
      <c r="MUM137" s="289"/>
      <c r="MUN137" s="289"/>
      <c r="MUO137" s="289"/>
      <c r="MUP137" s="289"/>
      <c r="MUQ137" s="289"/>
      <c r="MUR137" s="289"/>
      <c r="MUS137" s="289"/>
      <c r="MUT137" s="289"/>
      <c r="MUU137" s="289"/>
      <c r="MUV137" s="289"/>
      <c r="MUW137" s="289"/>
      <c r="MUX137" s="289"/>
      <c r="MUY137" s="289"/>
      <c r="MUZ137" s="289"/>
      <c r="MVA137" s="289"/>
      <c r="MVB137" s="289"/>
      <c r="MVC137" s="289"/>
      <c r="MVD137" s="289"/>
      <c r="MVE137" s="289"/>
      <c r="MVF137" s="289"/>
      <c r="MVG137" s="289"/>
      <c r="MVH137" s="289"/>
      <c r="MVI137" s="289"/>
      <c r="MVJ137" s="289"/>
      <c r="MVK137" s="289"/>
      <c r="MVL137" s="289"/>
      <c r="MVM137" s="289"/>
      <c r="MVN137" s="289"/>
      <c r="MVO137" s="289"/>
      <c r="MVP137" s="289"/>
      <c r="MVQ137" s="289"/>
      <c r="MVR137" s="289"/>
      <c r="MVS137" s="289"/>
      <c r="MVT137" s="289"/>
      <c r="MVU137" s="289"/>
      <c r="MVV137" s="289"/>
      <c r="MVW137" s="289"/>
      <c r="MVX137" s="289"/>
      <c r="MVY137" s="289"/>
      <c r="MVZ137" s="289"/>
      <c r="MWA137" s="289"/>
      <c r="MWB137" s="289"/>
      <c r="MWC137" s="289"/>
      <c r="MWD137" s="289"/>
      <c r="MWE137" s="289"/>
      <c r="MWF137" s="289"/>
      <c r="MWG137" s="289"/>
      <c r="MWH137" s="289"/>
      <c r="MWI137" s="289"/>
      <c r="MWJ137" s="289"/>
      <c r="MWK137" s="289"/>
      <c r="MWL137" s="289"/>
      <c r="MWM137" s="289"/>
      <c r="MWN137" s="289"/>
      <c r="MWO137" s="289"/>
      <c r="MWP137" s="289"/>
      <c r="MWQ137" s="289"/>
      <c r="MWR137" s="289"/>
      <c r="MWS137" s="289"/>
      <c r="MWT137" s="289"/>
      <c r="MWU137" s="289"/>
      <c r="MWV137" s="289"/>
      <c r="MWW137" s="289"/>
      <c r="MWX137" s="289"/>
      <c r="MWY137" s="289"/>
      <c r="MWZ137" s="289"/>
      <c r="MXA137" s="289"/>
      <c r="MXB137" s="289"/>
      <c r="MXC137" s="289"/>
      <c r="MXD137" s="289"/>
      <c r="MXE137" s="289"/>
      <c r="MXF137" s="289"/>
      <c r="MXG137" s="289"/>
      <c r="MXH137" s="289"/>
      <c r="MXI137" s="289"/>
      <c r="MXJ137" s="289"/>
      <c r="MXK137" s="289"/>
      <c r="MXL137" s="289"/>
      <c r="MXM137" s="289"/>
      <c r="MXN137" s="289"/>
      <c r="MXO137" s="289"/>
      <c r="MXP137" s="289"/>
      <c r="MXQ137" s="289"/>
      <c r="MXR137" s="289"/>
      <c r="MXS137" s="289"/>
      <c r="MXT137" s="289"/>
      <c r="MXU137" s="289"/>
      <c r="MXV137" s="289"/>
      <c r="MXW137" s="289"/>
      <c r="MXX137" s="289"/>
      <c r="MXY137" s="289"/>
      <c r="MXZ137" s="289"/>
      <c r="MYA137" s="289"/>
      <c r="MYB137" s="289"/>
      <c r="MYC137" s="289"/>
      <c r="MYD137" s="289"/>
      <c r="MYE137" s="289"/>
      <c r="MYF137" s="289"/>
      <c r="MYG137" s="289"/>
      <c r="MYH137" s="289"/>
      <c r="MYI137" s="289"/>
      <c r="MYJ137" s="289"/>
      <c r="MYK137" s="289"/>
      <c r="MYL137" s="289"/>
      <c r="MYM137" s="289"/>
      <c r="MYN137" s="289"/>
      <c r="MYO137" s="289"/>
      <c r="MYP137" s="289"/>
      <c r="MYQ137" s="289"/>
      <c r="MYR137" s="289"/>
      <c r="MYS137" s="289"/>
      <c r="MYT137" s="289"/>
      <c r="MYU137" s="289"/>
      <c r="MYV137" s="289"/>
      <c r="MYW137" s="289"/>
      <c r="MYX137" s="289"/>
      <c r="MYY137" s="289"/>
      <c r="MYZ137" s="289"/>
      <c r="MZA137" s="289"/>
      <c r="MZB137" s="289"/>
      <c r="MZC137" s="289"/>
      <c r="MZD137" s="289"/>
      <c r="MZE137" s="289"/>
      <c r="MZF137" s="289"/>
      <c r="MZG137" s="289"/>
      <c r="MZH137" s="289"/>
      <c r="MZI137" s="289"/>
      <c r="MZJ137" s="289"/>
      <c r="MZK137" s="289"/>
      <c r="MZL137" s="289"/>
      <c r="MZM137" s="289"/>
      <c r="MZN137" s="289"/>
      <c r="MZO137" s="289"/>
      <c r="MZP137" s="289"/>
      <c r="MZQ137" s="289"/>
      <c r="MZR137" s="289"/>
      <c r="MZS137" s="289"/>
      <c r="MZT137" s="289"/>
      <c r="MZU137" s="289"/>
      <c r="MZV137" s="289"/>
      <c r="MZW137" s="289"/>
      <c r="MZX137" s="289"/>
      <c r="MZY137" s="289"/>
      <c r="MZZ137" s="289"/>
      <c r="NAA137" s="289"/>
      <c r="NAB137" s="289"/>
      <c r="NAC137" s="289"/>
      <c r="NAD137" s="289"/>
      <c r="NAE137" s="289"/>
      <c r="NAF137" s="289"/>
      <c r="NAG137" s="289"/>
      <c r="NAH137" s="289"/>
      <c r="NAI137" s="289"/>
      <c r="NAJ137" s="289"/>
      <c r="NAK137" s="289"/>
      <c r="NAL137" s="289"/>
      <c r="NAM137" s="289"/>
      <c r="NAN137" s="289"/>
      <c r="NAO137" s="289"/>
      <c r="NAP137" s="289"/>
      <c r="NAQ137" s="289"/>
      <c r="NAR137" s="289"/>
      <c r="NAS137" s="289"/>
      <c r="NAT137" s="289"/>
      <c r="NAU137" s="289"/>
      <c r="NAV137" s="289"/>
      <c r="NAW137" s="289"/>
      <c r="NAX137" s="289"/>
      <c r="NAY137" s="289"/>
      <c r="NAZ137" s="289"/>
      <c r="NBA137" s="289"/>
      <c r="NBB137" s="289"/>
      <c r="NBC137" s="289"/>
      <c r="NBD137" s="289"/>
      <c r="NBE137" s="289"/>
      <c r="NBF137" s="289"/>
      <c r="NBG137" s="289"/>
      <c r="NBH137" s="289"/>
      <c r="NBI137" s="289"/>
      <c r="NBJ137" s="289"/>
      <c r="NBK137" s="289"/>
      <c r="NBL137" s="289"/>
      <c r="NBM137" s="289"/>
      <c r="NBN137" s="289"/>
      <c r="NBO137" s="289"/>
      <c r="NBP137" s="289"/>
      <c r="NBQ137" s="289"/>
      <c r="NBR137" s="289"/>
      <c r="NBS137" s="289"/>
      <c r="NBT137" s="289"/>
      <c r="NBU137" s="289"/>
      <c r="NBV137" s="289"/>
      <c r="NBW137" s="289"/>
      <c r="NBX137" s="289"/>
      <c r="NBY137" s="289"/>
      <c r="NBZ137" s="289"/>
      <c r="NCA137" s="289"/>
      <c r="NCB137" s="289"/>
      <c r="NCC137" s="289"/>
      <c r="NCD137" s="289"/>
      <c r="NCE137" s="289"/>
      <c r="NCF137" s="289"/>
      <c r="NCG137" s="289"/>
      <c r="NCH137" s="289"/>
      <c r="NCI137" s="289"/>
      <c r="NCJ137" s="289"/>
      <c r="NCK137" s="289"/>
      <c r="NCL137" s="289"/>
      <c r="NCM137" s="289"/>
      <c r="NCN137" s="289"/>
      <c r="NCO137" s="289"/>
      <c r="NCP137" s="289"/>
      <c r="NCQ137" s="289"/>
      <c r="NCR137" s="289"/>
      <c r="NCS137" s="289"/>
      <c r="NCT137" s="289"/>
      <c r="NCU137" s="289"/>
      <c r="NCV137" s="289"/>
      <c r="NCW137" s="289"/>
      <c r="NCX137" s="289"/>
      <c r="NCY137" s="289"/>
      <c r="NCZ137" s="289"/>
      <c r="NDA137" s="289"/>
      <c r="NDB137" s="289"/>
      <c r="NDC137" s="289"/>
      <c r="NDD137" s="289"/>
      <c r="NDE137" s="289"/>
      <c r="NDF137" s="289"/>
      <c r="NDG137" s="289"/>
      <c r="NDH137" s="289"/>
      <c r="NDI137" s="289"/>
      <c r="NDJ137" s="289"/>
      <c r="NDK137" s="289"/>
      <c r="NDL137" s="289"/>
      <c r="NDM137" s="289"/>
      <c r="NDN137" s="289"/>
      <c r="NDO137" s="289"/>
      <c r="NDP137" s="289"/>
      <c r="NDQ137" s="289"/>
      <c r="NDR137" s="289"/>
      <c r="NDS137" s="289"/>
      <c r="NDT137" s="289"/>
      <c r="NDU137" s="289"/>
      <c r="NDV137" s="289"/>
      <c r="NDW137" s="289"/>
      <c r="NDX137" s="289"/>
      <c r="NDY137" s="289"/>
      <c r="NDZ137" s="289"/>
      <c r="NEA137" s="289"/>
      <c r="NEB137" s="289"/>
      <c r="NEC137" s="289"/>
      <c r="NED137" s="289"/>
      <c r="NEE137" s="289"/>
      <c r="NEF137" s="289"/>
      <c r="NEG137" s="289"/>
      <c r="NEH137" s="289"/>
      <c r="NEI137" s="289"/>
      <c r="NEJ137" s="289"/>
      <c r="NEK137" s="289"/>
      <c r="NEL137" s="289"/>
      <c r="NEM137" s="289"/>
      <c r="NEN137" s="289"/>
      <c r="NEO137" s="289"/>
      <c r="NEP137" s="289"/>
      <c r="NEQ137" s="289"/>
      <c r="NER137" s="289"/>
      <c r="NES137" s="289"/>
      <c r="NET137" s="289"/>
      <c r="NEU137" s="289"/>
      <c r="NEV137" s="289"/>
      <c r="NEW137" s="289"/>
      <c r="NEX137" s="289"/>
      <c r="NEY137" s="289"/>
      <c r="NEZ137" s="289"/>
      <c r="NFA137" s="289"/>
      <c r="NFB137" s="289"/>
      <c r="NFC137" s="289"/>
      <c r="NFD137" s="289"/>
      <c r="NFE137" s="289"/>
      <c r="NFF137" s="289"/>
      <c r="NFG137" s="289"/>
      <c r="NFH137" s="289"/>
      <c r="NFI137" s="289"/>
      <c r="NFJ137" s="289"/>
      <c r="NFK137" s="289"/>
      <c r="NFL137" s="289"/>
      <c r="NFM137" s="289"/>
      <c r="NFN137" s="289"/>
      <c r="NFO137" s="289"/>
      <c r="NFP137" s="289"/>
      <c r="NFQ137" s="289"/>
      <c r="NFR137" s="289"/>
      <c r="NFS137" s="289"/>
      <c r="NFT137" s="289"/>
      <c r="NFU137" s="289"/>
      <c r="NFV137" s="289"/>
      <c r="NFW137" s="289"/>
      <c r="NFX137" s="289"/>
      <c r="NFY137" s="289"/>
      <c r="NFZ137" s="289"/>
      <c r="NGA137" s="289"/>
      <c r="NGB137" s="289"/>
      <c r="NGC137" s="289"/>
      <c r="NGD137" s="289"/>
      <c r="NGE137" s="289"/>
      <c r="NGF137" s="289"/>
      <c r="NGG137" s="289"/>
      <c r="NGH137" s="289"/>
      <c r="NGI137" s="289"/>
      <c r="NGJ137" s="289"/>
      <c r="NGK137" s="289"/>
      <c r="NGL137" s="289"/>
      <c r="NGM137" s="289"/>
      <c r="NGN137" s="289"/>
      <c r="NGO137" s="289"/>
      <c r="NGP137" s="289"/>
      <c r="NGQ137" s="289"/>
      <c r="NGR137" s="289"/>
      <c r="NGS137" s="289"/>
      <c r="NGT137" s="289"/>
      <c r="NGU137" s="289"/>
      <c r="NGV137" s="289"/>
      <c r="NGW137" s="289"/>
      <c r="NGX137" s="289"/>
      <c r="NGY137" s="289"/>
      <c r="NGZ137" s="289"/>
      <c r="NHA137" s="289"/>
      <c r="NHB137" s="289"/>
      <c r="NHC137" s="289"/>
      <c r="NHD137" s="289"/>
      <c r="NHE137" s="289"/>
      <c r="NHF137" s="289"/>
      <c r="NHG137" s="289"/>
      <c r="NHH137" s="289"/>
      <c r="NHI137" s="289"/>
      <c r="NHJ137" s="289"/>
      <c r="NHK137" s="289"/>
      <c r="NHL137" s="289"/>
      <c r="NHM137" s="289"/>
      <c r="NHN137" s="289"/>
      <c r="NHO137" s="289"/>
      <c r="NHP137" s="289"/>
      <c r="NHQ137" s="289"/>
      <c r="NHR137" s="289"/>
      <c r="NHS137" s="289"/>
      <c r="NHT137" s="289"/>
      <c r="NHU137" s="289"/>
      <c r="NHV137" s="289"/>
      <c r="NHW137" s="289"/>
      <c r="NHX137" s="289"/>
      <c r="NHY137" s="289"/>
      <c r="NHZ137" s="289"/>
      <c r="NIA137" s="289"/>
      <c r="NIB137" s="289"/>
      <c r="NIC137" s="289"/>
      <c r="NID137" s="289"/>
      <c r="NIE137" s="289"/>
      <c r="NIF137" s="289"/>
      <c r="NIG137" s="289"/>
      <c r="NIH137" s="289"/>
      <c r="NII137" s="289"/>
      <c r="NIJ137" s="289"/>
      <c r="NIK137" s="289"/>
      <c r="NIL137" s="289"/>
      <c r="NIM137" s="289"/>
      <c r="NIN137" s="289"/>
      <c r="NIO137" s="289"/>
      <c r="NIP137" s="289"/>
      <c r="NIQ137" s="289"/>
      <c r="NIR137" s="289"/>
      <c r="NIS137" s="289"/>
      <c r="NIT137" s="289"/>
      <c r="NIU137" s="289"/>
      <c r="NIV137" s="289"/>
      <c r="NIW137" s="289"/>
      <c r="NIX137" s="289"/>
      <c r="NIY137" s="289"/>
      <c r="NIZ137" s="289"/>
      <c r="NJA137" s="289"/>
      <c r="NJB137" s="289"/>
      <c r="NJC137" s="289"/>
      <c r="NJD137" s="289"/>
      <c r="NJE137" s="289"/>
      <c r="NJF137" s="289"/>
      <c r="NJG137" s="289"/>
      <c r="NJH137" s="289"/>
      <c r="NJI137" s="289"/>
      <c r="NJJ137" s="289"/>
      <c r="NJK137" s="289"/>
      <c r="NJL137" s="289"/>
      <c r="NJM137" s="289"/>
      <c r="NJN137" s="289"/>
      <c r="NJO137" s="289"/>
      <c r="NJP137" s="289"/>
      <c r="NJQ137" s="289"/>
      <c r="NJR137" s="289"/>
      <c r="NJS137" s="289"/>
      <c r="NJT137" s="289"/>
      <c r="NJU137" s="289"/>
      <c r="NJV137" s="289"/>
      <c r="NJW137" s="289"/>
      <c r="NJX137" s="289"/>
      <c r="NJY137" s="289"/>
      <c r="NJZ137" s="289"/>
      <c r="NKA137" s="289"/>
      <c r="NKB137" s="289"/>
      <c r="NKC137" s="289"/>
      <c r="NKD137" s="289"/>
      <c r="NKE137" s="289"/>
      <c r="NKF137" s="289"/>
      <c r="NKG137" s="289"/>
      <c r="NKH137" s="289"/>
      <c r="NKI137" s="289"/>
      <c r="NKJ137" s="289"/>
      <c r="NKK137" s="289"/>
      <c r="NKL137" s="289"/>
      <c r="NKM137" s="289"/>
      <c r="NKN137" s="289"/>
      <c r="NKO137" s="289"/>
      <c r="NKP137" s="289"/>
      <c r="NKQ137" s="289"/>
      <c r="NKR137" s="289"/>
      <c r="NKS137" s="289"/>
      <c r="NKT137" s="289"/>
      <c r="NKU137" s="289"/>
      <c r="NKV137" s="289"/>
      <c r="NKW137" s="289"/>
      <c r="NKX137" s="289"/>
      <c r="NKY137" s="289"/>
      <c r="NKZ137" s="289"/>
      <c r="NLA137" s="289"/>
      <c r="NLB137" s="289"/>
      <c r="NLC137" s="289"/>
      <c r="NLD137" s="289"/>
      <c r="NLE137" s="289"/>
      <c r="NLF137" s="289"/>
      <c r="NLG137" s="289"/>
      <c r="NLH137" s="289"/>
      <c r="NLI137" s="289"/>
      <c r="NLJ137" s="289"/>
      <c r="NLK137" s="289"/>
      <c r="NLL137" s="289"/>
      <c r="NLM137" s="289"/>
      <c r="NLN137" s="289"/>
      <c r="NLO137" s="289"/>
      <c r="NLP137" s="289"/>
      <c r="NLQ137" s="289"/>
      <c r="NLR137" s="289"/>
      <c r="NLS137" s="289"/>
      <c r="NLT137" s="289"/>
      <c r="NLU137" s="289"/>
      <c r="NLV137" s="289"/>
      <c r="NLW137" s="289"/>
      <c r="NLX137" s="289"/>
      <c r="NLY137" s="289"/>
      <c r="NLZ137" s="289"/>
      <c r="NMA137" s="289"/>
      <c r="NMB137" s="289"/>
      <c r="NMC137" s="289"/>
      <c r="NMD137" s="289"/>
      <c r="NME137" s="289"/>
      <c r="NMF137" s="289"/>
      <c r="NMG137" s="289"/>
      <c r="NMH137" s="289"/>
      <c r="NMI137" s="289"/>
      <c r="NMJ137" s="289"/>
      <c r="NMK137" s="289"/>
      <c r="NML137" s="289"/>
      <c r="NMM137" s="289"/>
      <c r="NMN137" s="289"/>
      <c r="NMO137" s="289"/>
      <c r="NMP137" s="289"/>
      <c r="NMQ137" s="289"/>
      <c r="NMR137" s="289"/>
      <c r="NMS137" s="289"/>
      <c r="NMT137" s="289"/>
      <c r="NMU137" s="289"/>
      <c r="NMV137" s="289"/>
      <c r="NMW137" s="289"/>
      <c r="NMX137" s="289"/>
      <c r="NMY137" s="289"/>
      <c r="NMZ137" s="289"/>
      <c r="NNA137" s="289"/>
      <c r="NNB137" s="289"/>
      <c r="NNC137" s="289"/>
      <c r="NND137" s="289"/>
      <c r="NNE137" s="289"/>
      <c r="NNF137" s="289"/>
      <c r="NNG137" s="289"/>
      <c r="NNH137" s="289"/>
      <c r="NNI137" s="289"/>
      <c r="NNJ137" s="289"/>
      <c r="NNK137" s="289"/>
      <c r="NNL137" s="289"/>
      <c r="NNM137" s="289"/>
      <c r="NNN137" s="289"/>
      <c r="NNO137" s="289"/>
      <c r="NNP137" s="289"/>
      <c r="NNQ137" s="289"/>
      <c r="NNR137" s="289"/>
      <c r="NNS137" s="289"/>
      <c r="NNT137" s="289"/>
      <c r="NNU137" s="289"/>
      <c r="NNV137" s="289"/>
      <c r="NNW137" s="289"/>
      <c r="NNX137" s="289"/>
      <c r="NNY137" s="289"/>
      <c r="NNZ137" s="289"/>
      <c r="NOA137" s="289"/>
      <c r="NOB137" s="289"/>
      <c r="NOC137" s="289"/>
      <c r="NOD137" s="289"/>
      <c r="NOE137" s="289"/>
      <c r="NOF137" s="289"/>
      <c r="NOG137" s="289"/>
      <c r="NOH137" s="289"/>
      <c r="NOI137" s="289"/>
      <c r="NOJ137" s="289"/>
      <c r="NOK137" s="289"/>
      <c r="NOL137" s="289"/>
      <c r="NOM137" s="289"/>
      <c r="NON137" s="289"/>
      <c r="NOO137" s="289"/>
      <c r="NOP137" s="289"/>
      <c r="NOQ137" s="289"/>
      <c r="NOR137" s="289"/>
      <c r="NOS137" s="289"/>
      <c r="NOT137" s="289"/>
      <c r="NOU137" s="289"/>
      <c r="NOV137" s="289"/>
      <c r="NOW137" s="289"/>
      <c r="NOX137" s="289"/>
      <c r="NOY137" s="289"/>
      <c r="NOZ137" s="289"/>
      <c r="NPA137" s="289"/>
      <c r="NPB137" s="289"/>
      <c r="NPC137" s="289"/>
      <c r="NPD137" s="289"/>
      <c r="NPE137" s="289"/>
      <c r="NPF137" s="289"/>
      <c r="NPG137" s="289"/>
      <c r="NPH137" s="289"/>
      <c r="NPI137" s="289"/>
      <c r="NPJ137" s="289"/>
      <c r="NPK137" s="289"/>
      <c r="NPL137" s="289"/>
      <c r="NPM137" s="289"/>
      <c r="NPN137" s="289"/>
      <c r="NPO137" s="289"/>
      <c r="NPP137" s="289"/>
      <c r="NPQ137" s="289"/>
      <c r="NPR137" s="289"/>
      <c r="NPS137" s="289"/>
      <c r="NPT137" s="289"/>
      <c r="NPU137" s="289"/>
      <c r="NPV137" s="289"/>
      <c r="NPW137" s="289"/>
      <c r="NPX137" s="289"/>
      <c r="NPY137" s="289"/>
      <c r="NPZ137" s="289"/>
      <c r="NQA137" s="289"/>
      <c r="NQB137" s="289"/>
      <c r="NQC137" s="289"/>
      <c r="NQD137" s="289"/>
      <c r="NQE137" s="289"/>
      <c r="NQF137" s="289"/>
      <c r="NQG137" s="289"/>
      <c r="NQH137" s="289"/>
      <c r="NQI137" s="289"/>
      <c r="NQJ137" s="289"/>
      <c r="NQK137" s="289"/>
      <c r="NQL137" s="289"/>
      <c r="NQM137" s="289"/>
      <c r="NQN137" s="289"/>
      <c r="NQO137" s="289"/>
      <c r="NQP137" s="289"/>
      <c r="NQQ137" s="289"/>
      <c r="NQR137" s="289"/>
      <c r="NQS137" s="289"/>
      <c r="NQT137" s="289"/>
      <c r="NQU137" s="289"/>
      <c r="NQV137" s="289"/>
      <c r="NQW137" s="289"/>
      <c r="NQX137" s="289"/>
      <c r="NQY137" s="289"/>
      <c r="NQZ137" s="289"/>
      <c r="NRA137" s="289"/>
      <c r="NRB137" s="289"/>
      <c r="NRC137" s="289"/>
      <c r="NRD137" s="289"/>
      <c r="NRE137" s="289"/>
      <c r="NRF137" s="289"/>
      <c r="NRG137" s="289"/>
      <c r="NRH137" s="289"/>
      <c r="NRI137" s="289"/>
      <c r="NRJ137" s="289"/>
      <c r="NRK137" s="289"/>
      <c r="NRL137" s="289"/>
      <c r="NRM137" s="289"/>
      <c r="NRN137" s="289"/>
      <c r="NRO137" s="289"/>
      <c r="NRP137" s="289"/>
      <c r="NRQ137" s="289"/>
      <c r="NRR137" s="289"/>
      <c r="NRS137" s="289"/>
      <c r="NRT137" s="289"/>
      <c r="NRU137" s="289"/>
      <c r="NRV137" s="289"/>
      <c r="NRW137" s="289"/>
      <c r="NRX137" s="289"/>
      <c r="NRY137" s="289"/>
      <c r="NRZ137" s="289"/>
      <c r="NSA137" s="289"/>
      <c r="NSB137" s="289"/>
      <c r="NSC137" s="289"/>
      <c r="NSD137" s="289"/>
      <c r="NSE137" s="289"/>
      <c r="NSF137" s="289"/>
      <c r="NSG137" s="289"/>
      <c r="NSH137" s="289"/>
      <c r="NSI137" s="289"/>
      <c r="NSJ137" s="289"/>
      <c r="NSK137" s="289"/>
      <c r="NSL137" s="289"/>
      <c r="NSM137" s="289"/>
      <c r="NSN137" s="289"/>
      <c r="NSO137" s="289"/>
      <c r="NSP137" s="289"/>
      <c r="NSQ137" s="289"/>
      <c r="NSR137" s="289"/>
      <c r="NSS137" s="289"/>
      <c r="NST137" s="289"/>
      <c r="NSU137" s="289"/>
      <c r="NSV137" s="289"/>
      <c r="NSW137" s="289"/>
      <c r="NSX137" s="289"/>
      <c r="NSY137" s="289"/>
      <c r="NSZ137" s="289"/>
      <c r="NTA137" s="289"/>
      <c r="NTB137" s="289"/>
      <c r="NTC137" s="289"/>
      <c r="NTD137" s="289"/>
      <c r="NTE137" s="289"/>
      <c r="NTF137" s="289"/>
      <c r="NTG137" s="289"/>
      <c r="NTH137" s="289"/>
      <c r="NTI137" s="289"/>
      <c r="NTJ137" s="289"/>
      <c r="NTK137" s="289"/>
      <c r="NTL137" s="289"/>
      <c r="NTM137" s="289"/>
      <c r="NTN137" s="289"/>
      <c r="NTO137" s="289"/>
      <c r="NTP137" s="289"/>
      <c r="NTQ137" s="289"/>
      <c r="NTR137" s="289"/>
      <c r="NTS137" s="289"/>
      <c r="NTT137" s="289"/>
      <c r="NTU137" s="289"/>
      <c r="NTV137" s="289"/>
      <c r="NTW137" s="289"/>
      <c r="NTX137" s="289"/>
      <c r="NTY137" s="289"/>
      <c r="NTZ137" s="289"/>
      <c r="NUA137" s="289"/>
      <c r="NUB137" s="289"/>
      <c r="NUC137" s="289"/>
      <c r="NUD137" s="289"/>
      <c r="NUE137" s="289"/>
      <c r="NUF137" s="289"/>
      <c r="NUG137" s="289"/>
      <c r="NUH137" s="289"/>
      <c r="NUI137" s="289"/>
      <c r="NUJ137" s="289"/>
      <c r="NUK137" s="289"/>
      <c r="NUL137" s="289"/>
      <c r="NUM137" s="289"/>
      <c r="NUN137" s="289"/>
      <c r="NUO137" s="289"/>
      <c r="NUP137" s="289"/>
      <c r="NUQ137" s="289"/>
      <c r="NUR137" s="289"/>
      <c r="NUS137" s="289"/>
      <c r="NUT137" s="289"/>
      <c r="NUU137" s="289"/>
      <c r="NUV137" s="289"/>
      <c r="NUW137" s="289"/>
      <c r="NUX137" s="289"/>
      <c r="NUY137" s="289"/>
      <c r="NUZ137" s="289"/>
      <c r="NVA137" s="289"/>
      <c r="NVB137" s="289"/>
      <c r="NVC137" s="289"/>
      <c r="NVD137" s="289"/>
      <c r="NVE137" s="289"/>
      <c r="NVF137" s="289"/>
      <c r="NVG137" s="289"/>
      <c r="NVH137" s="289"/>
      <c r="NVI137" s="289"/>
      <c r="NVJ137" s="289"/>
      <c r="NVK137" s="289"/>
      <c r="NVL137" s="289"/>
      <c r="NVM137" s="289"/>
      <c r="NVN137" s="289"/>
      <c r="NVO137" s="289"/>
      <c r="NVP137" s="289"/>
      <c r="NVQ137" s="289"/>
      <c r="NVR137" s="289"/>
      <c r="NVS137" s="289"/>
      <c r="NVT137" s="289"/>
      <c r="NVU137" s="289"/>
      <c r="NVV137" s="289"/>
      <c r="NVW137" s="289"/>
      <c r="NVX137" s="289"/>
      <c r="NVY137" s="289"/>
      <c r="NVZ137" s="289"/>
      <c r="NWA137" s="289"/>
      <c r="NWB137" s="289"/>
      <c r="NWC137" s="289"/>
      <c r="NWD137" s="289"/>
      <c r="NWE137" s="289"/>
      <c r="NWF137" s="289"/>
      <c r="NWG137" s="289"/>
      <c r="NWH137" s="289"/>
      <c r="NWI137" s="289"/>
      <c r="NWJ137" s="289"/>
      <c r="NWK137" s="289"/>
      <c r="NWL137" s="289"/>
      <c r="NWM137" s="289"/>
      <c r="NWN137" s="289"/>
      <c r="NWO137" s="289"/>
      <c r="NWP137" s="289"/>
      <c r="NWQ137" s="289"/>
      <c r="NWR137" s="289"/>
      <c r="NWS137" s="289"/>
      <c r="NWT137" s="289"/>
      <c r="NWU137" s="289"/>
      <c r="NWV137" s="289"/>
      <c r="NWW137" s="289"/>
      <c r="NWX137" s="289"/>
      <c r="NWY137" s="289"/>
      <c r="NWZ137" s="289"/>
      <c r="NXA137" s="289"/>
      <c r="NXB137" s="289"/>
      <c r="NXC137" s="289"/>
      <c r="NXD137" s="289"/>
      <c r="NXE137" s="289"/>
      <c r="NXF137" s="289"/>
      <c r="NXG137" s="289"/>
      <c r="NXH137" s="289"/>
      <c r="NXI137" s="289"/>
      <c r="NXJ137" s="289"/>
      <c r="NXK137" s="289"/>
      <c r="NXL137" s="289"/>
      <c r="NXM137" s="289"/>
      <c r="NXN137" s="289"/>
      <c r="NXO137" s="289"/>
      <c r="NXP137" s="289"/>
      <c r="NXQ137" s="289"/>
      <c r="NXR137" s="289"/>
      <c r="NXS137" s="289"/>
      <c r="NXT137" s="289"/>
      <c r="NXU137" s="289"/>
      <c r="NXV137" s="289"/>
      <c r="NXW137" s="289"/>
      <c r="NXX137" s="289"/>
      <c r="NXY137" s="289"/>
      <c r="NXZ137" s="289"/>
      <c r="NYA137" s="289"/>
      <c r="NYB137" s="289"/>
      <c r="NYC137" s="289"/>
      <c r="NYD137" s="289"/>
      <c r="NYE137" s="289"/>
      <c r="NYF137" s="289"/>
      <c r="NYG137" s="289"/>
      <c r="NYH137" s="289"/>
      <c r="NYI137" s="289"/>
      <c r="NYJ137" s="289"/>
      <c r="NYK137" s="289"/>
      <c r="NYL137" s="289"/>
      <c r="NYM137" s="289"/>
      <c r="NYN137" s="289"/>
      <c r="NYO137" s="289"/>
      <c r="NYP137" s="289"/>
      <c r="NYQ137" s="289"/>
      <c r="NYR137" s="289"/>
      <c r="NYS137" s="289"/>
      <c r="NYT137" s="289"/>
      <c r="NYU137" s="289"/>
      <c r="NYV137" s="289"/>
      <c r="NYW137" s="289"/>
      <c r="NYX137" s="289"/>
      <c r="NYY137" s="289"/>
      <c r="NYZ137" s="289"/>
      <c r="NZA137" s="289"/>
      <c r="NZB137" s="289"/>
      <c r="NZC137" s="289"/>
      <c r="NZD137" s="289"/>
      <c r="NZE137" s="289"/>
      <c r="NZF137" s="289"/>
      <c r="NZG137" s="289"/>
      <c r="NZH137" s="289"/>
      <c r="NZI137" s="289"/>
      <c r="NZJ137" s="289"/>
      <c r="NZK137" s="289"/>
      <c r="NZL137" s="289"/>
      <c r="NZM137" s="289"/>
      <c r="NZN137" s="289"/>
      <c r="NZO137" s="289"/>
      <c r="NZP137" s="289"/>
      <c r="NZQ137" s="289"/>
      <c r="NZR137" s="289"/>
      <c r="NZS137" s="289"/>
      <c r="NZT137" s="289"/>
      <c r="NZU137" s="289"/>
      <c r="NZV137" s="289"/>
      <c r="NZW137" s="289"/>
      <c r="NZX137" s="289"/>
      <c r="NZY137" s="289"/>
      <c r="NZZ137" s="289"/>
      <c r="OAA137" s="289"/>
      <c r="OAB137" s="289"/>
      <c r="OAC137" s="289"/>
      <c r="OAD137" s="289"/>
      <c r="OAE137" s="289"/>
      <c r="OAF137" s="289"/>
      <c r="OAG137" s="289"/>
      <c r="OAH137" s="289"/>
      <c r="OAI137" s="289"/>
      <c r="OAJ137" s="289"/>
      <c r="OAK137" s="289"/>
      <c r="OAL137" s="289"/>
      <c r="OAM137" s="289"/>
      <c r="OAN137" s="289"/>
      <c r="OAO137" s="289"/>
      <c r="OAP137" s="289"/>
      <c r="OAQ137" s="289"/>
      <c r="OAR137" s="289"/>
      <c r="OAS137" s="289"/>
      <c r="OAT137" s="289"/>
      <c r="OAU137" s="289"/>
      <c r="OAV137" s="289"/>
      <c r="OAW137" s="289"/>
      <c r="OAX137" s="289"/>
      <c r="OAY137" s="289"/>
      <c r="OAZ137" s="289"/>
      <c r="OBA137" s="289"/>
      <c r="OBB137" s="289"/>
      <c r="OBC137" s="289"/>
      <c r="OBD137" s="289"/>
      <c r="OBE137" s="289"/>
      <c r="OBF137" s="289"/>
      <c r="OBG137" s="289"/>
      <c r="OBH137" s="289"/>
      <c r="OBI137" s="289"/>
      <c r="OBJ137" s="289"/>
      <c r="OBK137" s="289"/>
      <c r="OBL137" s="289"/>
      <c r="OBM137" s="289"/>
      <c r="OBN137" s="289"/>
      <c r="OBO137" s="289"/>
      <c r="OBP137" s="289"/>
      <c r="OBQ137" s="289"/>
      <c r="OBR137" s="289"/>
      <c r="OBS137" s="289"/>
      <c r="OBT137" s="289"/>
      <c r="OBU137" s="289"/>
      <c r="OBV137" s="289"/>
      <c r="OBW137" s="289"/>
      <c r="OBX137" s="289"/>
      <c r="OBY137" s="289"/>
      <c r="OBZ137" s="289"/>
      <c r="OCA137" s="289"/>
      <c r="OCB137" s="289"/>
      <c r="OCC137" s="289"/>
      <c r="OCD137" s="289"/>
      <c r="OCE137" s="289"/>
      <c r="OCF137" s="289"/>
      <c r="OCG137" s="289"/>
      <c r="OCH137" s="289"/>
      <c r="OCI137" s="289"/>
      <c r="OCJ137" s="289"/>
      <c r="OCK137" s="289"/>
      <c r="OCL137" s="289"/>
      <c r="OCM137" s="289"/>
      <c r="OCN137" s="289"/>
      <c r="OCO137" s="289"/>
      <c r="OCP137" s="289"/>
      <c r="OCQ137" s="289"/>
      <c r="OCR137" s="289"/>
      <c r="OCS137" s="289"/>
      <c r="OCT137" s="289"/>
      <c r="OCU137" s="289"/>
      <c r="OCV137" s="289"/>
      <c r="OCW137" s="289"/>
      <c r="OCX137" s="289"/>
      <c r="OCY137" s="289"/>
      <c r="OCZ137" s="289"/>
      <c r="ODA137" s="289"/>
      <c r="ODB137" s="289"/>
      <c r="ODC137" s="289"/>
      <c r="ODD137" s="289"/>
      <c r="ODE137" s="289"/>
      <c r="ODF137" s="289"/>
      <c r="ODG137" s="289"/>
      <c r="ODH137" s="289"/>
      <c r="ODI137" s="289"/>
      <c r="ODJ137" s="289"/>
      <c r="ODK137" s="289"/>
      <c r="ODL137" s="289"/>
      <c r="ODM137" s="289"/>
      <c r="ODN137" s="289"/>
      <c r="ODO137" s="289"/>
      <c r="ODP137" s="289"/>
      <c r="ODQ137" s="289"/>
      <c r="ODR137" s="289"/>
      <c r="ODS137" s="289"/>
      <c r="ODT137" s="289"/>
      <c r="ODU137" s="289"/>
      <c r="ODV137" s="289"/>
      <c r="ODW137" s="289"/>
      <c r="ODX137" s="289"/>
      <c r="ODY137" s="289"/>
      <c r="ODZ137" s="289"/>
      <c r="OEA137" s="289"/>
      <c r="OEB137" s="289"/>
      <c r="OEC137" s="289"/>
      <c r="OED137" s="289"/>
      <c r="OEE137" s="289"/>
      <c r="OEF137" s="289"/>
      <c r="OEG137" s="289"/>
      <c r="OEH137" s="289"/>
      <c r="OEI137" s="289"/>
      <c r="OEJ137" s="289"/>
      <c r="OEK137" s="289"/>
      <c r="OEL137" s="289"/>
      <c r="OEM137" s="289"/>
      <c r="OEN137" s="289"/>
      <c r="OEO137" s="289"/>
      <c r="OEP137" s="289"/>
      <c r="OEQ137" s="289"/>
      <c r="OER137" s="289"/>
      <c r="OES137" s="289"/>
      <c r="OET137" s="289"/>
      <c r="OEU137" s="289"/>
      <c r="OEV137" s="289"/>
      <c r="OEW137" s="289"/>
      <c r="OEX137" s="289"/>
      <c r="OEY137" s="289"/>
      <c r="OEZ137" s="289"/>
      <c r="OFA137" s="289"/>
      <c r="OFB137" s="289"/>
      <c r="OFC137" s="289"/>
      <c r="OFD137" s="289"/>
      <c r="OFE137" s="289"/>
      <c r="OFF137" s="289"/>
      <c r="OFG137" s="289"/>
      <c r="OFH137" s="289"/>
      <c r="OFI137" s="289"/>
      <c r="OFJ137" s="289"/>
      <c r="OFK137" s="289"/>
      <c r="OFL137" s="289"/>
      <c r="OFM137" s="289"/>
      <c r="OFN137" s="289"/>
      <c r="OFO137" s="289"/>
      <c r="OFP137" s="289"/>
      <c r="OFQ137" s="289"/>
      <c r="OFR137" s="289"/>
      <c r="OFS137" s="289"/>
      <c r="OFT137" s="289"/>
      <c r="OFU137" s="289"/>
      <c r="OFV137" s="289"/>
      <c r="OFW137" s="289"/>
      <c r="OFX137" s="289"/>
      <c r="OFY137" s="289"/>
      <c r="OFZ137" s="289"/>
      <c r="OGA137" s="289"/>
      <c r="OGB137" s="289"/>
      <c r="OGC137" s="289"/>
      <c r="OGD137" s="289"/>
      <c r="OGE137" s="289"/>
      <c r="OGF137" s="289"/>
      <c r="OGG137" s="289"/>
      <c r="OGH137" s="289"/>
      <c r="OGI137" s="289"/>
      <c r="OGJ137" s="289"/>
      <c r="OGK137" s="289"/>
      <c r="OGL137" s="289"/>
      <c r="OGM137" s="289"/>
      <c r="OGN137" s="289"/>
      <c r="OGO137" s="289"/>
      <c r="OGP137" s="289"/>
      <c r="OGQ137" s="289"/>
      <c r="OGR137" s="289"/>
      <c r="OGS137" s="289"/>
      <c r="OGT137" s="289"/>
      <c r="OGU137" s="289"/>
      <c r="OGV137" s="289"/>
      <c r="OGW137" s="289"/>
      <c r="OGX137" s="289"/>
      <c r="OGY137" s="289"/>
      <c r="OGZ137" s="289"/>
      <c r="OHA137" s="289"/>
      <c r="OHB137" s="289"/>
      <c r="OHC137" s="289"/>
      <c r="OHD137" s="289"/>
      <c r="OHE137" s="289"/>
      <c r="OHF137" s="289"/>
      <c r="OHG137" s="289"/>
      <c r="OHH137" s="289"/>
      <c r="OHI137" s="289"/>
      <c r="OHJ137" s="289"/>
      <c r="OHK137" s="289"/>
      <c r="OHL137" s="289"/>
      <c r="OHM137" s="289"/>
      <c r="OHN137" s="289"/>
      <c r="OHO137" s="289"/>
      <c r="OHP137" s="289"/>
      <c r="OHQ137" s="289"/>
      <c r="OHR137" s="289"/>
      <c r="OHS137" s="289"/>
      <c r="OHT137" s="289"/>
      <c r="OHU137" s="289"/>
      <c r="OHV137" s="289"/>
      <c r="OHW137" s="289"/>
      <c r="OHX137" s="289"/>
      <c r="OHY137" s="289"/>
      <c r="OHZ137" s="289"/>
      <c r="OIA137" s="289"/>
      <c r="OIB137" s="289"/>
      <c r="OIC137" s="289"/>
      <c r="OID137" s="289"/>
      <c r="OIE137" s="289"/>
      <c r="OIF137" s="289"/>
      <c r="OIG137" s="289"/>
      <c r="OIH137" s="289"/>
      <c r="OII137" s="289"/>
      <c r="OIJ137" s="289"/>
      <c r="OIK137" s="289"/>
      <c r="OIL137" s="289"/>
      <c r="OIM137" s="289"/>
      <c r="OIN137" s="289"/>
      <c r="OIO137" s="289"/>
      <c r="OIP137" s="289"/>
      <c r="OIQ137" s="289"/>
      <c r="OIR137" s="289"/>
      <c r="OIS137" s="289"/>
      <c r="OIT137" s="289"/>
      <c r="OIU137" s="289"/>
      <c r="OIV137" s="289"/>
      <c r="OIW137" s="289"/>
      <c r="OIX137" s="289"/>
      <c r="OIY137" s="289"/>
      <c r="OIZ137" s="289"/>
      <c r="OJA137" s="289"/>
      <c r="OJB137" s="289"/>
      <c r="OJC137" s="289"/>
      <c r="OJD137" s="289"/>
      <c r="OJE137" s="289"/>
      <c r="OJF137" s="289"/>
      <c r="OJG137" s="289"/>
      <c r="OJH137" s="289"/>
      <c r="OJI137" s="289"/>
      <c r="OJJ137" s="289"/>
      <c r="OJK137" s="289"/>
      <c r="OJL137" s="289"/>
      <c r="OJM137" s="289"/>
      <c r="OJN137" s="289"/>
      <c r="OJO137" s="289"/>
      <c r="OJP137" s="289"/>
      <c r="OJQ137" s="289"/>
      <c r="OJR137" s="289"/>
      <c r="OJS137" s="289"/>
      <c r="OJT137" s="289"/>
      <c r="OJU137" s="289"/>
      <c r="OJV137" s="289"/>
      <c r="OJW137" s="289"/>
      <c r="OJX137" s="289"/>
      <c r="OJY137" s="289"/>
      <c r="OJZ137" s="289"/>
      <c r="OKA137" s="289"/>
      <c r="OKB137" s="289"/>
      <c r="OKC137" s="289"/>
      <c r="OKD137" s="289"/>
      <c r="OKE137" s="289"/>
      <c r="OKF137" s="289"/>
      <c r="OKG137" s="289"/>
      <c r="OKH137" s="289"/>
      <c r="OKI137" s="289"/>
      <c r="OKJ137" s="289"/>
      <c r="OKK137" s="289"/>
      <c r="OKL137" s="289"/>
      <c r="OKM137" s="289"/>
      <c r="OKN137" s="289"/>
      <c r="OKO137" s="289"/>
      <c r="OKP137" s="289"/>
      <c r="OKQ137" s="289"/>
      <c r="OKR137" s="289"/>
      <c r="OKS137" s="289"/>
      <c r="OKT137" s="289"/>
      <c r="OKU137" s="289"/>
      <c r="OKV137" s="289"/>
      <c r="OKW137" s="289"/>
      <c r="OKX137" s="289"/>
      <c r="OKY137" s="289"/>
      <c r="OKZ137" s="289"/>
      <c r="OLA137" s="289"/>
      <c r="OLB137" s="289"/>
      <c r="OLC137" s="289"/>
      <c r="OLD137" s="289"/>
      <c r="OLE137" s="289"/>
      <c r="OLF137" s="289"/>
      <c r="OLG137" s="289"/>
      <c r="OLH137" s="289"/>
      <c r="OLI137" s="289"/>
      <c r="OLJ137" s="289"/>
      <c r="OLK137" s="289"/>
      <c r="OLL137" s="289"/>
      <c r="OLM137" s="289"/>
      <c r="OLN137" s="289"/>
      <c r="OLO137" s="289"/>
      <c r="OLP137" s="289"/>
      <c r="OLQ137" s="289"/>
      <c r="OLR137" s="289"/>
      <c r="OLS137" s="289"/>
      <c r="OLT137" s="289"/>
      <c r="OLU137" s="289"/>
      <c r="OLV137" s="289"/>
      <c r="OLW137" s="289"/>
      <c r="OLX137" s="289"/>
      <c r="OLY137" s="289"/>
      <c r="OLZ137" s="289"/>
      <c r="OMA137" s="289"/>
      <c r="OMB137" s="289"/>
      <c r="OMC137" s="289"/>
      <c r="OMD137" s="289"/>
      <c r="OME137" s="289"/>
      <c r="OMF137" s="289"/>
      <c r="OMG137" s="289"/>
      <c r="OMH137" s="289"/>
      <c r="OMI137" s="289"/>
      <c r="OMJ137" s="289"/>
      <c r="OMK137" s="289"/>
      <c r="OML137" s="289"/>
      <c r="OMM137" s="289"/>
      <c r="OMN137" s="289"/>
      <c r="OMO137" s="289"/>
      <c r="OMP137" s="289"/>
      <c r="OMQ137" s="289"/>
      <c r="OMR137" s="289"/>
      <c r="OMS137" s="289"/>
      <c r="OMT137" s="289"/>
      <c r="OMU137" s="289"/>
      <c r="OMV137" s="289"/>
      <c r="OMW137" s="289"/>
      <c r="OMX137" s="289"/>
      <c r="OMY137" s="289"/>
      <c r="OMZ137" s="289"/>
      <c r="ONA137" s="289"/>
      <c r="ONB137" s="289"/>
      <c r="ONC137" s="289"/>
      <c r="OND137" s="289"/>
      <c r="ONE137" s="289"/>
      <c r="ONF137" s="289"/>
      <c r="ONG137" s="289"/>
      <c r="ONH137" s="289"/>
      <c r="ONI137" s="289"/>
      <c r="ONJ137" s="289"/>
      <c r="ONK137" s="289"/>
      <c r="ONL137" s="289"/>
      <c r="ONM137" s="289"/>
      <c r="ONN137" s="289"/>
      <c r="ONO137" s="289"/>
      <c r="ONP137" s="289"/>
      <c r="ONQ137" s="289"/>
      <c r="ONR137" s="289"/>
      <c r="ONS137" s="289"/>
      <c r="ONT137" s="289"/>
      <c r="ONU137" s="289"/>
      <c r="ONV137" s="289"/>
      <c r="ONW137" s="289"/>
      <c r="ONX137" s="289"/>
      <c r="ONY137" s="289"/>
      <c r="ONZ137" s="289"/>
      <c r="OOA137" s="289"/>
      <c r="OOB137" s="289"/>
      <c r="OOC137" s="289"/>
      <c r="OOD137" s="289"/>
      <c r="OOE137" s="289"/>
      <c r="OOF137" s="289"/>
      <c r="OOG137" s="289"/>
      <c r="OOH137" s="289"/>
      <c r="OOI137" s="289"/>
      <c r="OOJ137" s="289"/>
      <c r="OOK137" s="289"/>
      <c r="OOL137" s="289"/>
      <c r="OOM137" s="289"/>
      <c r="OON137" s="289"/>
      <c r="OOO137" s="289"/>
      <c r="OOP137" s="289"/>
      <c r="OOQ137" s="289"/>
      <c r="OOR137" s="289"/>
      <c r="OOS137" s="289"/>
      <c r="OOT137" s="289"/>
      <c r="OOU137" s="289"/>
      <c r="OOV137" s="289"/>
      <c r="OOW137" s="289"/>
      <c r="OOX137" s="289"/>
      <c r="OOY137" s="289"/>
      <c r="OOZ137" s="289"/>
      <c r="OPA137" s="289"/>
      <c r="OPB137" s="289"/>
      <c r="OPC137" s="289"/>
      <c r="OPD137" s="289"/>
      <c r="OPE137" s="289"/>
      <c r="OPF137" s="289"/>
      <c r="OPG137" s="289"/>
      <c r="OPH137" s="289"/>
      <c r="OPI137" s="289"/>
      <c r="OPJ137" s="289"/>
      <c r="OPK137" s="289"/>
      <c r="OPL137" s="289"/>
      <c r="OPM137" s="289"/>
      <c r="OPN137" s="289"/>
      <c r="OPO137" s="289"/>
      <c r="OPP137" s="289"/>
      <c r="OPQ137" s="289"/>
      <c r="OPR137" s="289"/>
      <c r="OPS137" s="289"/>
      <c r="OPT137" s="289"/>
      <c r="OPU137" s="289"/>
      <c r="OPV137" s="289"/>
      <c r="OPW137" s="289"/>
      <c r="OPX137" s="289"/>
      <c r="OPY137" s="289"/>
      <c r="OPZ137" s="289"/>
      <c r="OQA137" s="289"/>
      <c r="OQB137" s="289"/>
      <c r="OQC137" s="289"/>
      <c r="OQD137" s="289"/>
      <c r="OQE137" s="289"/>
      <c r="OQF137" s="289"/>
      <c r="OQG137" s="289"/>
      <c r="OQH137" s="289"/>
      <c r="OQI137" s="289"/>
      <c r="OQJ137" s="289"/>
      <c r="OQK137" s="289"/>
      <c r="OQL137" s="289"/>
      <c r="OQM137" s="289"/>
      <c r="OQN137" s="289"/>
      <c r="OQO137" s="289"/>
      <c r="OQP137" s="289"/>
      <c r="OQQ137" s="289"/>
      <c r="OQR137" s="289"/>
      <c r="OQS137" s="289"/>
      <c r="OQT137" s="289"/>
      <c r="OQU137" s="289"/>
      <c r="OQV137" s="289"/>
      <c r="OQW137" s="289"/>
      <c r="OQX137" s="289"/>
      <c r="OQY137" s="289"/>
      <c r="OQZ137" s="289"/>
      <c r="ORA137" s="289"/>
      <c r="ORB137" s="289"/>
      <c r="ORC137" s="289"/>
      <c r="ORD137" s="289"/>
      <c r="ORE137" s="289"/>
      <c r="ORF137" s="289"/>
      <c r="ORG137" s="289"/>
      <c r="ORH137" s="289"/>
      <c r="ORI137" s="289"/>
      <c r="ORJ137" s="289"/>
      <c r="ORK137" s="289"/>
      <c r="ORL137" s="289"/>
      <c r="ORM137" s="289"/>
      <c r="ORN137" s="289"/>
      <c r="ORO137" s="289"/>
      <c r="ORP137" s="289"/>
      <c r="ORQ137" s="289"/>
      <c r="ORR137" s="289"/>
      <c r="ORS137" s="289"/>
      <c r="ORT137" s="289"/>
      <c r="ORU137" s="289"/>
      <c r="ORV137" s="289"/>
      <c r="ORW137" s="289"/>
      <c r="ORX137" s="289"/>
      <c r="ORY137" s="289"/>
      <c r="ORZ137" s="289"/>
      <c r="OSA137" s="289"/>
      <c r="OSB137" s="289"/>
      <c r="OSC137" s="289"/>
      <c r="OSD137" s="289"/>
      <c r="OSE137" s="289"/>
      <c r="OSF137" s="289"/>
      <c r="OSG137" s="289"/>
      <c r="OSH137" s="289"/>
      <c r="OSI137" s="289"/>
      <c r="OSJ137" s="289"/>
      <c r="OSK137" s="289"/>
      <c r="OSL137" s="289"/>
      <c r="OSM137" s="289"/>
      <c r="OSN137" s="289"/>
      <c r="OSO137" s="289"/>
      <c r="OSP137" s="289"/>
      <c r="OSQ137" s="289"/>
      <c r="OSR137" s="289"/>
      <c r="OSS137" s="289"/>
      <c r="OST137" s="289"/>
      <c r="OSU137" s="289"/>
      <c r="OSV137" s="289"/>
      <c r="OSW137" s="289"/>
      <c r="OSX137" s="289"/>
      <c r="OSY137" s="289"/>
      <c r="OSZ137" s="289"/>
      <c r="OTA137" s="289"/>
      <c r="OTB137" s="289"/>
      <c r="OTC137" s="289"/>
      <c r="OTD137" s="289"/>
      <c r="OTE137" s="289"/>
      <c r="OTF137" s="289"/>
      <c r="OTG137" s="289"/>
      <c r="OTH137" s="289"/>
      <c r="OTI137" s="289"/>
      <c r="OTJ137" s="289"/>
      <c r="OTK137" s="289"/>
      <c r="OTL137" s="289"/>
      <c r="OTM137" s="289"/>
      <c r="OTN137" s="289"/>
      <c r="OTO137" s="289"/>
      <c r="OTP137" s="289"/>
      <c r="OTQ137" s="289"/>
      <c r="OTR137" s="289"/>
      <c r="OTS137" s="289"/>
      <c r="OTT137" s="289"/>
      <c r="OTU137" s="289"/>
      <c r="OTV137" s="289"/>
      <c r="OTW137" s="289"/>
      <c r="OTX137" s="289"/>
      <c r="OTY137" s="289"/>
      <c r="OTZ137" s="289"/>
      <c r="OUA137" s="289"/>
      <c r="OUB137" s="289"/>
      <c r="OUC137" s="289"/>
      <c r="OUD137" s="289"/>
      <c r="OUE137" s="289"/>
      <c r="OUF137" s="289"/>
      <c r="OUG137" s="289"/>
      <c r="OUH137" s="289"/>
      <c r="OUI137" s="289"/>
      <c r="OUJ137" s="289"/>
      <c r="OUK137" s="289"/>
      <c r="OUL137" s="289"/>
      <c r="OUM137" s="289"/>
      <c r="OUN137" s="289"/>
      <c r="OUO137" s="289"/>
      <c r="OUP137" s="289"/>
      <c r="OUQ137" s="289"/>
      <c r="OUR137" s="289"/>
      <c r="OUS137" s="289"/>
      <c r="OUT137" s="289"/>
      <c r="OUU137" s="289"/>
      <c r="OUV137" s="289"/>
      <c r="OUW137" s="289"/>
      <c r="OUX137" s="289"/>
      <c r="OUY137" s="289"/>
      <c r="OUZ137" s="289"/>
      <c r="OVA137" s="289"/>
      <c r="OVB137" s="289"/>
      <c r="OVC137" s="289"/>
      <c r="OVD137" s="289"/>
      <c r="OVE137" s="289"/>
      <c r="OVF137" s="289"/>
      <c r="OVG137" s="289"/>
      <c r="OVH137" s="289"/>
      <c r="OVI137" s="289"/>
      <c r="OVJ137" s="289"/>
      <c r="OVK137" s="289"/>
      <c r="OVL137" s="289"/>
      <c r="OVM137" s="289"/>
      <c r="OVN137" s="289"/>
      <c r="OVO137" s="289"/>
      <c r="OVP137" s="289"/>
      <c r="OVQ137" s="289"/>
      <c r="OVR137" s="289"/>
      <c r="OVS137" s="289"/>
      <c r="OVT137" s="289"/>
      <c r="OVU137" s="289"/>
      <c r="OVV137" s="289"/>
      <c r="OVW137" s="289"/>
      <c r="OVX137" s="289"/>
      <c r="OVY137" s="289"/>
      <c r="OVZ137" s="289"/>
      <c r="OWA137" s="289"/>
      <c r="OWB137" s="289"/>
      <c r="OWC137" s="289"/>
      <c r="OWD137" s="289"/>
      <c r="OWE137" s="289"/>
      <c r="OWF137" s="289"/>
      <c r="OWG137" s="289"/>
      <c r="OWH137" s="289"/>
      <c r="OWI137" s="289"/>
      <c r="OWJ137" s="289"/>
      <c r="OWK137" s="289"/>
      <c r="OWL137" s="289"/>
      <c r="OWM137" s="289"/>
      <c r="OWN137" s="289"/>
      <c r="OWO137" s="289"/>
      <c r="OWP137" s="289"/>
      <c r="OWQ137" s="289"/>
      <c r="OWR137" s="289"/>
      <c r="OWS137" s="289"/>
      <c r="OWT137" s="289"/>
      <c r="OWU137" s="289"/>
      <c r="OWV137" s="289"/>
      <c r="OWW137" s="289"/>
      <c r="OWX137" s="289"/>
      <c r="OWY137" s="289"/>
      <c r="OWZ137" s="289"/>
      <c r="OXA137" s="289"/>
      <c r="OXB137" s="289"/>
      <c r="OXC137" s="289"/>
      <c r="OXD137" s="289"/>
      <c r="OXE137" s="289"/>
      <c r="OXF137" s="289"/>
      <c r="OXG137" s="289"/>
      <c r="OXH137" s="289"/>
      <c r="OXI137" s="289"/>
      <c r="OXJ137" s="289"/>
      <c r="OXK137" s="289"/>
      <c r="OXL137" s="289"/>
      <c r="OXM137" s="289"/>
      <c r="OXN137" s="289"/>
      <c r="OXO137" s="289"/>
      <c r="OXP137" s="289"/>
      <c r="OXQ137" s="289"/>
      <c r="OXR137" s="289"/>
      <c r="OXS137" s="289"/>
      <c r="OXT137" s="289"/>
      <c r="OXU137" s="289"/>
      <c r="OXV137" s="289"/>
      <c r="OXW137" s="289"/>
      <c r="OXX137" s="289"/>
      <c r="OXY137" s="289"/>
      <c r="OXZ137" s="289"/>
      <c r="OYA137" s="289"/>
      <c r="OYB137" s="289"/>
      <c r="OYC137" s="289"/>
      <c r="OYD137" s="289"/>
      <c r="OYE137" s="289"/>
      <c r="OYF137" s="289"/>
      <c r="OYG137" s="289"/>
      <c r="OYH137" s="289"/>
      <c r="OYI137" s="289"/>
      <c r="OYJ137" s="289"/>
      <c r="OYK137" s="289"/>
      <c r="OYL137" s="289"/>
      <c r="OYM137" s="289"/>
      <c r="OYN137" s="289"/>
      <c r="OYO137" s="289"/>
      <c r="OYP137" s="289"/>
      <c r="OYQ137" s="289"/>
      <c r="OYR137" s="289"/>
      <c r="OYS137" s="289"/>
      <c r="OYT137" s="289"/>
      <c r="OYU137" s="289"/>
      <c r="OYV137" s="289"/>
      <c r="OYW137" s="289"/>
      <c r="OYX137" s="289"/>
      <c r="OYY137" s="289"/>
      <c r="OYZ137" s="289"/>
      <c r="OZA137" s="289"/>
      <c r="OZB137" s="289"/>
      <c r="OZC137" s="289"/>
      <c r="OZD137" s="289"/>
      <c r="OZE137" s="289"/>
      <c r="OZF137" s="289"/>
      <c r="OZG137" s="289"/>
      <c r="OZH137" s="289"/>
      <c r="OZI137" s="289"/>
      <c r="OZJ137" s="289"/>
      <c r="OZK137" s="289"/>
      <c r="OZL137" s="289"/>
      <c r="OZM137" s="289"/>
      <c r="OZN137" s="289"/>
      <c r="OZO137" s="289"/>
      <c r="OZP137" s="289"/>
      <c r="OZQ137" s="289"/>
      <c r="OZR137" s="289"/>
      <c r="OZS137" s="289"/>
      <c r="OZT137" s="289"/>
      <c r="OZU137" s="289"/>
      <c r="OZV137" s="289"/>
      <c r="OZW137" s="289"/>
      <c r="OZX137" s="289"/>
      <c r="OZY137" s="289"/>
      <c r="OZZ137" s="289"/>
      <c r="PAA137" s="289"/>
      <c r="PAB137" s="289"/>
      <c r="PAC137" s="289"/>
      <c r="PAD137" s="289"/>
      <c r="PAE137" s="289"/>
      <c r="PAF137" s="289"/>
      <c r="PAG137" s="289"/>
      <c r="PAH137" s="289"/>
      <c r="PAI137" s="289"/>
      <c r="PAJ137" s="289"/>
      <c r="PAK137" s="289"/>
      <c r="PAL137" s="289"/>
      <c r="PAM137" s="289"/>
      <c r="PAN137" s="289"/>
      <c r="PAO137" s="289"/>
      <c r="PAP137" s="289"/>
      <c r="PAQ137" s="289"/>
      <c r="PAR137" s="289"/>
      <c r="PAS137" s="289"/>
      <c r="PAT137" s="289"/>
      <c r="PAU137" s="289"/>
      <c r="PAV137" s="289"/>
      <c r="PAW137" s="289"/>
      <c r="PAX137" s="289"/>
      <c r="PAY137" s="289"/>
      <c r="PAZ137" s="289"/>
      <c r="PBA137" s="289"/>
      <c r="PBB137" s="289"/>
      <c r="PBC137" s="289"/>
      <c r="PBD137" s="289"/>
      <c r="PBE137" s="289"/>
      <c r="PBF137" s="289"/>
      <c r="PBG137" s="289"/>
      <c r="PBH137" s="289"/>
      <c r="PBI137" s="289"/>
      <c r="PBJ137" s="289"/>
      <c r="PBK137" s="289"/>
      <c r="PBL137" s="289"/>
      <c r="PBM137" s="289"/>
      <c r="PBN137" s="289"/>
      <c r="PBO137" s="289"/>
      <c r="PBP137" s="289"/>
      <c r="PBQ137" s="289"/>
      <c r="PBR137" s="289"/>
      <c r="PBS137" s="289"/>
      <c r="PBT137" s="289"/>
      <c r="PBU137" s="289"/>
      <c r="PBV137" s="289"/>
      <c r="PBW137" s="289"/>
      <c r="PBX137" s="289"/>
      <c r="PBY137" s="289"/>
      <c r="PBZ137" s="289"/>
      <c r="PCA137" s="289"/>
      <c r="PCB137" s="289"/>
      <c r="PCC137" s="289"/>
      <c r="PCD137" s="289"/>
      <c r="PCE137" s="289"/>
      <c r="PCF137" s="289"/>
      <c r="PCG137" s="289"/>
      <c r="PCH137" s="289"/>
      <c r="PCI137" s="289"/>
      <c r="PCJ137" s="289"/>
      <c r="PCK137" s="289"/>
      <c r="PCL137" s="289"/>
      <c r="PCM137" s="289"/>
      <c r="PCN137" s="289"/>
      <c r="PCO137" s="289"/>
      <c r="PCP137" s="289"/>
      <c r="PCQ137" s="289"/>
      <c r="PCR137" s="289"/>
      <c r="PCS137" s="289"/>
      <c r="PCT137" s="289"/>
      <c r="PCU137" s="289"/>
      <c r="PCV137" s="289"/>
      <c r="PCW137" s="289"/>
      <c r="PCX137" s="289"/>
      <c r="PCY137" s="289"/>
      <c r="PCZ137" s="289"/>
      <c r="PDA137" s="289"/>
      <c r="PDB137" s="289"/>
      <c r="PDC137" s="289"/>
      <c r="PDD137" s="289"/>
      <c r="PDE137" s="289"/>
      <c r="PDF137" s="289"/>
      <c r="PDG137" s="289"/>
      <c r="PDH137" s="289"/>
      <c r="PDI137" s="289"/>
      <c r="PDJ137" s="289"/>
      <c r="PDK137" s="289"/>
      <c r="PDL137" s="289"/>
      <c r="PDM137" s="289"/>
      <c r="PDN137" s="289"/>
      <c r="PDO137" s="289"/>
      <c r="PDP137" s="289"/>
      <c r="PDQ137" s="289"/>
      <c r="PDR137" s="289"/>
      <c r="PDS137" s="289"/>
      <c r="PDT137" s="289"/>
      <c r="PDU137" s="289"/>
      <c r="PDV137" s="289"/>
      <c r="PDW137" s="289"/>
      <c r="PDX137" s="289"/>
      <c r="PDY137" s="289"/>
      <c r="PDZ137" s="289"/>
      <c r="PEA137" s="289"/>
      <c r="PEB137" s="289"/>
      <c r="PEC137" s="289"/>
      <c r="PED137" s="289"/>
      <c r="PEE137" s="289"/>
      <c r="PEF137" s="289"/>
      <c r="PEG137" s="289"/>
      <c r="PEH137" s="289"/>
      <c r="PEI137" s="289"/>
      <c r="PEJ137" s="289"/>
      <c r="PEK137" s="289"/>
      <c r="PEL137" s="289"/>
      <c r="PEM137" s="289"/>
      <c r="PEN137" s="289"/>
      <c r="PEO137" s="289"/>
      <c r="PEP137" s="289"/>
      <c r="PEQ137" s="289"/>
      <c r="PER137" s="289"/>
      <c r="PES137" s="289"/>
      <c r="PET137" s="289"/>
      <c r="PEU137" s="289"/>
      <c r="PEV137" s="289"/>
      <c r="PEW137" s="289"/>
      <c r="PEX137" s="289"/>
      <c r="PEY137" s="289"/>
      <c r="PEZ137" s="289"/>
      <c r="PFA137" s="289"/>
      <c r="PFB137" s="289"/>
      <c r="PFC137" s="289"/>
      <c r="PFD137" s="289"/>
      <c r="PFE137" s="289"/>
      <c r="PFF137" s="289"/>
      <c r="PFG137" s="289"/>
      <c r="PFH137" s="289"/>
      <c r="PFI137" s="289"/>
      <c r="PFJ137" s="289"/>
      <c r="PFK137" s="289"/>
      <c r="PFL137" s="289"/>
      <c r="PFM137" s="289"/>
      <c r="PFN137" s="289"/>
      <c r="PFO137" s="289"/>
      <c r="PFP137" s="289"/>
      <c r="PFQ137" s="289"/>
      <c r="PFR137" s="289"/>
      <c r="PFS137" s="289"/>
      <c r="PFT137" s="289"/>
      <c r="PFU137" s="289"/>
      <c r="PFV137" s="289"/>
      <c r="PFW137" s="289"/>
      <c r="PFX137" s="289"/>
      <c r="PFY137" s="289"/>
      <c r="PFZ137" s="289"/>
      <c r="PGA137" s="289"/>
      <c r="PGB137" s="289"/>
      <c r="PGC137" s="289"/>
      <c r="PGD137" s="289"/>
      <c r="PGE137" s="289"/>
      <c r="PGF137" s="289"/>
      <c r="PGG137" s="289"/>
      <c r="PGH137" s="289"/>
      <c r="PGI137" s="289"/>
      <c r="PGJ137" s="289"/>
      <c r="PGK137" s="289"/>
      <c r="PGL137" s="289"/>
      <c r="PGM137" s="289"/>
      <c r="PGN137" s="289"/>
      <c r="PGO137" s="289"/>
      <c r="PGP137" s="289"/>
      <c r="PGQ137" s="289"/>
      <c r="PGR137" s="289"/>
      <c r="PGS137" s="289"/>
      <c r="PGT137" s="289"/>
      <c r="PGU137" s="289"/>
      <c r="PGV137" s="289"/>
      <c r="PGW137" s="289"/>
      <c r="PGX137" s="289"/>
      <c r="PGY137" s="289"/>
      <c r="PGZ137" s="289"/>
      <c r="PHA137" s="289"/>
      <c r="PHB137" s="289"/>
      <c r="PHC137" s="289"/>
      <c r="PHD137" s="289"/>
      <c r="PHE137" s="289"/>
      <c r="PHF137" s="289"/>
      <c r="PHG137" s="289"/>
      <c r="PHH137" s="289"/>
      <c r="PHI137" s="289"/>
      <c r="PHJ137" s="289"/>
      <c r="PHK137" s="289"/>
      <c r="PHL137" s="289"/>
      <c r="PHM137" s="289"/>
      <c r="PHN137" s="289"/>
      <c r="PHO137" s="289"/>
      <c r="PHP137" s="289"/>
      <c r="PHQ137" s="289"/>
      <c r="PHR137" s="289"/>
      <c r="PHS137" s="289"/>
      <c r="PHT137" s="289"/>
      <c r="PHU137" s="289"/>
      <c r="PHV137" s="289"/>
      <c r="PHW137" s="289"/>
      <c r="PHX137" s="289"/>
      <c r="PHY137" s="289"/>
      <c r="PHZ137" s="289"/>
      <c r="PIA137" s="289"/>
      <c r="PIB137" s="289"/>
      <c r="PIC137" s="289"/>
      <c r="PID137" s="289"/>
      <c r="PIE137" s="289"/>
      <c r="PIF137" s="289"/>
      <c r="PIG137" s="289"/>
      <c r="PIH137" s="289"/>
      <c r="PII137" s="289"/>
      <c r="PIJ137" s="289"/>
      <c r="PIK137" s="289"/>
      <c r="PIL137" s="289"/>
      <c r="PIM137" s="289"/>
      <c r="PIN137" s="289"/>
      <c r="PIO137" s="289"/>
      <c r="PIP137" s="289"/>
      <c r="PIQ137" s="289"/>
      <c r="PIR137" s="289"/>
      <c r="PIS137" s="289"/>
      <c r="PIT137" s="289"/>
      <c r="PIU137" s="289"/>
      <c r="PIV137" s="289"/>
      <c r="PIW137" s="289"/>
      <c r="PIX137" s="289"/>
      <c r="PIY137" s="289"/>
      <c r="PIZ137" s="289"/>
      <c r="PJA137" s="289"/>
      <c r="PJB137" s="289"/>
      <c r="PJC137" s="289"/>
      <c r="PJD137" s="289"/>
      <c r="PJE137" s="289"/>
      <c r="PJF137" s="289"/>
      <c r="PJG137" s="289"/>
      <c r="PJH137" s="289"/>
      <c r="PJI137" s="289"/>
      <c r="PJJ137" s="289"/>
      <c r="PJK137" s="289"/>
      <c r="PJL137" s="289"/>
      <c r="PJM137" s="289"/>
      <c r="PJN137" s="289"/>
      <c r="PJO137" s="289"/>
      <c r="PJP137" s="289"/>
      <c r="PJQ137" s="289"/>
      <c r="PJR137" s="289"/>
      <c r="PJS137" s="289"/>
      <c r="PJT137" s="289"/>
      <c r="PJU137" s="289"/>
      <c r="PJV137" s="289"/>
      <c r="PJW137" s="289"/>
      <c r="PJX137" s="289"/>
      <c r="PJY137" s="289"/>
      <c r="PJZ137" s="289"/>
      <c r="PKA137" s="289"/>
      <c r="PKB137" s="289"/>
      <c r="PKC137" s="289"/>
      <c r="PKD137" s="289"/>
      <c r="PKE137" s="289"/>
      <c r="PKF137" s="289"/>
      <c r="PKG137" s="289"/>
      <c r="PKH137" s="289"/>
      <c r="PKI137" s="289"/>
      <c r="PKJ137" s="289"/>
      <c r="PKK137" s="289"/>
      <c r="PKL137" s="289"/>
      <c r="PKM137" s="289"/>
      <c r="PKN137" s="289"/>
      <c r="PKO137" s="289"/>
      <c r="PKP137" s="289"/>
      <c r="PKQ137" s="289"/>
      <c r="PKR137" s="289"/>
      <c r="PKS137" s="289"/>
      <c r="PKT137" s="289"/>
      <c r="PKU137" s="289"/>
      <c r="PKV137" s="289"/>
      <c r="PKW137" s="289"/>
      <c r="PKX137" s="289"/>
      <c r="PKY137" s="289"/>
      <c r="PKZ137" s="289"/>
      <c r="PLA137" s="289"/>
      <c r="PLB137" s="289"/>
      <c r="PLC137" s="289"/>
      <c r="PLD137" s="289"/>
      <c r="PLE137" s="289"/>
      <c r="PLF137" s="289"/>
      <c r="PLG137" s="289"/>
      <c r="PLH137" s="289"/>
      <c r="PLI137" s="289"/>
      <c r="PLJ137" s="289"/>
      <c r="PLK137" s="289"/>
      <c r="PLL137" s="289"/>
      <c r="PLM137" s="289"/>
      <c r="PLN137" s="289"/>
      <c r="PLO137" s="289"/>
      <c r="PLP137" s="289"/>
      <c r="PLQ137" s="289"/>
      <c r="PLR137" s="289"/>
      <c r="PLS137" s="289"/>
      <c r="PLT137" s="289"/>
      <c r="PLU137" s="289"/>
      <c r="PLV137" s="289"/>
      <c r="PLW137" s="289"/>
      <c r="PLX137" s="289"/>
      <c r="PLY137" s="289"/>
      <c r="PLZ137" s="289"/>
      <c r="PMA137" s="289"/>
      <c r="PMB137" s="289"/>
      <c r="PMC137" s="289"/>
      <c r="PMD137" s="289"/>
      <c r="PME137" s="289"/>
      <c r="PMF137" s="289"/>
      <c r="PMG137" s="289"/>
      <c r="PMH137" s="289"/>
      <c r="PMI137" s="289"/>
      <c r="PMJ137" s="289"/>
      <c r="PMK137" s="289"/>
      <c r="PML137" s="289"/>
      <c r="PMM137" s="289"/>
      <c r="PMN137" s="289"/>
      <c r="PMO137" s="289"/>
      <c r="PMP137" s="289"/>
      <c r="PMQ137" s="289"/>
      <c r="PMR137" s="289"/>
      <c r="PMS137" s="289"/>
      <c r="PMT137" s="289"/>
      <c r="PMU137" s="289"/>
      <c r="PMV137" s="289"/>
      <c r="PMW137" s="289"/>
      <c r="PMX137" s="289"/>
      <c r="PMY137" s="289"/>
      <c r="PMZ137" s="289"/>
      <c r="PNA137" s="289"/>
      <c r="PNB137" s="289"/>
      <c r="PNC137" s="289"/>
      <c r="PND137" s="289"/>
      <c r="PNE137" s="289"/>
      <c r="PNF137" s="289"/>
      <c r="PNG137" s="289"/>
      <c r="PNH137" s="289"/>
      <c r="PNI137" s="289"/>
      <c r="PNJ137" s="289"/>
      <c r="PNK137" s="289"/>
      <c r="PNL137" s="289"/>
      <c r="PNM137" s="289"/>
      <c r="PNN137" s="289"/>
      <c r="PNO137" s="289"/>
      <c r="PNP137" s="289"/>
      <c r="PNQ137" s="289"/>
      <c r="PNR137" s="289"/>
      <c r="PNS137" s="289"/>
      <c r="PNT137" s="289"/>
      <c r="PNU137" s="289"/>
      <c r="PNV137" s="289"/>
      <c r="PNW137" s="289"/>
      <c r="PNX137" s="289"/>
      <c r="PNY137" s="289"/>
      <c r="PNZ137" s="289"/>
      <c r="POA137" s="289"/>
      <c r="POB137" s="289"/>
      <c r="POC137" s="289"/>
      <c r="POD137" s="289"/>
      <c r="POE137" s="289"/>
      <c r="POF137" s="289"/>
      <c r="POG137" s="289"/>
      <c r="POH137" s="289"/>
      <c r="POI137" s="289"/>
      <c r="POJ137" s="289"/>
      <c r="POK137" s="289"/>
      <c r="POL137" s="289"/>
      <c r="POM137" s="289"/>
      <c r="PON137" s="289"/>
      <c r="POO137" s="289"/>
      <c r="POP137" s="289"/>
      <c r="POQ137" s="289"/>
      <c r="POR137" s="289"/>
      <c r="POS137" s="289"/>
      <c r="POT137" s="289"/>
      <c r="POU137" s="289"/>
      <c r="POV137" s="289"/>
      <c r="POW137" s="289"/>
      <c r="POX137" s="289"/>
      <c r="POY137" s="289"/>
      <c r="POZ137" s="289"/>
      <c r="PPA137" s="289"/>
      <c r="PPB137" s="289"/>
      <c r="PPC137" s="289"/>
      <c r="PPD137" s="289"/>
      <c r="PPE137" s="289"/>
      <c r="PPF137" s="289"/>
      <c r="PPG137" s="289"/>
      <c r="PPH137" s="289"/>
      <c r="PPI137" s="289"/>
      <c r="PPJ137" s="289"/>
      <c r="PPK137" s="289"/>
      <c r="PPL137" s="289"/>
      <c r="PPM137" s="289"/>
      <c r="PPN137" s="289"/>
      <c r="PPO137" s="289"/>
      <c r="PPP137" s="289"/>
      <c r="PPQ137" s="289"/>
      <c r="PPR137" s="289"/>
      <c r="PPS137" s="289"/>
      <c r="PPT137" s="289"/>
      <c r="PPU137" s="289"/>
      <c r="PPV137" s="289"/>
      <c r="PPW137" s="289"/>
      <c r="PPX137" s="289"/>
      <c r="PPY137" s="289"/>
      <c r="PPZ137" s="289"/>
      <c r="PQA137" s="289"/>
      <c r="PQB137" s="289"/>
      <c r="PQC137" s="289"/>
      <c r="PQD137" s="289"/>
      <c r="PQE137" s="289"/>
      <c r="PQF137" s="289"/>
      <c r="PQG137" s="289"/>
      <c r="PQH137" s="289"/>
      <c r="PQI137" s="289"/>
      <c r="PQJ137" s="289"/>
      <c r="PQK137" s="289"/>
      <c r="PQL137" s="289"/>
      <c r="PQM137" s="289"/>
      <c r="PQN137" s="289"/>
      <c r="PQO137" s="289"/>
      <c r="PQP137" s="289"/>
      <c r="PQQ137" s="289"/>
      <c r="PQR137" s="289"/>
      <c r="PQS137" s="289"/>
      <c r="PQT137" s="289"/>
      <c r="PQU137" s="289"/>
      <c r="PQV137" s="289"/>
      <c r="PQW137" s="289"/>
      <c r="PQX137" s="289"/>
      <c r="PQY137" s="289"/>
      <c r="PQZ137" s="289"/>
      <c r="PRA137" s="289"/>
      <c r="PRB137" s="289"/>
      <c r="PRC137" s="289"/>
      <c r="PRD137" s="289"/>
      <c r="PRE137" s="289"/>
      <c r="PRF137" s="289"/>
      <c r="PRG137" s="289"/>
      <c r="PRH137" s="289"/>
      <c r="PRI137" s="289"/>
      <c r="PRJ137" s="289"/>
      <c r="PRK137" s="289"/>
      <c r="PRL137" s="289"/>
      <c r="PRM137" s="289"/>
      <c r="PRN137" s="289"/>
      <c r="PRO137" s="289"/>
      <c r="PRP137" s="289"/>
      <c r="PRQ137" s="289"/>
      <c r="PRR137" s="289"/>
      <c r="PRS137" s="289"/>
      <c r="PRT137" s="289"/>
      <c r="PRU137" s="289"/>
      <c r="PRV137" s="289"/>
      <c r="PRW137" s="289"/>
      <c r="PRX137" s="289"/>
      <c r="PRY137" s="289"/>
      <c r="PRZ137" s="289"/>
      <c r="PSA137" s="289"/>
      <c r="PSB137" s="289"/>
      <c r="PSC137" s="289"/>
      <c r="PSD137" s="289"/>
      <c r="PSE137" s="289"/>
      <c r="PSF137" s="289"/>
      <c r="PSG137" s="289"/>
      <c r="PSH137" s="289"/>
      <c r="PSI137" s="289"/>
      <c r="PSJ137" s="289"/>
      <c r="PSK137" s="289"/>
      <c r="PSL137" s="289"/>
      <c r="PSM137" s="289"/>
      <c r="PSN137" s="289"/>
      <c r="PSO137" s="289"/>
      <c r="PSP137" s="289"/>
      <c r="PSQ137" s="289"/>
      <c r="PSR137" s="289"/>
      <c r="PSS137" s="289"/>
      <c r="PST137" s="289"/>
      <c r="PSU137" s="289"/>
      <c r="PSV137" s="289"/>
      <c r="PSW137" s="289"/>
      <c r="PSX137" s="289"/>
      <c r="PSY137" s="289"/>
      <c r="PSZ137" s="289"/>
      <c r="PTA137" s="289"/>
      <c r="PTB137" s="289"/>
      <c r="PTC137" s="289"/>
      <c r="PTD137" s="289"/>
      <c r="PTE137" s="289"/>
      <c r="PTF137" s="289"/>
      <c r="PTG137" s="289"/>
      <c r="PTH137" s="289"/>
      <c r="PTI137" s="289"/>
      <c r="PTJ137" s="289"/>
      <c r="PTK137" s="289"/>
      <c r="PTL137" s="289"/>
      <c r="PTM137" s="289"/>
      <c r="PTN137" s="289"/>
      <c r="PTO137" s="289"/>
      <c r="PTP137" s="289"/>
      <c r="PTQ137" s="289"/>
      <c r="PTR137" s="289"/>
      <c r="PTS137" s="289"/>
      <c r="PTT137" s="289"/>
      <c r="PTU137" s="289"/>
      <c r="PTV137" s="289"/>
      <c r="PTW137" s="289"/>
      <c r="PTX137" s="289"/>
      <c r="PTY137" s="289"/>
      <c r="PTZ137" s="289"/>
      <c r="PUA137" s="289"/>
      <c r="PUB137" s="289"/>
      <c r="PUC137" s="289"/>
      <c r="PUD137" s="289"/>
      <c r="PUE137" s="289"/>
      <c r="PUF137" s="289"/>
      <c r="PUG137" s="289"/>
      <c r="PUH137" s="289"/>
      <c r="PUI137" s="289"/>
      <c r="PUJ137" s="289"/>
      <c r="PUK137" s="289"/>
      <c r="PUL137" s="289"/>
      <c r="PUM137" s="289"/>
      <c r="PUN137" s="289"/>
      <c r="PUO137" s="289"/>
      <c r="PUP137" s="289"/>
      <c r="PUQ137" s="289"/>
      <c r="PUR137" s="289"/>
      <c r="PUS137" s="289"/>
      <c r="PUT137" s="289"/>
      <c r="PUU137" s="289"/>
      <c r="PUV137" s="289"/>
      <c r="PUW137" s="289"/>
      <c r="PUX137" s="289"/>
      <c r="PUY137" s="289"/>
      <c r="PUZ137" s="289"/>
      <c r="PVA137" s="289"/>
      <c r="PVB137" s="289"/>
      <c r="PVC137" s="289"/>
      <c r="PVD137" s="289"/>
      <c r="PVE137" s="289"/>
      <c r="PVF137" s="289"/>
      <c r="PVG137" s="289"/>
      <c r="PVH137" s="289"/>
      <c r="PVI137" s="289"/>
      <c r="PVJ137" s="289"/>
      <c r="PVK137" s="289"/>
      <c r="PVL137" s="289"/>
      <c r="PVM137" s="289"/>
      <c r="PVN137" s="289"/>
      <c r="PVO137" s="289"/>
      <c r="PVP137" s="289"/>
      <c r="PVQ137" s="289"/>
      <c r="PVR137" s="289"/>
      <c r="PVS137" s="289"/>
      <c r="PVT137" s="289"/>
      <c r="PVU137" s="289"/>
      <c r="PVV137" s="289"/>
      <c r="PVW137" s="289"/>
      <c r="PVX137" s="289"/>
      <c r="PVY137" s="289"/>
      <c r="PVZ137" s="289"/>
      <c r="PWA137" s="289"/>
      <c r="PWB137" s="289"/>
      <c r="PWC137" s="289"/>
      <c r="PWD137" s="289"/>
      <c r="PWE137" s="289"/>
      <c r="PWF137" s="289"/>
      <c r="PWG137" s="289"/>
      <c r="PWH137" s="289"/>
      <c r="PWI137" s="289"/>
      <c r="PWJ137" s="289"/>
      <c r="PWK137" s="289"/>
      <c r="PWL137" s="289"/>
      <c r="PWM137" s="289"/>
      <c r="PWN137" s="289"/>
      <c r="PWO137" s="289"/>
      <c r="PWP137" s="289"/>
      <c r="PWQ137" s="289"/>
      <c r="PWR137" s="289"/>
      <c r="PWS137" s="289"/>
      <c r="PWT137" s="289"/>
      <c r="PWU137" s="289"/>
      <c r="PWV137" s="289"/>
      <c r="PWW137" s="289"/>
      <c r="PWX137" s="289"/>
      <c r="PWY137" s="289"/>
      <c r="PWZ137" s="289"/>
      <c r="PXA137" s="289"/>
      <c r="PXB137" s="289"/>
      <c r="PXC137" s="289"/>
      <c r="PXD137" s="289"/>
      <c r="PXE137" s="289"/>
      <c r="PXF137" s="289"/>
      <c r="PXG137" s="289"/>
      <c r="PXH137" s="289"/>
      <c r="PXI137" s="289"/>
      <c r="PXJ137" s="289"/>
      <c r="PXK137" s="289"/>
      <c r="PXL137" s="289"/>
      <c r="PXM137" s="289"/>
      <c r="PXN137" s="289"/>
      <c r="PXO137" s="289"/>
      <c r="PXP137" s="289"/>
      <c r="PXQ137" s="289"/>
      <c r="PXR137" s="289"/>
      <c r="PXS137" s="289"/>
      <c r="PXT137" s="289"/>
      <c r="PXU137" s="289"/>
      <c r="PXV137" s="289"/>
      <c r="PXW137" s="289"/>
      <c r="PXX137" s="289"/>
      <c r="PXY137" s="289"/>
      <c r="PXZ137" s="289"/>
      <c r="PYA137" s="289"/>
      <c r="PYB137" s="289"/>
      <c r="PYC137" s="289"/>
      <c r="PYD137" s="289"/>
      <c r="PYE137" s="289"/>
      <c r="PYF137" s="289"/>
      <c r="PYG137" s="289"/>
      <c r="PYH137" s="289"/>
      <c r="PYI137" s="289"/>
      <c r="PYJ137" s="289"/>
      <c r="PYK137" s="289"/>
      <c r="PYL137" s="289"/>
      <c r="PYM137" s="289"/>
      <c r="PYN137" s="289"/>
      <c r="PYO137" s="289"/>
      <c r="PYP137" s="289"/>
      <c r="PYQ137" s="289"/>
      <c r="PYR137" s="289"/>
      <c r="PYS137" s="289"/>
      <c r="PYT137" s="289"/>
      <c r="PYU137" s="289"/>
      <c r="PYV137" s="289"/>
      <c r="PYW137" s="289"/>
      <c r="PYX137" s="289"/>
      <c r="PYY137" s="289"/>
      <c r="PYZ137" s="289"/>
      <c r="PZA137" s="289"/>
      <c r="PZB137" s="289"/>
      <c r="PZC137" s="289"/>
      <c r="PZD137" s="289"/>
      <c r="PZE137" s="289"/>
      <c r="PZF137" s="289"/>
      <c r="PZG137" s="289"/>
      <c r="PZH137" s="289"/>
      <c r="PZI137" s="289"/>
      <c r="PZJ137" s="289"/>
      <c r="PZK137" s="289"/>
      <c r="PZL137" s="289"/>
      <c r="PZM137" s="289"/>
      <c r="PZN137" s="289"/>
      <c r="PZO137" s="289"/>
      <c r="PZP137" s="289"/>
      <c r="PZQ137" s="289"/>
      <c r="PZR137" s="289"/>
      <c r="PZS137" s="289"/>
      <c r="PZT137" s="289"/>
      <c r="PZU137" s="289"/>
      <c r="PZV137" s="289"/>
      <c r="PZW137" s="289"/>
      <c r="PZX137" s="289"/>
      <c r="PZY137" s="289"/>
      <c r="PZZ137" s="289"/>
      <c r="QAA137" s="289"/>
      <c r="QAB137" s="289"/>
      <c r="QAC137" s="289"/>
      <c r="QAD137" s="289"/>
      <c r="QAE137" s="289"/>
      <c r="QAF137" s="289"/>
      <c r="QAG137" s="289"/>
      <c r="QAH137" s="289"/>
      <c r="QAI137" s="289"/>
      <c r="QAJ137" s="289"/>
      <c r="QAK137" s="289"/>
      <c r="QAL137" s="289"/>
      <c r="QAM137" s="289"/>
      <c r="QAN137" s="289"/>
      <c r="QAO137" s="289"/>
      <c r="QAP137" s="289"/>
      <c r="QAQ137" s="289"/>
      <c r="QAR137" s="289"/>
      <c r="QAS137" s="289"/>
      <c r="QAT137" s="289"/>
      <c r="QAU137" s="289"/>
      <c r="QAV137" s="289"/>
      <c r="QAW137" s="289"/>
      <c r="QAX137" s="289"/>
      <c r="QAY137" s="289"/>
      <c r="QAZ137" s="289"/>
      <c r="QBA137" s="289"/>
      <c r="QBB137" s="289"/>
      <c r="QBC137" s="289"/>
      <c r="QBD137" s="289"/>
      <c r="QBE137" s="289"/>
      <c r="QBF137" s="289"/>
      <c r="QBG137" s="289"/>
      <c r="QBH137" s="289"/>
      <c r="QBI137" s="289"/>
      <c r="QBJ137" s="289"/>
      <c r="QBK137" s="289"/>
      <c r="QBL137" s="289"/>
      <c r="QBM137" s="289"/>
      <c r="QBN137" s="289"/>
      <c r="QBO137" s="289"/>
      <c r="QBP137" s="289"/>
      <c r="QBQ137" s="289"/>
      <c r="QBR137" s="289"/>
      <c r="QBS137" s="289"/>
      <c r="QBT137" s="289"/>
      <c r="QBU137" s="289"/>
      <c r="QBV137" s="289"/>
      <c r="QBW137" s="289"/>
      <c r="QBX137" s="289"/>
      <c r="QBY137" s="289"/>
      <c r="QBZ137" s="289"/>
      <c r="QCA137" s="289"/>
      <c r="QCB137" s="289"/>
      <c r="QCC137" s="289"/>
      <c r="QCD137" s="289"/>
      <c r="QCE137" s="289"/>
      <c r="QCF137" s="289"/>
      <c r="QCG137" s="289"/>
      <c r="QCH137" s="289"/>
      <c r="QCI137" s="289"/>
      <c r="QCJ137" s="289"/>
      <c r="QCK137" s="289"/>
      <c r="QCL137" s="289"/>
      <c r="QCM137" s="289"/>
      <c r="QCN137" s="289"/>
      <c r="QCO137" s="289"/>
      <c r="QCP137" s="289"/>
      <c r="QCQ137" s="289"/>
      <c r="QCR137" s="289"/>
      <c r="QCS137" s="289"/>
      <c r="QCT137" s="289"/>
      <c r="QCU137" s="289"/>
      <c r="QCV137" s="289"/>
      <c r="QCW137" s="289"/>
      <c r="QCX137" s="289"/>
      <c r="QCY137" s="289"/>
      <c r="QCZ137" s="289"/>
      <c r="QDA137" s="289"/>
      <c r="QDB137" s="289"/>
      <c r="QDC137" s="289"/>
      <c r="QDD137" s="289"/>
      <c r="QDE137" s="289"/>
      <c r="QDF137" s="289"/>
      <c r="QDG137" s="289"/>
      <c r="QDH137" s="289"/>
      <c r="QDI137" s="289"/>
      <c r="QDJ137" s="289"/>
      <c r="QDK137" s="289"/>
      <c r="QDL137" s="289"/>
      <c r="QDM137" s="289"/>
      <c r="QDN137" s="289"/>
      <c r="QDO137" s="289"/>
      <c r="QDP137" s="289"/>
      <c r="QDQ137" s="289"/>
      <c r="QDR137" s="289"/>
      <c r="QDS137" s="289"/>
      <c r="QDT137" s="289"/>
      <c r="QDU137" s="289"/>
      <c r="QDV137" s="289"/>
      <c r="QDW137" s="289"/>
      <c r="QDX137" s="289"/>
      <c r="QDY137" s="289"/>
      <c r="QDZ137" s="289"/>
      <c r="QEA137" s="289"/>
      <c r="QEB137" s="289"/>
      <c r="QEC137" s="289"/>
      <c r="QED137" s="289"/>
      <c r="QEE137" s="289"/>
      <c r="QEF137" s="289"/>
      <c r="QEG137" s="289"/>
      <c r="QEH137" s="289"/>
      <c r="QEI137" s="289"/>
      <c r="QEJ137" s="289"/>
      <c r="QEK137" s="289"/>
      <c r="QEL137" s="289"/>
      <c r="QEM137" s="289"/>
      <c r="QEN137" s="289"/>
      <c r="QEO137" s="289"/>
      <c r="QEP137" s="289"/>
      <c r="QEQ137" s="289"/>
      <c r="QER137" s="289"/>
      <c r="QES137" s="289"/>
      <c r="QET137" s="289"/>
      <c r="QEU137" s="289"/>
      <c r="QEV137" s="289"/>
      <c r="QEW137" s="289"/>
      <c r="QEX137" s="289"/>
      <c r="QEY137" s="289"/>
      <c r="QEZ137" s="289"/>
      <c r="QFA137" s="289"/>
      <c r="QFB137" s="289"/>
      <c r="QFC137" s="289"/>
      <c r="QFD137" s="289"/>
      <c r="QFE137" s="289"/>
      <c r="QFF137" s="289"/>
      <c r="QFG137" s="289"/>
      <c r="QFH137" s="289"/>
      <c r="QFI137" s="289"/>
      <c r="QFJ137" s="289"/>
      <c r="QFK137" s="289"/>
      <c r="QFL137" s="289"/>
      <c r="QFM137" s="289"/>
      <c r="QFN137" s="289"/>
      <c r="QFO137" s="289"/>
      <c r="QFP137" s="289"/>
      <c r="QFQ137" s="289"/>
      <c r="QFR137" s="289"/>
      <c r="QFS137" s="289"/>
      <c r="QFT137" s="289"/>
      <c r="QFU137" s="289"/>
      <c r="QFV137" s="289"/>
      <c r="QFW137" s="289"/>
      <c r="QFX137" s="289"/>
      <c r="QFY137" s="289"/>
      <c r="QFZ137" s="289"/>
      <c r="QGA137" s="289"/>
      <c r="QGB137" s="289"/>
      <c r="QGC137" s="289"/>
      <c r="QGD137" s="289"/>
      <c r="QGE137" s="289"/>
      <c r="QGF137" s="289"/>
      <c r="QGG137" s="289"/>
      <c r="QGH137" s="289"/>
      <c r="QGI137" s="289"/>
      <c r="QGJ137" s="289"/>
      <c r="QGK137" s="289"/>
      <c r="QGL137" s="289"/>
      <c r="QGM137" s="289"/>
      <c r="QGN137" s="289"/>
      <c r="QGO137" s="289"/>
      <c r="QGP137" s="289"/>
      <c r="QGQ137" s="289"/>
      <c r="QGR137" s="289"/>
      <c r="QGS137" s="289"/>
      <c r="QGT137" s="289"/>
      <c r="QGU137" s="289"/>
      <c r="QGV137" s="289"/>
      <c r="QGW137" s="289"/>
      <c r="QGX137" s="289"/>
      <c r="QGY137" s="289"/>
      <c r="QGZ137" s="289"/>
      <c r="QHA137" s="289"/>
      <c r="QHB137" s="289"/>
      <c r="QHC137" s="289"/>
      <c r="QHD137" s="289"/>
      <c r="QHE137" s="289"/>
      <c r="QHF137" s="289"/>
      <c r="QHG137" s="289"/>
      <c r="QHH137" s="289"/>
      <c r="QHI137" s="289"/>
      <c r="QHJ137" s="289"/>
      <c r="QHK137" s="289"/>
      <c r="QHL137" s="289"/>
      <c r="QHM137" s="289"/>
      <c r="QHN137" s="289"/>
      <c r="QHO137" s="289"/>
      <c r="QHP137" s="289"/>
      <c r="QHQ137" s="289"/>
      <c r="QHR137" s="289"/>
      <c r="QHS137" s="289"/>
      <c r="QHT137" s="289"/>
      <c r="QHU137" s="289"/>
      <c r="QHV137" s="289"/>
      <c r="QHW137" s="289"/>
      <c r="QHX137" s="289"/>
      <c r="QHY137" s="289"/>
      <c r="QHZ137" s="289"/>
      <c r="QIA137" s="289"/>
      <c r="QIB137" s="289"/>
      <c r="QIC137" s="289"/>
      <c r="QID137" s="289"/>
      <c r="QIE137" s="289"/>
      <c r="QIF137" s="289"/>
      <c r="QIG137" s="289"/>
      <c r="QIH137" s="289"/>
      <c r="QII137" s="289"/>
      <c r="QIJ137" s="289"/>
      <c r="QIK137" s="289"/>
      <c r="QIL137" s="289"/>
      <c r="QIM137" s="289"/>
      <c r="QIN137" s="289"/>
      <c r="QIO137" s="289"/>
      <c r="QIP137" s="289"/>
      <c r="QIQ137" s="289"/>
      <c r="QIR137" s="289"/>
      <c r="QIS137" s="289"/>
      <c r="QIT137" s="289"/>
      <c r="QIU137" s="289"/>
      <c r="QIV137" s="289"/>
      <c r="QIW137" s="289"/>
      <c r="QIX137" s="289"/>
      <c r="QIY137" s="289"/>
      <c r="QIZ137" s="289"/>
      <c r="QJA137" s="289"/>
      <c r="QJB137" s="289"/>
      <c r="QJC137" s="289"/>
      <c r="QJD137" s="289"/>
      <c r="QJE137" s="289"/>
      <c r="QJF137" s="289"/>
      <c r="QJG137" s="289"/>
      <c r="QJH137" s="289"/>
      <c r="QJI137" s="289"/>
      <c r="QJJ137" s="289"/>
      <c r="QJK137" s="289"/>
      <c r="QJL137" s="289"/>
      <c r="QJM137" s="289"/>
      <c r="QJN137" s="289"/>
      <c r="QJO137" s="289"/>
      <c r="QJP137" s="289"/>
      <c r="QJQ137" s="289"/>
      <c r="QJR137" s="289"/>
      <c r="QJS137" s="289"/>
      <c r="QJT137" s="289"/>
      <c r="QJU137" s="289"/>
      <c r="QJV137" s="289"/>
      <c r="QJW137" s="289"/>
      <c r="QJX137" s="289"/>
      <c r="QJY137" s="289"/>
      <c r="QJZ137" s="289"/>
      <c r="QKA137" s="289"/>
      <c r="QKB137" s="289"/>
      <c r="QKC137" s="289"/>
      <c r="QKD137" s="289"/>
      <c r="QKE137" s="289"/>
      <c r="QKF137" s="289"/>
      <c r="QKG137" s="289"/>
      <c r="QKH137" s="289"/>
      <c r="QKI137" s="289"/>
      <c r="QKJ137" s="289"/>
      <c r="QKK137" s="289"/>
      <c r="QKL137" s="289"/>
      <c r="QKM137" s="289"/>
      <c r="QKN137" s="289"/>
      <c r="QKO137" s="289"/>
      <c r="QKP137" s="289"/>
      <c r="QKQ137" s="289"/>
      <c r="QKR137" s="289"/>
      <c r="QKS137" s="289"/>
      <c r="QKT137" s="289"/>
      <c r="QKU137" s="289"/>
      <c r="QKV137" s="289"/>
      <c r="QKW137" s="289"/>
      <c r="QKX137" s="289"/>
      <c r="QKY137" s="289"/>
      <c r="QKZ137" s="289"/>
      <c r="QLA137" s="289"/>
      <c r="QLB137" s="289"/>
      <c r="QLC137" s="289"/>
      <c r="QLD137" s="289"/>
      <c r="QLE137" s="289"/>
      <c r="QLF137" s="289"/>
      <c r="QLG137" s="289"/>
      <c r="QLH137" s="289"/>
      <c r="QLI137" s="289"/>
      <c r="QLJ137" s="289"/>
      <c r="QLK137" s="289"/>
      <c r="QLL137" s="289"/>
      <c r="QLM137" s="289"/>
      <c r="QLN137" s="289"/>
      <c r="QLO137" s="289"/>
      <c r="QLP137" s="289"/>
      <c r="QLQ137" s="289"/>
      <c r="QLR137" s="289"/>
      <c r="QLS137" s="289"/>
      <c r="QLT137" s="289"/>
      <c r="QLU137" s="289"/>
      <c r="QLV137" s="289"/>
      <c r="QLW137" s="289"/>
      <c r="QLX137" s="289"/>
      <c r="QLY137" s="289"/>
      <c r="QLZ137" s="289"/>
      <c r="QMA137" s="289"/>
      <c r="QMB137" s="289"/>
      <c r="QMC137" s="289"/>
      <c r="QMD137" s="289"/>
      <c r="QME137" s="289"/>
      <c r="QMF137" s="289"/>
      <c r="QMG137" s="289"/>
      <c r="QMH137" s="289"/>
      <c r="QMI137" s="289"/>
      <c r="QMJ137" s="289"/>
      <c r="QMK137" s="289"/>
      <c r="QML137" s="289"/>
      <c r="QMM137" s="289"/>
      <c r="QMN137" s="289"/>
      <c r="QMO137" s="289"/>
      <c r="QMP137" s="289"/>
      <c r="QMQ137" s="289"/>
      <c r="QMR137" s="289"/>
      <c r="QMS137" s="289"/>
      <c r="QMT137" s="289"/>
      <c r="QMU137" s="289"/>
      <c r="QMV137" s="289"/>
      <c r="QMW137" s="289"/>
      <c r="QMX137" s="289"/>
      <c r="QMY137" s="289"/>
      <c r="QMZ137" s="289"/>
      <c r="QNA137" s="289"/>
      <c r="QNB137" s="289"/>
      <c r="QNC137" s="289"/>
      <c r="QND137" s="289"/>
      <c r="QNE137" s="289"/>
      <c r="QNF137" s="289"/>
      <c r="QNG137" s="289"/>
      <c r="QNH137" s="289"/>
      <c r="QNI137" s="289"/>
      <c r="QNJ137" s="289"/>
      <c r="QNK137" s="289"/>
      <c r="QNL137" s="289"/>
      <c r="QNM137" s="289"/>
      <c r="QNN137" s="289"/>
      <c r="QNO137" s="289"/>
      <c r="QNP137" s="289"/>
      <c r="QNQ137" s="289"/>
      <c r="QNR137" s="289"/>
      <c r="QNS137" s="289"/>
      <c r="QNT137" s="289"/>
      <c r="QNU137" s="289"/>
      <c r="QNV137" s="289"/>
      <c r="QNW137" s="289"/>
      <c r="QNX137" s="289"/>
      <c r="QNY137" s="289"/>
      <c r="QNZ137" s="289"/>
      <c r="QOA137" s="289"/>
      <c r="QOB137" s="289"/>
      <c r="QOC137" s="289"/>
      <c r="QOD137" s="289"/>
      <c r="QOE137" s="289"/>
      <c r="QOF137" s="289"/>
      <c r="QOG137" s="289"/>
      <c r="QOH137" s="289"/>
      <c r="QOI137" s="289"/>
      <c r="QOJ137" s="289"/>
      <c r="QOK137" s="289"/>
      <c r="QOL137" s="289"/>
      <c r="QOM137" s="289"/>
      <c r="QON137" s="289"/>
      <c r="QOO137" s="289"/>
      <c r="QOP137" s="289"/>
      <c r="QOQ137" s="289"/>
      <c r="QOR137" s="289"/>
      <c r="QOS137" s="289"/>
      <c r="QOT137" s="289"/>
      <c r="QOU137" s="289"/>
      <c r="QOV137" s="289"/>
      <c r="QOW137" s="289"/>
      <c r="QOX137" s="289"/>
      <c r="QOY137" s="289"/>
      <c r="QOZ137" s="289"/>
      <c r="QPA137" s="289"/>
      <c r="QPB137" s="289"/>
      <c r="QPC137" s="289"/>
      <c r="QPD137" s="289"/>
      <c r="QPE137" s="289"/>
      <c r="QPF137" s="289"/>
      <c r="QPG137" s="289"/>
      <c r="QPH137" s="289"/>
      <c r="QPI137" s="289"/>
      <c r="QPJ137" s="289"/>
      <c r="QPK137" s="289"/>
      <c r="QPL137" s="289"/>
      <c r="QPM137" s="289"/>
      <c r="QPN137" s="289"/>
      <c r="QPO137" s="289"/>
      <c r="QPP137" s="289"/>
      <c r="QPQ137" s="289"/>
      <c r="QPR137" s="289"/>
      <c r="QPS137" s="289"/>
      <c r="QPT137" s="289"/>
      <c r="QPU137" s="289"/>
      <c r="QPV137" s="289"/>
      <c r="QPW137" s="289"/>
      <c r="QPX137" s="289"/>
      <c r="QPY137" s="289"/>
      <c r="QPZ137" s="289"/>
      <c r="QQA137" s="289"/>
      <c r="QQB137" s="289"/>
      <c r="QQC137" s="289"/>
      <c r="QQD137" s="289"/>
      <c r="QQE137" s="289"/>
      <c r="QQF137" s="289"/>
      <c r="QQG137" s="289"/>
      <c r="QQH137" s="289"/>
      <c r="QQI137" s="289"/>
      <c r="QQJ137" s="289"/>
      <c r="QQK137" s="289"/>
      <c r="QQL137" s="289"/>
      <c r="QQM137" s="289"/>
      <c r="QQN137" s="289"/>
      <c r="QQO137" s="289"/>
      <c r="QQP137" s="289"/>
      <c r="QQQ137" s="289"/>
      <c r="QQR137" s="289"/>
      <c r="QQS137" s="289"/>
      <c r="QQT137" s="289"/>
      <c r="QQU137" s="289"/>
      <c r="QQV137" s="289"/>
      <c r="QQW137" s="289"/>
      <c r="QQX137" s="289"/>
      <c r="QQY137" s="289"/>
      <c r="QQZ137" s="289"/>
      <c r="QRA137" s="289"/>
      <c r="QRB137" s="289"/>
      <c r="QRC137" s="289"/>
      <c r="QRD137" s="289"/>
      <c r="QRE137" s="289"/>
      <c r="QRF137" s="289"/>
      <c r="QRG137" s="289"/>
      <c r="QRH137" s="289"/>
      <c r="QRI137" s="289"/>
      <c r="QRJ137" s="289"/>
      <c r="QRK137" s="289"/>
      <c r="QRL137" s="289"/>
      <c r="QRM137" s="289"/>
      <c r="QRN137" s="289"/>
      <c r="QRO137" s="289"/>
      <c r="QRP137" s="289"/>
      <c r="QRQ137" s="289"/>
      <c r="QRR137" s="289"/>
      <c r="QRS137" s="289"/>
      <c r="QRT137" s="289"/>
      <c r="QRU137" s="289"/>
      <c r="QRV137" s="289"/>
      <c r="QRW137" s="289"/>
      <c r="QRX137" s="289"/>
      <c r="QRY137" s="289"/>
      <c r="QRZ137" s="289"/>
      <c r="QSA137" s="289"/>
      <c r="QSB137" s="289"/>
      <c r="QSC137" s="289"/>
      <c r="QSD137" s="289"/>
      <c r="QSE137" s="289"/>
      <c r="QSF137" s="289"/>
      <c r="QSG137" s="289"/>
      <c r="QSH137" s="289"/>
      <c r="QSI137" s="289"/>
      <c r="QSJ137" s="289"/>
      <c r="QSK137" s="289"/>
      <c r="QSL137" s="289"/>
      <c r="QSM137" s="289"/>
      <c r="QSN137" s="289"/>
      <c r="QSO137" s="289"/>
      <c r="QSP137" s="289"/>
      <c r="QSQ137" s="289"/>
      <c r="QSR137" s="289"/>
      <c r="QSS137" s="289"/>
      <c r="QST137" s="289"/>
      <c r="QSU137" s="289"/>
      <c r="QSV137" s="289"/>
      <c r="QSW137" s="289"/>
      <c r="QSX137" s="289"/>
      <c r="QSY137" s="289"/>
      <c r="QSZ137" s="289"/>
      <c r="QTA137" s="289"/>
      <c r="QTB137" s="289"/>
      <c r="QTC137" s="289"/>
      <c r="QTD137" s="289"/>
      <c r="QTE137" s="289"/>
      <c r="QTF137" s="289"/>
      <c r="QTG137" s="289"/>
      <c r="QTH137" s="289"/>
      <c r="QTI137" s="289"/>
      <c r="QTJ137" s="289"/>
      <c r="QTK137" s="289"/>
      <c r="QTL137" s="289"/>
      <c r="QTM137" s="289"/>
      <c r="QTN137" s="289"/>
      <c r="QTO137" s="289"/>
      <c r="QTP137" s="289"/>
      <c r="QTQ137" s="289"/>
      <c r="QTR137" s="289"/>
      <c r="QTS137" s="289"/>
      <c r="QTT137" s="289"/>
      <c r="QTU137" s="289"/>
      <c r="QTV137" s="289"/>
      <c r="QTW137" s="289"/>
      <c r="QTX137" s="289"/>
      <c r="QTY137" s="289"/>
      <c r="QTZ137" s="289"/>
      <c r="QUA137" s="289"/>
      <c r="QUB137" s="289"/>
      <c r="QUC137" s="289"/>
      <c r="QUD137" s="289"/>
      <c r="QUE137" s="289"/>
      <c r="QUF137" s="289"/>
      <c r="QUG137" s="289"/>
      <c r="QUH137" s="289"/>
      <c r="QUI137" s="289"/>
      <c r="QUJ137" s="289"/>
      <c r="QUK137" s="289"/>
      <c r="QUL137" s="289"/>
      <c r="QUM137" s="289"/>
      <c r="QUN137" s="289"/>
      <c r="QUO137" s="289"/>
      <c r="QUP137" s="289"/>
      <c r="QUQ137" s="289"/>
      <c r="QUR137" s="289"/>
      <c r="QUS137" s="289"/>
      <c r="QUT137" s="289"/>
      <c r="QUU137" s="289"/>
      <c r="QUV137" s="289"/>
      <c r="QUW137" s="289"/>
      <c r="QUX137" s="289"/>
      <c r="QUY137" s="289"/>
      <c r="QUZ137" s="289"/>
      <c r="QVA137" s="289"/>
      <c r="QVB137" s="289"/>
      <c r="QVC137" s="289"/>
      <c r="QVD137" s="289"/>
      <c r="QVE137" s="289"/>
      <c r="QVF137" s="289"/>
      <c r="QVG137" s="289"/>
      <c r="QVH137" s="289"/>
      <c r="QVI137" s="289"/>
      <c r="QVJ137" s="289"/>
      <c r="QVK137" s="289"/>
      <c r="QVL137" s="289"/>
      <c r="QVM137" s="289"/>
      <c r="QVN137" s="289"/>
      <c r="QVO137" s="289"/>
      <c r="QVP137" s="289"/>
      <c r="QVQ137" s="289"/>
      <c r="QVR137" s="289"/>
      <c r="QVS137" s="289"/>
      <c r="QVT137" s="289"/>
      <c r="QVU137" s="289"/>
      <c r="QVV137" s="289"/>
      <c r="QVW137" s="289"/>
      <c r="QVX137" s="289"/>
      <c r="QVY137" s="289"/>
      <c r="QVZ137" s="289"/>
      <c r="QWA137" s="289"/>
      <c r="QWB137" s="289"/>
      <c r="QWC137" s="289"/>
      <c r="QWD137" s="289"/>
      <c r="QWE137" s="289"/>
      <c r="QWF137" s="289"/>
      <c r="QWG137" s="289"/>
      <c r="QWH137" s="289"/>
      <c r="QWI137" s="289"/>
      <c r="QWJ137" s="289"/>
      <c r="QWK137" s="289"/>
      <c r="QWL137" s="289"/>
      <c r="QWM137" s="289"/>
      <c r="QWN137" s="289"/>
      <c r="QWO137" s="289"/>
      <c r="QWP137" s="289"/>
      <c r="QWQ137" s="289"/>
      <c r="QWR137" s="289"/>
      <c r="QWS137" s="289"/>
      <c r="QWT137" s="289"/>
      <c r="QWU137" s="289"/>
      <c r="QWV137" s="289"/>
      <c r="QWW137" s="289"/>
      <c r="QWX137" s="289"/>
      <c r="QWY137" s="289"/>
      <c r="QWZ137" s="289"/>
      <c r="QXA137" s="289"/>
      <c r="QXB137" s="289"/>
      <c r="QXC137" s="289"/>
      <c r="QXD137" s="289"/>
      <c r="QXE137" s="289"/>
      <c r="QXF137" s="289"/>
      <c r="QXG137" s="289"/>
      <c r="QXH137" s="289"/>
      <c r="QXI137" s="289"/>
      <c r="QXJ137" s="289"/>
      <c r="QXK137" s="289"/>
      <c r="QXL137" s="289"/>
      <c r="QXM137" s="289"/>
      <c r="QXN137" s="289"/>
      <c r="QXO137" s="289"/>
      <c r="QXP137" s="289"/>
      <c r="QXQ137" s="289"/>
      <c r="QXR137" s="289"/>
      <c r="QXS137" s="289"/>
      <c r="QXT137" s="289"/>
      <c r="QXU137" s="289"/>
      <c r="QXV137" s="289"/>
      <c r="QXW137" s="289"/>
      <c r="QXX137" s="289"/>
      <c r="QXY137" s="289"/>
      <c r="QXZ137" s="289"/>
      <c r="QYA137" s="289"/>
      <c r="QYB137" s="289"/>
      <c r="QYC137" s="289"/>
      <c r="QYD137" s="289"/>
      <c r="QYE137" s="289"/>
      <c r="QYF137" s="289"/>
      <c r="QYG137" s="289"/>
      <c r="QYH137" s="289"/>
      <c r="QYI137" s="289"/>
      <c r="QYJ137" s="289"/>
      <c r="QYK137" s="289"/>
      <c r="QYL137" s="289"/>
      <c r="QYM137" s="289"/>
      <c r="QYN137" s="289"/>
      <c r="QYO137" s="289"/>
      <c r="QYP137" s="289"/>
      <c r="QYQ137" s="289"/>
      <c r="QYR137" s="289"/>
      <c r="QYS137" s="289"/>
      <c r="QYT137" s="289"/>
      <c r="QYU137" s="289"/>
      <c r="QYV137" s="289"/>
      <c r="QYW137" s="289"/>
      <c r="QYX137" s="289"/>
      <c r="QYY137" s="289"/>
      <c r="QYZ137" s="289"/>
      <c r="QZA137" s="289"/>
      <c r="QZB137" s="289"/>
      <c r="QZC137" s="289"/>
      <c r="QZD137" s="289"/>
      <c r="QZE137" s="289"/>
      <c r="QZF137" s="289"/>
      <c r="QZG137" s="289"/>
      <c r="QZH137" s="289"/>
      <c r="QZI137" s="289"/>
      <c r="QZJ137" s="289"/>
      <c r="QZK137" s="289"/>
      <c r="QZL137" s="289"/>
      <c r="QZM137" s="289"/>
      <c r="QZN137" s="289"/>
      <c r="QZO137" s="289"/>
      <c r="QZP137" s="289"/>
      <c r="QZQ137" s="289"/>
      <c r="QZR137" s="289"/>
      <c r="QZS137" s="289"/>
      <c r="QZT137" s="289"/>
      <c r="QZU137" s="289"/>
      <c r="QZV137" s="289"/>
      <c r="QZW137" s="289"/>
      <c r="QZX137" s="289"/>
      <c r="QZY137" s="289"/>
      <c r="QZZ137" s="289"/>
      <c r="RAA137" s="289"/>
      <c r="RAB137" s="289"/>
      <c r="RAC137" s="289"/>
      <c r="RAD137" s="289"/>
      <c r="RAE137" s="289"/>
      <c r="RAF137" s="289"/>
      <c r="RAG137" s="289"/>
      <c r="RAH137" s="289"/>
      <c r="RAI137" s="289"/>
      <c r="RAJ137" s="289"/>
      <c r="RAK137" s="289"/>
      <c r="RAL137" s="289"/>
      <c r="RAM137" s="289"/>
      <c r="RAN137" s="289"/>
      <c r="RAO137" s="289"/>
      <c r="RAP137" s="289"/>
      <c r="RAQ137" s="289"/>
      <c r="RAR137" s="289"/>
      <c r="RAS137" s="289"/>
      <c r="RAT137" s="289"/>
      <c r="RAU137" s="289"/>
      <c r="RAV137" s="289"/>
      <c r="RAW137" s="289"/>
      <c r="RAX137" s="289"/>
      <c r="RAY137" s="289"/>
      <c r="RAZ137" s="289"/>
      <c r="RBA137" s="289"/>
      <c r="RBB137" s="289"/>
      <c r="RBC137" s="289"/>
      <c r="RBD137" s="289"/>
      <c r="RBE137" s="289"/>
      <c r="RBF137" s="289"/>
      <c r="RBG137" s="289"/>
      <c r="RBH137" s="289"/>
      <c r="RBI137" s="289"/>
      <c r="RBJ137" s="289"/>
      <c r="RBK137" s="289"/>
      <c r="RBL137" s="289"/>
      <c r="RBM137" s="289"/>
      <c r="RBN137" s="289"/>
      <c r="RBO137" s="289"/>
      <c r="RBP137" s="289"/>
      <c r="RBQ137" s="289"/>
      <c r="RBR137" s="289"/>
      <c r="RBS137" s="289"/>
      <c r="RBT137" s="289"/>
      <c r="RBU137" s="289"/>
      <c r="RBV137" s="289"/>
      <c r="RBW137" s="289"/>
      <c r="RBX137" s="289"/>
      <c r="RBY137" s="289"/>
      <c r="RBZ137" s="289"/>
      <c r="RCA137" s="289"/>
      <c r="RCB137" s="289"/>
      <c r="RCC137" s="289"/>
      <c r="RCD137" s="289"/>
      <c r="RCE137" s="289"/>
      <c r="RCF137" s="289"/>
      <c r="RCG137" s="289"/>
      <c r="RCH137" s="289"/>
      <c r="RCI137" s="289"/>
      <c r="RCJ137" s="289"/>
      <c r="RCK137" s="289"/>
      <c r="RCL137" s="289"/>
      <c r="RCM137" s="289"/>
      <c r="RCN137" s="289"/>
      <c r="RCO137" s="289"/>
      <c r="RCP137" s="289"/>
      <c r="RCQ137" s="289"/>
      <c r="RCR137" s="289"/>
      <c r="RCS137" s="289"/>
      <c r="RCT137" s="289"/>
      <c r="RCU137" s="289"/>
      <c r="RCV137" s="289"/>
      <c r="RCW137" s="289"/>
      <c r="RCX137" s="289"/>
      <c r="RCY137" s="289"/>
      <c r="RCZ137" s="289"/>
      <c r="RDA137" s="289"/>
      <c r="RDB137" s="289"/>
      <c r="RDC137" s="289"/>
      <c r="RDD137" s="289"/>
      <c r="RDE137" s="289"/>
      <c r="RDF137" s="289"/>
      <c r="RDG137" s="289"/>
      <c r="RDH137" s="289"/>
      <c r="RDI137" s="289"/>
      <c r="RDJ137" s="289"/>
      <c r="RDK137" s="289"/>
      <c r="RDL137" s="289"/>
      <c r="RDM137" s="289"/>
      <c r="RDN137" s="289"/>
      <c r="RDO137" s="289"/>
      <c r="RDP137" s="289"/>
      <c r="RDQ137" s="289"/>
      <c r="RDR137" s="289"/>
      <c r="RDS137" s="289"/>
      <c r="RDT137" s="289"/>
      <c r="RDU137" s="289"/>
      <c r="RDV137" s="289"/>
      <c r="RDW137" s="289"/>
      <c r="RDX137" s="289"/>
      <c r="RDY137" s="289"/>
      <c r="RDZ137" s="289"/>
      <c r="REA137" s="289"/>
      <c r="REB137" s="289"/>
      <c r="REC137" s="289"/>
      <c r="RED137" s="289"/>
      <c r="REE137" s="289"/>
      <c r="REF137" s="289"/>
      <c r="REG137" s="289"/>
      <c r="REH137" s="289"/>
      <c r="REI137" s="289"/>
      <c r="REJ137" s="289"/>
      <c r="REK137" s="289"/>
      <c r="REL137" s="289"/>
      <c r="REM137" s="289"/>
      <c r="REN137" s="289"/>
      <c r="REO137" s="289"/>
      <c r="REP137" s="289"/>
      <c r="REQ137" s="289"/>
      <c r="RER137" s="289"/>
      <c r="RES137" s="289"/>
      <c r="RET137" s="289"/>
      <c r="REU137" s="289"/>
      <c r="REV137" s="289"/>
      <c r="REW137" s="289"/>
      <c r="REX137" s="289"/>
      <c r="REY137" s="289"/>
      <c r="REZ137" s="289"/>
      <c r="RFA137" s="289"/>
      <c r="RFB137" s="289"/>
      <c r="RFC137" s="289"/>
      <c r="RFD137" s="289"/>
      <c r="RFE137" s="289"/>
      <c r="RFF137" s="289"/>
      <c r="RFG137" s="289"/>
      <c r="RFH137" s="289"/>
      <c r="RFI137" s="289"/>
      <c r="RFJ137" s="289"/>
      <c r="RFK137" s="289"/>
      <c r="RFL137" s="289"/>
      <c r="RFM137" s="289"/>
      <c r="RFN137" s="289"/>
      <c r="RFO137" s="289"/>
      <c r="RFP137" s="289"/>
      <c r="RFQ137" s="289"/>
      <c r="RFR137" s="289"/>
      <c r="RFS137" s="289"/>
      <c r="RFT137" s="289"/>
      <c r="RFU137" s="289"/>
      <c r="RFV137" s="289"/>
      <c r="RFW137" s="289"/>
      <c r="RFX137" s="289"/>
      <c r="RFY137" s="289"/>
      <c r="RFZ137" s="289"/>
      <c r="RGA137" s="289"/>
      <c r="RGB137" s="289"/>
      <c r="RGC137" s="289"/>
      <c r="RGD137" s="289"/>
      <c r="RGE137" s="289"/>
      <c r="RGF137" s="289"/>
      <c r="RGG137" s="289"/>
      <c r="RGH137" s="289"/>
      <c r="RGI137" s="289"/>
      <c r="RGJ137" s="289"/>
      <c r="RGK137" s="289"/>
      <c r="RGL137" s="289"/>
      <c r="RGM137" s="289"/>
      <c r="RGN137" s="289"/>
      <c r="RGO137" s="289"/>
      <c r="RGP137" s="289"/>
      <c r="RGQ137" s="289"/>
      <c r="RGR137" s="289"/>
      <c r="RGS137" s="289"/>
      <c r="RGT137" s="289"/>
      <c r="RGU137" s="289"/>
      <c r="RGV137" s="289"/>
      <c r="RGW137" s="289"/>
      <c r="RGX137" s="289"/>
      <c r="RGY137" s="289"/>
      <c r="RGZ137" s="289"/>
      <c r="RHA137" s="289"/>
      <c r="RHB137" s="289"/>
      <c r="RHC137" s="289"/>
      <c r="RHD137" s="289"/>
      <c r="RHE137" s="289"/>
      <c r="RHF137" s="289"/>
      <c r="RHG137" s="289"/>
      <c r="RHH137" s="289"/>
      <c r="RHI137" s="289"/>
      <c r="RHJ137" s="289"/>
      <c r="RHK137" s="289"/>
      <c r="RHL137" s="289"/>
      <c r="RHM137" s="289"/>
      <c r="RHN137" s="289"/>
      <c r="RHO137" s="289"/>
      <c r="RHP137" s="289"/>
      <c r="RHQ137" s="289"/>
      <c r="RHR137" s="289"/>
      <c r="RHS137" s="289"/>
      <c r="RHT137" s="289"/>
      <c r="RHU137" s="289"/>
      <c r="RHV137" s="289"/>
      <c r="RHW137" s="289"/>
      <c r="RHX137" s="289"/>
      <c r="RHY137" s="289"/>
      <c r="RHZ137" s="289"/>
      <c r="RIA137" s="289"/>
      <c r="RIB137" s="289"/>
      <c r="RIC137" s="289"/>
      <c r="RID137" s="289"/>
      <c r="RIE137" s="289"/>
      <c r="RIF137" s="289"/>
      <c r="RIG137" s="289"/>
      <c r="RIH137" s="289"/>
      <c r="RII137" s="289"/>
      <c r="RIJ137" s="289"/>
      <c r="RIK137" s="289"/>
      <c r="RIL137" s="289"/>
      <c r="RIM137" s="289"/>
      <c r="RIN137" s="289"/>
      <c r="RIO137" s="289"/>
      <c r="RIP137" s="289"/>
      <c r="RIQ137" s="289"/>
      <c r="RIR137" s="289"/>
      <c r="RIS137" s="289"/>
      <c r="RIT137" s="289"/>
      <c r="RIU137" s="289"/>
      <c r="RIV137" s="289"/>
      <c r="RIW137" s="289"/>
      <c r="RIX137" s="289"/>
      <c r="RIY137" s="289"/>
      <c r="RIZ137" s="289"/>
      <c r="RJA137" s="289"/>
      <c r="RJB137" s="289"/>
      <c r="RJC137" s="289"/>
      <c r="RJD137" s="289"/>
      <c r="RJE137" s="289"/>
      <c r="RJF137" s="289"/>
      <c r="RJG137" s="289"/>
      <c r="RJH137" s="289"/>
      <c r="RJI137" s="289"/>
      <c r="RJJ137" s="289"/>
      <c r="RJK137" s="289"/>
      <c r="RJL137" s="289"/>
      <c r="RJM137" s="289"/>
      <c r="RJN137" s="289"/>
      <c r="RJO137" s="289"/>
      <c r="RJP137" s="289"/>
      <c r="RJQ137" s="289"/>
      <c r="RJR137" s="289"/>
      <c r="RJS137" s="289"/>
      <c r="RJT137" s="289"/>
      <c r="RJU137" s="289"/>
      <c r="RJV137" s="289"/>
      <c r="RJW137" s="289"/>
      <c r="RJX137" s="289"/>
      <c r="RJY137" s="289"/>
      <c r="RJZ137" s="289"/>
      <c r="RKA137" s="289"/>
      <c r="RKB137" s="289"/>
      <c r="RKC137" s="289"/>
      <c r="RKD137" s="289"/>
      <c r="RKE137" s="289"/>
      <c r="RKF137" s="289"/>
      <c r="RKG137" s="289"/>
      <c r="RKH137" s="289"/>
      <c r="RKI137" s="289"/>
      <c r="RKJ137" s="289"/>
      <c r="RKK137" s="289"/>
      <c r="RKL137" s="289"/>
      <c r="RKM137" s="289"/>
      <c r="RKN137" s="289"/>
      <c r="RKO137" s="289"/>
      <c r="RKP137" s="289"/>
      <c r="RKQ137" s="289"/>
      <c r="RKR137" s="289"/>
      <c r="RKS137" s="289"/>
      <c r="RKT137" s="289"/>
      <c r="RKU137" s="289"/>
      <c r="RKV137" s="289"/>
      <c r="RKW137" s="289"/>
      <c r="RKX137" s="289"/>
      <c r="RKY137" s="289"/>
      <c r="RKZ137" s="289"/>
      <c r="RLA137" s="289"/>
      <c r="RLB137" s="289"/>
      <c r="RLC137" s="289"/>
      <c r="RLD137" s="289"/>
      <c r="RLE137" s="289"/>
      <c r="RLF137" s="289"/>
      <c r="RLG137" s="289"/>
      <c r="RLH137" s="289"/>
      <c r="RLI137" s="289"/>
      <c r="RLJ137" s="289"/>
      <c r="RLK137" s="289"/>
      <c r="RLL137" s="289"/>
      <c r="RLM137" s="289"/>
      <c r="RLN137" s="289"/>
      <c r="RLO137" s="289"/>
      <c r="RLP137" s="289"/>
      <c r="RLQ137" s="289"/>
      <c r="RLR137" s="289"/>
      <c r="RLS137" s="289"/>
      <c r="RLT137" s="289"/>
      <c r="RLU137" s="289"/>
      <c r="RLV137" s="289"/>
      <c r="RLW137" s="289"/>
      <c r="RLX137" s="289"/>
      <c r="RLY137" s="289"/>
      <c r="RLZ137" s="289"/>
      <c r="RMA137" s="289"/>
      <c r="RMB137" s="289"/>
      <c r="RMC137" s="289"/>
      <c r="RMD137" s="289"/>
      <c r="RME137" s="289"/>
      <c r="RMF137" s="289"/>
      <c r="RMG137" s="289"/>
      <c r="RMH137" s="289"/>
      <c r="RMI137" s="289"/>
      <c r="RMJ137" s="289"/>
      <c r="RMK137" s="289"/>
      <c r="RML137" s="289"/>
      <c r="RMM137" s="289"/>
      <c r="RMN137" s="289"/>
      <c r="RMO137" s="289"/>
      <c r="RMP137" s="289"/>
      <c r="RMQ137" s="289"/>
      <c r="RMR137" s="289"/>
      <c r="RMS137" s="289"/>
      <c r="RMT137" s="289"/>
      <c r="RMU137" s="289"/>
      <c r="RMV137" s="289"/>
      <c r="RMW137" s="289"/>
      <c r="RMX137" s="289"/>
      <c r="RMY137" s="289"/>
      <c r="RMZ137" s="289"/>
      <c r="RNA137" s="289"/>
      <c r="RNB137" s="289"/>
      <c r="RNC137" s="289"/>
      <c r="RND137" s="289"/>
      <c r="RNE137" s="289"/>
      <c r="RNF137" s="289"/>
      <c r="RNG137" s="289"/>
      <c r="RNH137" s="289"/>
      <c r="RNI137" s="289"/>
      <c r="RNJ137" s="289"/>
      <c r="RNK137" s="289"/>
      <c r="RNL137" s="289"/>
      <c r="RNM137" s="289"/>
      <c r="RNN137" s="289"/>
      <c r="RNO137" s="289"/>
      <c r="RNP137" s="289"/>
      <c r="RNQ137" s="289"/>
      <c r="RNR137" s="289"/>
      <c r="RNS137" s="289"/>
      <c r="RNT137" s="289"/>
      <c r="RNU137" s="289"/>
      <c r="RNV137" s="289"/>
      <c r="RNW137" s="289"/>
      <c r="RNX137" s="289"/>
      <c r="RNY137" s="289"/>
      <c r="RNZ137" s="289"/>
      <c r="ROA137" s="289"/>
      <c r="ROB137" s="289"/>
      <c r="ROC137" s="289"/>
      <c r="ROD137" s="289"/>
      <c r="ROE137" s="289"/>
      <c r="ROF137" s="289"/>
      <c r="ROG137" s="289"/>
      <c r="ROH137" s="289"/>
      <c r="ROI137" s="289"/>
      <c r="ROJ137" s="289"/>
      <c r="ROK137" s="289"/>
      <c r="ROL137" s="289"/>
      <c r="ROM137" s="289"/>
      <c r="RON137" s="289"/>
      <c r="ROO137" s="289"/>
      <c r="ROP137" s="289"/>
      <c r="ROQ137" s="289"/>
      <c r="ROR137" s="289"/>
      <c r="ROS137" s="289"/>
      <c r="ROT137" s="289"/>
      <c r="ROU137" s="289"/>
      <c r="ROV137" s="289"/>
      <c r="ROW137" s="289"/>
      <c r="ROX137" s="289"/>
      <c r="ROY137" s="289"/>
      <c r="ROZ137" s="289"/>
      <c r="RPA137" s="289"/>
      <c r="RPB137" s="289"/>
      <c r="RPC137" s="289"/>
      <c r="RPD137" s="289"/>
      <c r="RPE137" s="289"/>
      <c r="RPF137" s="289"/>
      <c r="RPG137" s="289"/>
      <c r="RPH137" s="289"/>
      <c r="RPI137" s="289"/>
      <c r="RPJ137" s="289"/>
      <c r="RPK137" s="289"/>
      <c r="RPL137" s="289"/>
      <c r="RPM137" s="289"/>
      <c r="RPN137" s="289"/>
      <c r="RPO137" s="289"/>
      <c r="RPP137" s="289"/>
      <c r="RPQ137" s="289"/>
      <c r="RPR137" s="289"/>
      <c r="RPS137" s="289"/>
      <c r="RPT137" s="289"/>
      <c r="RPU137" s="289"/>
      <c r="RPV137" s="289"/>
      <c r="RPW137" s="289"/>
      <c r="RPX137" s="289"/>
      <c r="RPY137" s="289"/>
      <c r="RPZ137" s="289"/>
      <c r="RQA137" s="289"/>
      <c r="RQB137" s="289"/>
      <c r="RQC137" s="289"/>
      <c r="RQD137" s="289"/>
      <c r="RQE137" s="289"/>
      <c r="RQF137" s="289"/>
      <c r="RQG137" s="289"/>
      <c r="RQH137" s="289"/>
      <c r="RQI137" s="289"/>
      <c r="RQJ137" s="289"/>
      <c r="RQK137" s="289"/>
      <c r="RQL137" s="289"/>
      <c r="RQM137" s="289"/>
      <c r="RQN137" s="289"/>
      <c r="RQO137" s="289"/>
      <c r="RQP137" s="289"/>
      <c r="RQQ137" s="289"/>
      <c r="RQR137" s="289"/>
      <c r="RQS137" s="289"/>
      <c r="RQT137" s="289"/>
      <c r="RQU137" s="289"/>
      <c r="RQV137" s="289"/>
      <c r="RQW137" s="289"/>
      <c r="RQX137" s="289"/>
      <c r="RQY137" s="289"/>
      <c r="RQZ137" s="289"/>
      <c r="RRA137" s="289"/>
      <c r="RRB137" s="289"/>
      <c r="RRC137" s="289"/>
      <c r="RRD137" s="289"/>
      <c r="RRE137" s="289"/>
      <c r="RRF137" s="289"/>
      <c r="RRG137" s="289"/>
      <c r="RRH137" s="289"/>
      <c r="RRI137" s="289"/>
      <c r="RRJ137" s="289"/>
      <c r="RRK137" s="289"/>
      <c r="RRL137" s="289"/>
      <c r="RRM137" s="289"/>
      <c r="RRN137" s="289"/>
      <c r="RRO137" s="289"/>
      <c r="RRP137" s="289"/>
      <c r="RRQ137" s="289"/>
      <c r="RRR137" s="289"/>
      <c r="RRS137" s="289"/>
      <c r="RRT137" s="289"/>
      <c r="RRU137" s="289"/>
      <c r="RRV137" s="289"/>
      <c r="RRW137" s="289"/>
      <c r="RRX137" s="289"/>
      <c r="RRY137" s="289"/>
      <c r="RRZ137" s="289"/>
      <c r="RSA137" s="289"/>
      <c r="RSB137" s="289"/>
      <c r="RSC137" s="289"/>
      <c r="RSD137" s="289"/>
      <c r="RSE137" s="289"/>
      <c r="RSF137" s="289"/>
      <c r="RSG137" s="289"/>
      <c r="RSH137" s="289"/>
      <c r="RSI137" s="289"/>
      <c r="RSJ137" s="289"/>
      <c r="RSK137" s="289"/>
      <c r="RSL137" s="289"/>
      <c r="RSM137" s="289"/>
      <c r="RSN137" s="289"/>
      <c r="RSO137" s="289"/>
      <c r="RSP137" s="289"/>
      <c r="RSQ137" s="289"/>
      <c r="RSR137" s="289"/>
      <c r="RSS137" s="289"/>
      <c r="RST137" s="289"/>
      <c r="RSU137" s="289"/>
      <c r="RSV137" s="289"/>
      <c r="RSW137" s="289"/>
      <c r="RSX137" s="289"/>
      <c r="RSY137" s="289"/>
      <c r="RSZ137" s="289"/>
      <c r="RTA137" s="289"/>
      <c r="RTB137" s="289"/>
      <c r="RTC137" s="289"/>
      <c r="RTD137" s="289"/>
      <c r="RTE137" s="289"/>
      <c r="RTF137" s="289"/>
      <c r="RTG137" s="289"/>
      <c r="RTH137" s="289"/>
      <c r="RTI137" s="289"/>
      <c r="RTJ137" s="289"/>
      <c r="RTK137" s="289"/>
      <c r="RTL137" s="289"/>
      <c r="RTM137" s="289"/>
      <c r="RTN137" s="289"/>
      <c r="RTO137" s="289"/>
      <c r="RTP137" s="289"/>
      <c r="RTQ137" s="289"/>
      <c r="RTR137" s="289"/>
      <c r="RTS137" s="289"/>
      <c r="RTT137" s="289"/>
      <c r="RTU137" s="289"/>
      <c r="RTV137" s="289"/>
      <c r="RTW137" s="289"/>
      <c r="RTX137" s="289"/>
      <c r="RTY137" s="289"/>
      <c r="RTZ137" s="289"/>
      <c r="RUA137" s="289"/>
      <c r="RUB137" s="289"/>
      <c r="RUC137" s="289"/>
      <c r="RUD137" s="289"/>
      <c r="RUE137" s="289"/>
      <c r="RUF137" s="289"/>
      <c r="RUG137" s="289"/>
      <c r="RUH137" s="289"/>
      <c r="RUI137" s="289"/>
      <c r="RUJ137" s="289"/>
      <c r="RUK137" s="289"/>
      <c r="RUL137" s="289"/>
      <c r="RUM137" s="289"/>
      <c r="RUN137" s="289"/>
      <c r="RUO137" s="289"/>
      <c r="RUP137" s="289"/>
      <c r="RUQ137" s="289"/>
      <c r="RUR137" s="289"/>
      <c r="RUS137" s="289"/>
      <c r="RUT137" s="289"/>
      <c r="RUU137" s="289"/>
      <c r="RUV137" s="289"/>
      <c r="RUW137" s="289"/>
      <c r="RUX137" s="289"/>
      <c r="RUY137" s="289"/>
      <c r="RUZ137" s="289"/>
      <c r="RVA137" s="289"/>
      <c r="RVB137" s="289"/>
      <c r="RVC137" s="289"/>
      <c r="RVD137" s="289"/>
      <c r="RVE137" s="289"/>
      <c r="RVF137" s="289"/>
      <c r="RVG137" s="289"/>
      <c r="RVH137" s="289"/>
      <c r="RVI137" s="289"/>
      <c r="RVJ137" s="289"/>
      <c r="RVK137" s="289"/>
      <c r="RVL137" s="289"/>
      <c r="RVM137" s="289"/>
      <c r="RVN137" s="289"/>
      <c r="RVO137" s="289"/>
      <c r="RVP137" s="289"/>
      <c r="RVQ137" s="289"/>
      <c r="RVR137" s="289"/>
      <c r="RVS137" s="289"/>
      <c r="RVT137" s="289"/>
      <c r="RVU137" s="289"/>
      <c r="RVV137" s="289"/>
      <c r="RVW137" s="289"/>
      <c r="RVX137" s="289"/>
      <c r="RVY137" s="289"/>
      <c r="RVZ137" s="289"/>
      <c r="RWA137" s="289"/>
      <c r="RWB137" s="289"/>
      <c r="RWC137" s="289"/>
      <c r="RWD137" s="289"/>
      <c r="RWE137" s="289"/>
      <c r="RWF137" s="289"/>
      <c r="RWG137" s="289"/>
      <c r="RWH137" s="289"/>
      <c r="RWI137" s="289"/>
      <c r="RWJ137" s="289"/>
      <c r="RWK137" s="289"/>
      <c r="RWL137" s="289"/>
      <c r="RWM137" s="289"/>
      <c r="RWN137" s="289"/>
      <c r="RWO137" s="289"/>
      <c r="RWP137" s="289"/>
      <c r="RWQ137" s="289"/>
      <c r="RWR137" s="289"/>
      <c r="RWS137" s="289"/>
      <c r="RWT137" s="289"/>
      <c r="RWU137" s="289"/>
      <c r="RWV137" s="289"/>
      <c r="RWW137" s="289"/>
      <c r="RWX137" s="289"/>
      <c r="RWY137" s="289"/>
      <c r="RWZ137" s="289"/>
      <c r="RXA137" s="289"/>
      <c r="RXB137" s="289"/>
      <c r="RXC137" s="289"/>
      <c r="RXD137" s="289"/>
      <c r="RXE137" s="289"/>
      <c r="RXF137" s="289"/>
      <c r="RXG137" s="289"/>
      <c r="RXH137" s="289"/>
      <c r="RXI137" s="289"/>
      <c r="RXJ137" s="289"/>
      <c r="RXK137" s="289"/>
      <c r="RXL137" s="289"/>
      <c r="RXM137" s="289"/>
      <c r="RXN137" s="289"/>
      <c r="RXO137" s="289"/>
      <c r="RXP137" s="289"/>
      <c r="RXQ137" s="289"/>
      <c r="RXR137" s="289"/>
      <c r="RXS137" s="289"/>
      <c r="RXT137" s="289"/>
      <c r="RXU137" s="289"/>
      <c r="RXV137" s="289"/>
      <c r="RXW137" s="289"/>
      <c r="RXX137" s="289"/>
      <c r="RXY137" s="289"/>
      <c r="RXZ137" s="289"/>
      <c r="RYA137" s="289"/>
      <c r="RYB137" s="289"/>
      <c r="RYC137" s="289"/>
      <c r="RYD137" s="289"/>
      <c r="RYE137" s="289"/>
      <c r="RYF137" s="289"/>
      <c r="RYG137" s="289"/>
      <c r="RYH137" s="289"/>
      <c r="RYI137" s="289"/>
      <c r="RYJ137" s="289"/>
      <c r="RYK137" s="289"/>
      <c r="RYL137" s="289"/>
      <c r="RYM137" s="289"/>
      <c r="RYN137" s="289"/>
      <c r="RYO137" s="289"/>
      <c r="RYP137" s="289"/>
      <c r="RYQ137" s="289"/>
      <c r="RYR137" s="289"/>
      <c r="RYS137" s="289"/>
      <c r="RYT137" s="289"/>
      <c r="RYU137" s="289"/>
      <c r="RYV137" s="289"/>
      <c r="RYW137" s="289"/>
      <c r="RYX137" s="289"/>
      <c r="RYY137" s="289"/>
      <c r="RYZ137" s="289"/>
      <c r="RZA137" s="289"/>
      <c r="RZB137" s="289"/>
      <c r="RZC137" s="289"/>
      <c r="RZD137" s="289"/>
      <c r="RZE137" s="289"/>
      <c r="RZF137" s="289"/>
      <c r="RZG137" s="289"/>
      <c r="RZH137" s="289"/>
      <c r="RZI137" s="289"/>
      <c r="RZJ137" s="289"/>
      <c r="RZK137" s="289"/>
      <c r="RZL137" s="289"/>
      <c r="RZM137" s="289"/>
      <c r="RZN137" s="289"/>
      <c r="RZO137" s="289"/>
      <c r="RZP137" s="289"/>
      <c r="RZQ137" s="289"/>
      <c r="RZR137" s="289"/>
      <c r="RZS137" s="289"/>
      <c r="RZT137" s="289"/>
      <c r="RZU137" s="289"/>
      <c r="RZV137" s="289"/>
      <c r="RZW137" s="289"/>
      <c r="RZX137" s="289"/>
      <c r="RZY137" s="289"/>
      <c r="RZZ137" s="289"/>
      <c r="SAA137" s="289"/>
      <c r="SAB137" s="289"/>
      <c r="SAC137" s="289"/>
      <c r="SAD137" s="289"/>
      <c r="SAE137" s="289"/>
      <c r="SAF137" s="289"/>
      <c r="SAG137" s="289"/>
      <c r="SAH137" s="289"/>
      <c r="SAI137" s="289"/>
      <c r="SAJ137" s="289"/>
      <c r="SAK137" s="289"/>
      <c r="SAL137" s="289"/>
      <c r="SAM137" s="289"/>
      <c r="SAN137" s="289"/>
      <c r="SAO137" s="289"/>
      <c r="SAP137" s="289"/>
      <c r="SAQ137" s="289"/>
      <c r="SAR137" s="289"/>
      <c r="SAS137" s="289"/>
      <c r="SAT137" s="289"/>
      <c r="SAU137" s="289"/>
      <c r="SAV137" s="289"/>
      <c r="SAW137" s="289"/>
      <c r="SAX137" s="289"/>
      <c r="SAY137" s="289"/>
      <c r="SAZ137" s="289"/>
      <c r="SBA137" s="289"/>
      <c r="SBB137" s="289"/>
      <c r="SBC137" s="289"/>
      <c r="SBD137" s="289"/>
      <c r="SBE137" s="289"/>
      <c r="SBF137" s="289"/>
      <c r="SBG137" s="289"/>
      <c r="SBH137" s="289"/>
      <c r="SBI137" s="289"/>
      <c r="SBJ137" s="289"/>
      <c r="SBK137" s="289"/>
      <c r="SBL137" s="289"/>
      <c r="SBM137" s="289"/>
      <c r="SBN137" s="289"/>
      <c r="SBO137" s="289"/>
      <c r="SBP137" s="289"/>
      <c r="SBQ137" s="289"/>
      <c r="SBR137" s="289"/>
      <c r="SBS137" s="289"/>
      <c r="SBT137" s="289"/>
      <c r="SBU137" s="289"/>
      <c r="SBV137" s="289"/>
      <c r="SBW137" s="289"/>
      <c r="SBX137" s="289"/>
      <c r="SBY137" s="289"/>
      <c r="SBZ137" s="289"/>
      <c r="SCA137" s="289"/>
      <c r="SCB137" s="289"/>
      <c r="SCC137" s="289"/>
      <c r="SCD137" s="289"/>
      <c r="SCE137" s="289"/>
      <c r="SCF137" s="289"/>
      <c r="SCG137" s="289"/>
      <c r="SCH137" s="289"/>
      <c r="SCI137" s="289"/>
      <c r="SCJ137" s="289"/>
      <c r="SCK137" s="289"/>
      <c r="SCL137" s="289"/>
      <c r="SCM137" s="289"/>
      <c r="SCN137" s="289"/>
      <c r="SCO137" s="289"/>
      <c r="SCP137" s="289"/>
      <c r="SCQ137" s="289"/>
      <c r="SCR137" s="289"/>
      <c r="SCS137" s="289"/>
      <c r="SCT137" s="289"/>
      <c r="SCU137" s="289"/>
      <c r="SCV137" s="289"/>
      <c r="SCW137" s="289"/>
      <c r="SCX137" s="289"/>
      <c r="SCY137" s="289"/>
      <c r="SCZ137" s="289"/>
      <c r="SDA137" s="289"/>
      <c r="SDB137" s="289"/>
      <c r="SDC137" s="289"/>
      <c r="SDD137" s="289"/>
      <c r="SDE137" s="289"/>
      <c r="SDF137" s="289"/>
      <c r="SDG137" s="289"/>
      <c r="SDH137" s="289"/>
      <c r="SDI137" s="289"/>
      <c r="SDJ137" s="289"/>
      <c r="SDK137" s="289"/>
      <c r="SDL137" s="289"/>
      <c r="SDM137" s="289"/>
      <c r="SDN137" s="289"/>
      <c r="SDO137" s="289"/>
      <c r="SDP137" s="289"/>
      <c r="SDQ137" s="289"/>
      <c r="SDR137" s="289"/>
      <c r="SDS137" s="289"/>
      <c r="SDT137" s="289"/>
      <c r="SDU137" s="289"/>
      <c r="SDV137" s="289"/>
      <c r="SDW137" s="289"/>
      <c r="SDX137" s="289"/>
      <c r="SDY137" s="289"/>
      <c r="SDZ137" s="289"/>
      <c r="SEA137" s="289"/>
      <c r="SEB137" s="289"/>
      <c r="SEC137" s="289"/>
      <c r="SED137" s="289"/>
      <c r="SEE137" s="289"/>
      <c r="SEF137" s="289"/>
      <c r="SEG137" s="289"/>
      <c r="SEH137" s="289"/>
      <c r="SEI137" s="289"/>
      <c r="SEJ137" s="289"/>
      <c r="SEK137" s="289"/>
      <c r="SEL137" s="289"/>
      <c r="SEM137" s="289"/>
      <c r="SEN137" s="289"/>
      <c r="SEO137" s="289"/>
      <c r="SEP137" s="289"/>
      <c r="SEQ137" s="289"/>
      <c r="SER137" s="289"/>
      <c r="SES137" s="289"/>
      <c r="SET137" s="289"/>
      <c r="SEU137" s="289"/>
      <c r="SEV137" s="289"/>
      <c r="SEW137" s="289"/>
      <c r="SEX137" s="289"/>
      <c r="SEY137" s="289"/>
      <c r="SEZ137" s="289"/>
      <c r="SFA137" s="289"/>
      <c r="SFB137" s="289"/>
      <c r="SFC137" s="289"/>
      <c r="SFD137" s="289"/>
      <c r="SFE137" s="289"/>
      <c r="SFF137" s="289"/>
      <c r="SFG137" s="289"/>
      <c r="SFH137" s="289"/>
      <c r="SFI137" s="289"/>
      <c r="SFJ137" s="289"/>
      <c r="SFK137" s="289"/>
      <c r="SFL137" s="289"/>
      <c r="SFM137" s="289"/>
      <c r="SFN137" s="289"/>
      <c r="SFO137" s="289"/>
      <c r="SFP137" s="289"/>
      <c r="SFQ137" s="289"/>
      <c r="SFR137" s="289"/>
      <c r="SFS137" s="289"/>
      <c r="SFT137" s="289"/>
      <c r="SFU137" s="289"/>
      <c r="SFV137" s="289"/>
      <c r="SFW137" s="289"/>
      <c r="SFX137" s="289"/>
      <c r="SFY137" s="289"/>
      <c r="SFZ137" s="289"/>
      <c r="SGA137" s="289"/>
      <c r="SGB137" s="289"/>
      <c r="SGC137" s="289"/>
      <c r="SGD137" s="289"/>
      <c r="SGE137" s="289"/>
      <c r="SGF137" s="289"/>
      <c r="SGG137" s="289"/>
      <c r="SGH137" s="289"/>
      <c r="SGI137" s="289"/>
      <c r="SGJ137" s="289"/>
      <c r="SGK137" s="289"/>
      <c r="SGL137" s="289"/>
      <c r="SGM137" s="289"/>
      <c r="SGN137" s="289"/>
      <c r="SGO137" s="289"/>
      <c r="SGP137" s="289"/>
      <c r="SGQ137" s="289"/>
      <c r="SGR137" s="289"/>
      <c r="SGS137" s="289"/>
      <c r="SGT137" s="289"/>
      <c r="SGU137" s="289"/>
      <c r="SGV137" s="289"/>
      <c r="SGW137" s="289"/>
      <c r="SGX137" s="289"/>
      <c r="SGY137" s="289"/>
      <c r="SGZ137" s="289"/>
      <c r="SHA137" s="289"/>
      <c r="SHB137" s="289"/>
      <c r="SHC137" s="289"/>
      <c r="SHD137" s="289"/>
      <c r="SHE137" s="289"/>
      <c r="SHF137" s="289"/>
      <c r="SHG137" s="289"/>
      <c r="SHH137" s="289"/>
      <c r="SHI137" s="289"/>
      <c r="SHJ137" s="289"/>
      <c r="SHK137" s="289"/>
      <c r="SHL137" s="289"/>
      <c r="SHM137" s="289"/>
      <c r="SHN137" s="289"/>
      <c r="SHO137" s="289"/>
      <c r="SHP137" s="289"/>
      <c r="SHQ137" s="289"/>
      <c r="SHR137" s="289"/>
      <c r="SHS137" s="289"/>
      <c r="SHT137" s="289"/>
      <c r="SHU137" s="289"/>
      <c r="SHV137" s="289"/>
      <c r="SHW137" s="289"/>
      <c r="SHX137" s="289"/>
      <c r="SHY137" s="289"/>
      <c r="SHZ137" s="289"/>
      <c r="SIA137" s="289"/>
      <c r="SIB137" s="289"/>
      <c r="SIC137" s="289"/>
      <c r="SID137" s="289"/>
      <c r="SIE137" s="289"/>
      <c r="SIF137" s="289"/>
      <c r="SIG137" s="289"/>
      <c r="SIH137" s="289"/>
      <c r="SII137" s="289"/>
      <c r="SIJ137" s="289"/>
      <c r="SIK137" s="289"/>
      <c r="SIL137" s="289"/>
      <c r="SIM137" s="289"/>
      <c r="SIN137" s="289"/>
      <c r="SIO137" s="289"/>
      <c r="SIP137" s="289"/>
      <c r="SIQ137" s="289"/>
      <c r="SIR137" s="289"/>
      <c r="SIS137" s="289"/>
      <c r="SIT137" s="289"/>
      <c r="SIU137" s="289"/>
      <c r="SIV137" s="289"/>
      <c r="SIW137" s="289"/>
      <c r="SIX137" s="289"/>
      <c r="SIY137" s="289"/>
      <c r="SIZ137" s="289"/>
      <c r="SJA137" s="289"/>
      <c r="SJB137" s="289"/>
      <c r="SJC137" s="289"/>
      <c r="SJD137" s="289"/>
      <c r="SJE137" s="289"/>
      <c r="SJF137" s="289"/>
      <c r="SJG137" s="289"/>
      <c r="SJH137" s="289"/>
      <c r="SJI137" s="289"/>
      <c r="SJJ137" s="289"/>
      <c r="SJK137" s="289"/>
      <c r="SJL137" s="289"/>
      <c r="SJM137" s="289"/>
      <c r="SJN137" s="289"/>
      <c r="SJO137" s="289"/>
      <c r="SJP137" s="289"/>
      <c r="SJQ137" s="289"/>
      <c r="SJR137" s="289"/>
      <c r="SJS137" s="289"/>
      <c r="SJT137" s="289"/>
      <c r="SJU137" s="289"/>
      <c r="SJV137" s="289"/>
      <c r="SJW137" s="289"/>
      <c r="SJX137" s="289"/>
      <c r="SJY137" s="289"/>
      <c r="SJZ137" s="289"/>
      <c r="SKA137" s="289"/>
      <c r="SKB137" s="289"/>
      <c r="SKC137" s="289"/>
      <c r="SKD137" s="289"/>
      <c r="SKE137" s="289"/>
      <c r="SKF137" s="289"/>
      <c r="SKG137" s="289"/>
      <c r="SKH137" s="289"/>
      <c r="SKI137" s="289"/>
      <c r="SKJ137" s="289"/>
      <c r="SKK137" s="289"/>
      <c r="SKL137" s="289"/>
      <c r="SKM137" s="289"/>
      <c r="SKN137" s="289"/>
      <c r="SKO137" s="289"/>
      <c r="SKP137" s="289"/>
      <c r="SKQ137" s="289"/>
      <c r="SKR137" s="289"/>
      <c r="SKS137" s="289"/>
      <c r="SKT137" s="289"/>
      <c r="SKU137" s="289"/>
      <c r="SKV137" s="289"/>
      <c r="SKW137" s="289"/>
      <c r="SKX137" s="289"/>
      <c r="SKY137" s="289"/>
      <c r="SKZ137" s="289"/>
      <c r="SLA137" s="289"/>
      <c r="SLB137" s="289"/>
      <c r="SLC137" s="289"/>
      <c r="SLD137" s="289"/>
      <c r="SLE137" s="289"/>
      <c r="SLF137" s="289"/>
      <c r="SLG137" s="289"/>
      <c r="SLH137" s="289"/>
      <c r="SLI137" s="289"/>
      <c r="SLJ137" s="289"/>
      <c r="SLK137" s="289"/>
      <c r="SLL137" s="289"/>
      <c r="SLM137" s="289"/>
      <c r="SLN137" s="289"/>
      <c r="SLO137" s="289"/>
      <c r="SLP137" s="289"/>
      <c r="SLQ137" s="289"/>
      <c r="SLR137" s="289"/>
      <c r="SLS137" s="289"/>
      <c r="SLT137" s="289"/>
      <c r="SLU137" s="289"/>
      <c r="SLV137" s="289"/>
      <c r="SLW137" s="289"/>
      <c r="SLX137" s="289"/>
      <c r="SLY137" s="289"/>
      <c r="SLZ137" s="289"/>
      <c r="SMA137" s="289"/>
      <c r="SMB137" s="289"/>
      <c r="SMC137" s="289"/>
      <c r="SMD137" s="289"/>
      <c r="SME137" s="289"/>
      <c r="SMF137" s="289"/>
      <c r="SMG137" s="289"/>
      <c r="SMH137" s="289"/>
      <c r="SMI137" s="289"/>
      <c r="SMJ137" s="289"/>
      <c r="SMK137" s="289"/>
      <c r="SML137" s="289"/>
      <c r="SMM137" s="289"/>
      <c r="SMN137" s="289"/>
      <c r="SMO137" s="289"/>
      <c r="SMP137" s="289"/>
      <c r="SMQ137" s="289"/>
      <c r="SMR137" s="289"/>
      <c r="SMS137" s="289"/>
      <c r="SMT137" s="289"/>
      <c r="SMU137" s="289"/>
      <c r="SMV137" s="289"/>
      <c r="SMW137" s="289"/>
      <c r="SMX137" s="289"/>
      <c r="SMY137" s="289"/>
      <c r="SMZ137" s="289"/>
      <c r="SNA137" s="289"/>
      <c r="SNB137" s="289"/>
      <c r="SNC137" s="289"/>
      <c r="SND137" s="289"/>
      <c r="SNE137" s="289"/>
      <c r="SNF137" s="289"/>
      <c r="SNG137" s="289"/>
      <c r="SNH137" s="289"/>
      <c r="SNI137" s="289"/>
      <c r="SNJ137" s="289"/>
      <c r="SNK137" s="289"/>
      <c r="SNL137" s="289"/>
      <c r="SNM137" s="289"/>
      <c r="SNN137" s="289"/>
      <c r="SNO137" s="289"/>
      <c r="SNP137" s="289"/>
      <c r="SNQ137" s="289"/>
      <c r="SNR137" s="289"/>
      <c r="SNS137" s="289"/>
      <c r="SNT137" s="289"/>
      <c r="SNU137" s="289"/>
      <c r="SNV137" s="289"/>
      <c r="SNW137" s="289"/>
      <c r="SNX137" s="289"/>
      <c r="SNY137" s="289"/>
      <c r="SNZ137" s="289"/>
      <c r="SOA137" s="289"/>
      <c r="SOB137" s="289"/>
      <c r="SOC137" s="289"/>
      <c r="SOD137" s="289"/>
      <c r="SOE137" s="289"/>
      <c r="SOF137" s="289"/>
      <c r="SOG137" s="289"/>
      <c r="SOH137" s="289"/>
      <c r="SOI137" s="289"/>
      <c r="SOJ137" s="289"/>
      <c r="SOK137" s="289"/>
      <c r="SOL137" s="289"/>
      <c r="SOM137" s="289"/>
      <c r="SON137" s="289"/>
      <c r="SOO137" s="289"/>
      <c r="SOP137" s="289"/>
      <c r="SOQ137" s="289"/>
      <c r="SOR137" s="289"/>
      <c r="SOS137" s="289"/>
      <c r="SOT137" s="289"/>
      <c r="SOU137" s="289"/>
      <c r="SOV137" s="289"/>
      <c r="SOW137" s="289"/>
      <c r="SOX137" s="289"/>
      <c r="SOY137" s="289"/>
      <c r="SOZ137" s="289"/>
      <c r="SPA137" s="289"/>
      <c r="SPB137" s="289"/>
      <c r="SPC137" s="289"/>
      <c r="SPD137" s="289"/>
      <c r="SPE137" s="289"/>
      <c r="SPF137" s="289"/>
      <c r="SPG137" s="289"/>
      <c r="SPH137" s="289"/>
      <c r="SPI137" s="289"/>
      <c r="SPJ137" s="289"/>
      <c r="SPK137" s="289"/>
      <c r="SPL137" s="289"/>
      <c r="SPM137" s="289"/>
      <c r="SPN137" s="289"/>
      <c r="SPO137" s="289"/>
      <c r="SPP137" s="289"/>
      <c r="SPQ137" s="289"/>
      <c r="SPR137" s="289"/>
      <c r="SPS137" s="289"/>
      <c r="SPT137" s="289"/>
      <c r="SPU137" s="289"/>
      <c r="SPV137" s="289"/>
      <c r="SPW137" s="289"/>
      <c r="SPX137" s="289"/>
      <c r="SPY137" s="289"/>
      <c r="SPZ137" s="289"/>
      <c r="SQA137" s="289"/>
      <c r="SQB137" s="289"/>
      <c r="SQC137" s="289"/>
      <c r="SQD137" s="289"/>
      <c r="SQE137" s="289"/>
      <c r="SQF137" s="289"/>
      <c r="SQG137" s="289"/>
      <c r="SQH137" s="289"/>
      <c r="SQI137" s="289"/>
      <c r="SQJ137" s="289"/>
      <c r="SQK137" s="289"/>
      <c r="SQL137" s="289"/>
      <c r="SQM137" s="289"/>
      <c r="SQN137" s="289"/>
      <c r="SQO137" s="289"/>
      <c r="SQP137" s="289"/>
      <c r="SQQ137" s="289"/>
      <c r="SQR137" s="289"/>
      <c r="SQS137" s="289"/>
      <c r="SQT137" s="289"/>
      <c r="SQU137" s="289"/>
      <c r="SQV137" s="289"/>
      <c r="SQW137" s="289"/>
      <c r="SQX137" s="289"/>
      <c r="SQY137" s="289"/>
      <c r="SQZ137" s="289"/>
      <c r="SRA137" s="289"/>
      <c r="SRB137" s="289"/>
      <c r="SRC137" s="289"/>
      <c r="SRD137" s="289"/>
      <c r="SRE137" s="289"/>
      <c r="SRF137" s="289"/>
      <c r="SRG137" s="289"/>
      <c r="SRH137" s="289"/>
      <c r="SRI137" s="289"/>
      <c r="SRJ137" s="289"/>
      <c r="SRK137" s="289"/>
      <c r="SRL137" s="289"/>
      <c r="SRM137" s="289"/>
      <c r="SRN137" s="289"/>
      <c r="SRO137" s="289"/>
      <c r="SRP137" s="289"/>
      <c r="SRQ137" s="289"/>
      <c r="SRR137" s="289"/>
      <c r="SRS137" s="289"/>
      <c r="SRT137" s="289"/>
      <c r="SRU137" s="289"/>
      <c r="SRV137" s="289"/>
      <c r="SRW137" s="289"/>
      <c r="SRX137" s="289"/>
      <c r="SRY137" s="289"/>
      <c r="SRZ137" s="289"/>
      <c r="SSA137" s="289"/>
      <c r="SSB137" s="289"/>
      <c r="SSC137" s="289"/>
      <c r="SSD137" s="289"/>
      <c r="SSE137" s="289"/>
      <c r="SSF137" s="289"/>
      <c r="SSG137" s="289"/>
      <c r="SSH137" s="289"/>
      <c r="SSI137" s="289"/>
      <c r="SSJ137" s="289"/>
      <c r="SSK137" s="289"/>
      <c r="SSL137" s="289"/>
      <c r="SSM137" s="289"/>
      <c r="SSN137" s="289"/>
      <c r="SSO137" s="289"/>
      <c r="SSP137" s="289"/>
      <c r="SSQ137" s="289"/>
      <c r="SSR137" s="289"/>
      <c r="SSS137" s="289"/>
      <c r="SST137" s="289"/>
      <c r="SSU137" s="289"/>
      <c r="SSV137" s="289"/>
      <c r="SSW137" s="289"/>
      <c r="SSX137" s="289"/>
      <c r="SSY137" s="289"/>
      <c r="SSZ137" s="289"/>
      <c r="STA137" s="289"/>
      <c r="STB137" s="289"/>
      <c r="STC137" s="289"/>
      <c r="STD137" s="289"/>
      <c r="STE137" s="289"/>
      <c r="STF137" s="289"/>
      <c r="STG137" s="289"/>
      <c r="STH137" s="289"/>
      <c r="STI137" s="289"/>
      <c r="STJ137" s="289"/>
      <c r="STK137" s="289"/>
      <c r="STL137" s="289"/>
      <c r="STM137" s="289"/>
      <c r="STN137" s="289"/>
      <c r="STO137" s="289"/>
      <c r="STP137" s="289"/>
      <c r="STQ137" s="289"/>
      <c r="STR137" s="289"/>
      <c r="STS137" s="289"/>
      <c r="STT137" s="289"/>
      <c r="STU137" s="289"/>
      <c r="STV137" s="289"/>
      <c r="STW137" s="289"/>
      <c r="STX137" s="289"/>
      <c r="STY137" s="289"/>
      <c r="STZ137" s="289"/>
      <c r="SUA137" s="289"/>
      <c r="SUB137" s="289"/>
      <c r="SUC137" s="289"/>
      <c r="SUD137" s="289"/>
      <c r="SUE137" s="289"/>
      <c r="SUF137" s="289"/>
      <c r="SUG137" s="289"/>
      <c r="SUH137" s="289"/>
      <c r="SUI137" s="289"/>
      <c r="SUJ137" s="289"/>
      <c r="SUK137" s="289"/>
      <c r="SUL137" s="289"/>
      <c r="SUM137" s="289"/>
      <c r="SUN137" s="289"/>
      <c r="SUO137" s="289"/>
      <c r="SUP137" s="289"/>
      <c r="SUQ137" s="289"/>
      <c r="SUR137" s="289"/>
      <c r="SUS137" s="289"/>
      <c r="SUT137" s="289"/>
      <c r="SUU137" s="289"/>
      <c r="SUV137" s="289"/>
      <c r="SUW137" s="289"/>
      <c r="SUX137" s="289"/>
      <c r="SUY137" s="289"/>
      <c r="SUZ137" s="289"/>
      <c r="SVA137" s="289"/>
      <c r="SVB137" s="289"/>
      <c r="SVC137" s="289"/>
      <c r="SVD137" s="289"/>
      <c r="SVE137" s="289"/>
      <c r="SVF137" s="289"/>
      <c r="SVG137" s="289"/>
      <c r="SVH137" s="289"/>
      <c r="SVI137" s="289"/>
      <c r="SVJ137" s="289"/>
      <c r="SVK137" s="289"/>
      <c r="SVL137" s="289"/>
      <c r="SVM137" s="289"/>
      <c r="SVN137" s="289"/>
      <c r="SVO137" s="289"/>
      <c r="SVP137" s="289"/>
      <c r="SVQ137" s="289"/>
      <c r="SVR137" s="289"/>
      <c r="SVS137" s="289"/>
      <c r="SVT137" s="289"/>
      <c r="SVU137" s="289"/>
      <c r="SVV137" s="289"/>
      <c r="SVW137" s="289"/>
      <c r="SVX137" s="289"/>
      <c r="SVY137" s="289"/>
      <c r="SVZ137" s="289"/>
      <c r="SWA137" s="289"/>
      <c r="SWB137" s="289"/>
      <c r="SWC137" s="289"/>
      <c r="SWD137" s="289"/>
      <c r="SWE137" s="289"/>
      <c r="SWF137" s="289"/>
      <c r="SWG137" s="289"/>
      <c r="SWH137" s="289"/>
      <c r="SWI137" s="289"/>
      <c r="SWJ137" s="289"/>
      <c r="SWK137" s="289"/>
      <c r="SWL137" s="289"/>
      <c r="SWM137" s="289"/>
      <c r="SWN137" s="289"/>
      <c r="SWO137" s="289"/>
      <c r="SWP137" s="289"/>
      <c r="SWQ137" s="289"/>
      <c r="SWR137" s="289"/>
      <c r="SWS137" s="289"/>
      <c r="SWT137" s="289"/>
      <c r="SWU137" s="289"/>
      <c r="SWV137" s="289"/>
      <c r="SWW137" s="289"/>
      <c r="SWX137" s="289"/>
      <c r="SWY137" s="289"/>
      <c r="SWZ137" s="289"/>
      <c r="SXA137" s="289"/>
      <c r="SXB137" s="289"/>
      <c r="SXC137" s="289"/>
      <c r="SXD137" s="289"/>
      <c r="SXE137" s="289"/>
      <c r="SXF137" s="289"/>
      <c r="SXG137" s="289"/>
      <c r="SXH137" s="289"/>
      <c r="SXI137" s="289"/>
      <c r="SXJ137" s="289"/>
      <c r="SXK137" s="289"/>
      <c r="SXL137" s="289"/>
      <c r="SXM137" s="289"/>
      <c r="SXN137" s="289"/>
      <c r="SXO137" s="289"/>
      <c r="SXP137" s="289"/>
      <c r="SXQ137" s="289"/>
      <c r="SXR137" s="289"/>
      <c r="SXS137" s="289"/>
      <c r="SXT137" s="289"/>
      <c r="SXU137" s="289"/>
      <c r="SXV137" s="289"/>
      <c r="SXW137" s="289"/>
      <c r="SXX137" s="289"/>
      <c r="SXY137" s="289"/>
      <c r="SXZ137" s="289"/>
      <c r="SYA137" s="289"/>
      <c r="SYB137" s="289"/>
      <c r="SYC137" s="289"/>
      <c r="SYD137" s="289"/>
      <c r="SYE137" s="289"/>
      <c r="SYF137" s="289"/>
      <c r="SYG137" s="289"/>
      <c r="SYH137" s="289"/>
      <c r="SYI137" s="289"/>
      <c r="SYJ137" s="289"/>
      <c r="SYK137" s="289"/>
      <c r="SYL137" s="289"/>
      <c r="SYM137" s="289"/>
      <c r="SYN137" s="289"/>
      <c r="SYO137" s="289"/>
      <c r="SYP137" s="289"/>
      <c r="SYQ137" s="289"/>
      <c r="SYR137" s="289"/>
      <c r="SYS137" s="289"/>
      <c r="SYT137" s="289"/>
      <c r="SYU137" s="289"/>
      <c r="SYV137" s="289"/>
      <c r="SYW137" s="289"/>
      <c r="SYX137" s="289"/>
      <c r="SYY137" s="289"/>
      <c r="SYZ137" s="289"/>
      <c r="SZA137" s="289"/>
      <c r="SZB137" s="289"/>
      <c r="SZC137" s="289"/>
      <c r="SZD137" s="289"/>
      <c r="SZE137" s="289"/>
      <c r="SZF137" s="289"/>
      <c r="SZG137" s="289"/>
      <c r="SZH137" s="289"/>
      <c r="SZI137" s="289"/>
      <c r="SZJ137" s="289"/>
      <c r="SZK137" s="289"/>
      <c r="SZL137" s="289"/>
      <c r="SZM137" s="289"/>
      <c r="SZN137" s="289"/>
      <c r="SZO137" s="289"/>
      <c r="SZP137" s="289"/>
      <c r="SZQ137" s="289"/>
      <c r="SZR137" s="289"/>
      <c r="SZS137" s="289"/>
      <c r="SZT137" s="289"/>
      <c r="SZU137" s="289"/>
      <c r="SZV137" s="289"/>
      <c r="SZW137" s="289"/>
      <c r="SZX137" s="289"/>
      <c r="SZY137" s="289"/>
      <c r="SZZ137" s="289"/>
      <c r="TAA137" s="289"/>
      <c r="TAB137" s="289"/>
      <c r="TAC137" s="289"/>
      <c r="TAD137" s="289"/>
      <c r="TAE137" s="289"/>
      <c r="TAF137" s="289"/>
      <c r="TAG137" s="289"/>
      <c r="TAH137" s="289"/>
      <c r="TAI137" s="289"/>
      <c r="TAJ137" s="289"/>
      <c r="TAK137" s="289"/>
      <c r="TAL137" s="289"/>
      <c r="TAM137" s="289"/>
      <c r="TAN137" s="289"/>
      <c r="TAO137" s="289"/>
      <c r="TAP137" s="289"/>
      <c r="TAQ137" s="289"/>
      <c r="TAR137" s="289"/>
      <c r="TAS137" s="289"/>
      <c r="TAT137" s="289"/>
      <c r="TAU137" s="289"/>
      <c r="TAV137" s="289"/>
      <c r="TAW137" s="289"/>
      <c r="TAX137" s="289"/>
      <c r="TAY137" s="289"/>
      <c r="TAZ137" s="289"/>
      <c r="TBA137" s="289"/>
      <c r="TBB137" s="289"/>
      <c r="TBC137" s="289"/>
      <c r="TBD137" s="289"/>
      <c r="TBE137" s="289"/>
      <c r="TBF137" s="289"/>
      <c r="TBG137" s="289"/>
      <c r="TBH137" s="289"/>
      <c r="TBI137" s="289"/>
      <c r="TBJ137" s="289"/>
      <c r="TBK137" s="289"/>
      <c r="TBL137" s="289"/>
      <c r="TBM137" s="289"/>
      <c r="TBN137" s="289"/>
      <c r="TBO137" s="289"/>
      <c r="TBP137" s="289"/>
      <c r="TBQ137" s="289"/>
      <c r="TBR137" s="289"/>
      <c r="TBS137" s="289"/>
      <c r="TBT137" s="289"/>
      <c r="TBU137" s="289"/>
      <c r="TBV137" s="289"/>
      <c r="TBW137" s="289"/>
      <c r="TBX137" s="289"/>
      <c r="TBY137" s="289"/>
      <c r="TBZ137" s="289"/>
      <c r="TCA137" s="289"/>
      <c r="TCB137" s="289"/>
      <c r="TCC137" s="289"/>
      <c r="TCD137" s="289"/>
      <c r="TCE137" s="289"/>
      <c r="TCF137" s="289"/>
      <c r="TCG137" s="289"/>
      <c r="TCH137" s="289"/>
      <c r="TCI137" s="289"/>
      <c r="TCJ137" s="289"/>
      <c r="TCK137" s="289"/>
      <c r="TCL137" s="289"/>
      <c r="TCM137" s="289"/>
      <c r="TCN137" s="289"/>
      <c r="TCO137" s="289"/>
      <c r="TCP137" s="289"/>
      <c r="TCQ137" s="289"/>
      <c r="TCR137" s="289"/>
      <c r="TCS137" s="289"/>
      <c r="TCT137" s="289"/>
      <c r="TCU137" s="289"/>
      <c r="TCV137" s="289"/>
      <c r="TCW137" s="289"/>
      <c r="TCX137" s="289"/>
      <c r="TCY137" s="289"/>
      <c r="TCZ137" s="289"/>
      <c r="TDA137" s="289"/>
      <c r="TDB137" s="289"/>
      <c r="TDC137" s="289"/>
      <c r="TDD137" s="289"/>
      <c r="TDE137" s="289"/>
      <c r="TDF137" s="289"/>
      <c r="TDG137" s="289"/>
      <c r="TDH137" s="289"/>
      <c r="TDI137" s="289"/>
      <c r="TDJ137" s="289"/>
      <c r="TDK137" s="289"/>
      <c r="TDL137" s="289"/>
      <c r="TDM137" s="289"/>
      <c r="TDN137" s="289"/>
      <c r="TDO137" s="289"/>
      <c r="TDP137" s="289"/>
      <c r="TDQ137" s="289"/>
      <c r="TDR137" s="289"/>
      <c r="TDS137" s="289"/>
      <c r="TDT137" s="289"/>
      <c r="TDU137" s="289"/>
      <c r="TDV137" s="289"/>
      <c r="TDW137" s="289"/>
      <c r="TDX137" s="289"/>
      <c r="TDY137" s="289"/>
      <c r="TDZ137" s="289"/>
      <c r="TEA137" s="289"/>
      <c r="TEB137" s="289"/>
      <c r="TEC137" s="289"/>
      <c r="TED137" s="289"/>
      <c r="TEE137" s="289"/>
      <c r="TEF137" s="289"/>
      <c r="TEG137" s="289"/>
      <c r="TEH137" s="289"/>
      <c r="TEI137" s="289"/>
      <c r="TEJ137" s="289"/>
      <c r="TEK137" s="289"/>
      <c r="TEL137" s="289"/>
      <c r="TEM137" s="289"/>
      <c r="TEN137" s="289"/>
      <c r="TEO137" s="289"/>
      <c r="TEP137" s="289"/>
      <c r="TEQ137" s="289"/>
      <c r="TER137" s="289"/>
      <c r="TES137" s="289"/>
      <c r="TET137" s="289"/>
      <c r="TEU137" s="289"/>
      <c r="TEV137" s="289"/>
      <c r="TEW137" s="289"/>
      <c r="TEX137" s="289"/>
      <c r="TEY137" s="289"/>
      <c r="TEZ137" s="289"/>
      <c r="TFA137" s="289"/>
      <c r="TFB137" s="289"/>
      <c r="TFC137" s="289"/>
      <c r="TFD137" s="289"/>
      <c r="TFE137" s="289"/>
      <c r="TFF137" s="289"/>
      <c r="TFG137" s="289"/>
      <c r="TFH137" s="289"/>
      <c r="TFI137" s="289"/>
      <c r="TFJ137" s="289"/>
      <c r="TFK137" s="289"/>
      <c r="TFL137" s="289"/>
      <c r="TFM137" s="289"/>
      <c r="TFN137" s="289"/>
      <c r="TFO137" s="289"/>
      <c r="TFP137" s="289"/>
      <c r="TFQ137" s="289"/>
      <c r="TFR137" s="289"/>
      <c r="TFS137" s="289"/>
      <c r="TFT137" s="289"/>
      <c r="TFU137" s="289"/>
      <c r="TFV137" s="289"/>
      <c r="TFW137" s="289"/>
      <c r="TFX137" s="289"/>
      <c r="TFY137" s="289"/>
      <c r="TFZ137" s="289"/>
      <c r="TGA137" s="289"/>
      <c r="TGB137" s="289"/>
      <c r="TGC137" s="289"/>
      <c r="TGD137" s="289"/>
      <c r="TGE137" s="289"/>
      <c r="TGF137" s="289"/>
      <c r="TGG137" s="289"/>
      <c r="TGH137" s="289"/>
      <c r="TGI137" s="289"/>
      <c r="TGJ137" s="289"/>
      <c r="TGK137" s="289"/>
      <c r="TGL137" s="289"/>
      <c r="TGM137" s="289"/>
      <c r="TGN137" s="289"/>
      <c r="TGO137" s="289"/>
      <c r="TGP137" s="289"/>
      <c r="TGQ137" s="289"/>
      <c r="TGR137" s="289"/>
      <c r="TGS137" s="289"/>
      <c r="TGT137" s="289"/>
      <c r="TGU137" s="289"/>
      <c r="TGV137" s="289"/>
      <c r="TGW137" s="289"/>
      <c r="TGX137" s="289"/>
      <c r="TGY137" s="289"/>
      <c r="TGZ137" s="289"/>
      <c r="THA137" s="289"/>
      <c r="THB137" s="289"/>
      <c r="THC137" s="289"/>
      <c r="THD137" s="289"/>
      <c r="THE137" s="289"/>
      <c r="THF137" s="289"/>
      <c r="THG137" s="289"/>
      <c r="THH137" s="289"/>
      <c r="THI137" s="289"/>
      <c r="THJ137" s="289"/>
      <c r="THK137" s="289"/>
      <c r="THL137" s="289"/>
      <c r="THM137" s="289"/>
      <c r="THN137" s="289"/>
      <c r="THO137" s="289"/>
      <c r="THP137" s="289"/>
      <c r="THQ137" s="289"/>
      <c r="THR137" s="289"/>
      <c r="THS137" s="289"/>
      <c r="THT137" s="289"/>
      <c r="THU137" s="289"/>
      <c r="THV137" s="289"/>
      <c r="THW137" s="289"/>
      <c r="THX137" s="289"/>
      <c r="THY137" s="289"/>
      <c r="THZ137" s="289"/>
      <c r="TIA137" s="289"/>
      <c r="TIB137" s="289"/>
      <c r="TIC137" s="289"/>
      <c r="TID137" s="289"/>
      <c r="TIE137" s="289"/>
      <c r="TIF137" s="289"/>
      <c r="TIG137" s="289"/>
      <c r="TIH137" s="289"/>
      <c r="TII137" s="289"/>
      <c r="TIJ137" s="289"/>
      <c r="TIK137" s="289"/>
      <c r="TIL137" s="289"/>
      <c r="TIM137" s="289"/>
      <c r="TIN137" s="289"/>
      <c r="TIO137" s="289"/>
      <c r="TIP137" s="289"/>
      <c r="TIQ137" s="289"/>
      <c r="TIR137" s="289"/>
      <c r="TIS137" s="289"/>
      <c r="TIT137" s="289"/>
      <c r="TIU137" s="289"/>
      <c r="TIV137" s="289"/>
      <c r="TIW137" s="289"/>
      <c r="TIX137" s="289"/>
      <c r="TIY137" s="289"/>
      <c r="TIZ137" s="289"/>
      <c r="TJA137" s="289"/>
      <c r="TJB137" s="289"/>
      <c r="TJC137" s="289"/>
      <c r="TJD137" s="289"/>
      <c r="TJE137" s="289"/>
      <c r="TJF137" s="289"/>
      <c r="TJG137" s="289"/>
      <c r="TJH137" s="289"/>
      <c r="TJI137" s="289"/>
      <c r="TJJ137" s="289"/>
      <c r="TJK137" s="289"/>
      <c r="TJL137" s="289"/>
      <c r="TJM137" s="289"/>
      <c r="TJN137" s="289"/>
      <c r="TJO137" s="289"/>
      <c r="TJP137" s="289"/>
      <c r="TJQ137" s="289"/>
      <c r="TJR137" s="289"/>
      <c r="TJS137" s="289"/>
      <c r="TJT137" s="289"/>
      <c r="TJU137" s="289"/>
      <c r="TJV137" s="289"/>
      <c r="TJW137" s="289"/>
      <c r="TJX137" s="289"/>
      <c r="TJY137" s="289"/>
      <c r="TJZ137" s="289"/>
      <c r="TKA137" s="289"/>
      <c r="TKB137" s="289"/>
      <c r="TKC137" s="289"/>
      <c r="TKD137" s="289"/>
      <c r="TKE137" s="289"/>
      <c r="TKF137" s="289"/>
      <c r="TKG137" s="289"/>
      <c r="TKH137" s="289"/>
      <c r="TKI137" s="289"/>
      <c r="TKJ137" s="289"/>
      <c r="TKK137" s="289"/>
      <c r="TKL137" s="289"/>
      <c r="TKM137" s="289"/>
      <c r="TKN137" s="289"/>
      <c r="TKO137" s="289"/>
      <c r="TKP137" s="289"/>
      <c r="TKQ137" s="289"/>
      <c r="TKR137" s="289"/>
      <c r="TKS137" s="289"/>
      <c r="TKT137" s="289"/>
      <c r="TKU137" s="289"/>
      <c r="TKV137" s="289"/>
      <c r="TKW137" s="289"/>
      <c r="TKX137" s="289"/>
      <c r="TKY137" s="289"/>
      <c r="TKZ137" s="289"/>
      <c r="TLA137" s="289"/>
      <c r="TLB137" s="289"/>
      <c r="TLC137" s="289"/>
      <c r="TLD137" s="289"/>
      <c r="TLE137" s="289"/>
      <c r="TLF137" s="289"/>
      <c r="TLG137" s="289"/>
      <c r="TLH137" s="289"/>
      <c r="TLI137" s="289"/>
      <c r="TLJ137" s="289"/>
      <c r="TLK137" s="289"/>
      <c r="TLL137" s="289"/>
      <c r="TLM137" s="289"/>
      <c r="TLN137" s="289"/>
      <c r="TLO137" s="289"/>
      <c r="TLP137" s="289"/>
      <c r="TLQ137" s="289"/>
      <c r="TLR137" s="289"/>
      <c r="TLS137" s="289"/>
      <c r="TLT137" s="289"/>
      <c r="TLU137" s="289"/>
      <c r="TLV137" s="289"/>
      <c r="TLW137" s="289"/>
      <c r="TLX137" s="289"/>
      <c r="TLY137" s="289"/>
      <c r="TLZ137" s="289"/>
      <c r="TMA137" s="289"/>
      <c r="TMB137" s="289"/>
      <c r="TMC137" s="289"/>
      <c r="TMD137" s="289"/>
      <c r="TME137" s="289"/>
      <c r="TMF137" s="289"/>
      <c r="TMG137" s="289"/>
      <c r="TMH137" s="289"/>
      <c r="TMI137" s="289"/>
      <c r="TMJ137" s="289"/>
      <c r="TMK137" s="289"/>
      <c r="TML137" s="289"/>
      <c r="TMM137" s="289"/>
      <c r="TMN137" s="289"/>
      <c r="TMO137" s="289"/>
      <c r="TMP137" s="289"/>
      <c r="TMQ137" s="289"/>
      <c r="TMR137" s="289"/>
      <c r="TMS137" s="289"/>
      <c r="TMT137" s="289"/>
      <c r="TMU137" s="289"/>
      <c r="TMV137" s="289"/>
      <c r="TMW137" s="289"/>
      <c r="TMX137" s="289"/>
      <c r="TMY137" s="289"/>
      <c r="TMZ137" s="289"/>
      <c r="TNA137" s="289"/>
      <c r="TNB137" s="289"/>
      <c r="TNC137" s="289"/>
      <c r="TND137" s="289"/>
      <c r="TNE137" s="289"/>
      <c r="TNF137" s="289"/>
      <c r="TNG137" s="289"/>
      <c r="TNH137" s="289"/>
      <c r="TNI137" s="289"/>
      <c r="TNJ137" s="289"/>
      <c r="TNK137" s="289"/>
      <c r="TNL137" s="289"/>
      <c r="TNM137" s="289"/>
      <c r="TNN137" s="289"/>
      <c r="TNO137" s="289"/>
      <c r="TNP137" s="289"/>
      <c r="TNQ137" s="289"/>
      <c r="TNR137" s="289"/>
      <c r="TNS137" s="289"/>
      <c r="TNT137" s="289"/>
      <c r="TNU137" s="289"/>
      <c r="TNV137" s="289"/>
      <c r="TNW137" s="289"/>
      <c r="TNX137" s="289"/>
      <c r="TNY137" s="289"/>
      <c r="TNZ137" s="289"/>
      <c r="TOA137" s="289"/>
      <c r="TOB137" s="289"/>
      <c r="TOC137" s="289"/>
      <c r="TOD137" s="289"/>
      <c r="TOE137" s="289"/>
      <c r="TOF137" s="289"/>
      <c r="TOG137" s="289"/>
      <c r="TOH137" s="289"/>
      <c r="TOI137" s="289"/>
      <c r="TOJ137" s="289"/>
    </row>
    <row r="138" spans="1:13920" s="115" customFormat="1" ht="17.25" customHeight="1" x14ac:dyDescent="0.3">
      <c r="A138" s="114" t="s">
        <v>165</v>
      </c>
      <c r="B138" s="99"/>
      <c r="C138" s="220" t="s">
        <v>249</v>
      </c>
      <c r="D138" s="220" t="s">
        <v>249</v>
      </c>
      <c r="E138" s="220" t="s">
        <v>249</v>
      </c>
      <c r="F138" s="245" t="s">
        <v>249</v>
      </c>
      <c r="G138" s="290">
        <f>G130+G137</f>
        <v>12</v>
      </c>
      <c r="H138" s="220" t="s">
        <v>249</v>
      </c>
      <c r="I138" s="220">
        <f>I137+I130</f>
        <v>33814.020000000004</v>
      </c>
      <c r="J138" s="220">
        <f>J137+J130</f>
        <v>33814.020000000004</v>
      </c>
      <c r="K138" s="220">
        <f>K137+K130</f>
        <v>24949.17</v>
      </c>
      <c r="L138" s="245">
        <f>L137+L130</f>
        <v>1037</v>
      </c>
      <c r="M138" s="291">
        <f>M130+M137</f>
        <v>32309785.520000003</v>
      </c>
      <c r="N138" s="291">
        <f>N130+N137</f>
        <v>0</v>
      </c>
      <c r="O138" s="291">
        <f>O130+O137</f>
        <v>0</v>
      </c>
      <c r="P138" s="291">
        <f>P130+P137</f>
        <v>0</v>
      </c>
      <c r="Q138" s="291">
        <f>Q130+Q137</f>
        <v>32309785.520000003</v>
      </c>
      <c r="R138" s="283" t="s">
        <v>249</v>
      </c>
      <c r="S138" s="283" t="s">
        <v>249</v>
      </c>
      <c r="T138" s="252">
        <f>Q138-'Раздел 2'!C83-'Раздел 3'!C100</f>
        <v>0</v>
      </c>
      <c r="U138" s="252">
        <f>M138-'Раздел 2'!C83-'Раздел 3'!C92</f>
        <v>25083154.600000001</v>
      </c>
    </row>
    <row r="139" spans="1:13920" s="115" customFormat="1" ht="17.25" customHeight="1" x14ac:dyDescent="0.3">
      <c r="A139" s="470" t="s">
        <v>163</v>
      </c>
      <c r="B139" s="471"/>
      <c r="C139" s="471"/>
      <c r="D139" s="471"/>
      <c r="E139" s="471"/>
      <c r="F139" s="471"/>
      <c r="G139" s="471"/>
      <c r="H139" s="471"/>
      <c r="I139" s="471"/>
      <c r="J139" s="471"/>
      <c r="K139" s="471"/>
      <c r="L139" s="471"/>
      <c r="M139" s="471"/>
      <c r="N139" s="471"/>
      <c r="O139" s="471"/>
      <c r="P139" s="471"/>
      <c r="Q139" s="471"/>
      <c r="R139" s="471"/>
      <c r="S139" s="472"/>
    </row>
    <row r="140" spans="1:13920" s="115" customFormat="1" ht="17.25" customHeight="1" x14ac:dyDescent="0.3">
      <c r="A140" s="292" t="s">
        <v>272</v>
      </c>
      <c r="B140" s="218"/>
      <c r="C140" s="218"/>
      <c r="D140" s="218"/>
      <c r="E140" s="218"/>
      <c r="F140" s="293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9"/>
    </row>
    <row r="141" spans="1:13920" s="115" customFormat="1" ht="17.25" customHeight="1" x14ac:dyDescent="0.3">
      <c r="A141" s="98">
        <f>A136+1</f>
        <v>82</v>
      </c>
      <c r="B141" s="294" t="s">
        <v>273</v>
      </c>
      <c r="C141" s="102">
        <v>2002</v>
      </c>
      <c r="D141" s="238"/>
      <c r="F141" s="98">
        <v>8</v>
      </c>
      <c r="G141" s="98">
        <v>4</v>
      </c>
      <c r="H141" s="220"/>
      <c r="I141" s="100">
        <v>8904.2999999999993</v>
      </c>
      <c r="J141" s="100">
        <v>8904.2999999999993</v>
      </c>
      <c r="K141" s="100">
        <v>4472.8999999999996</v>
      </c>
      <c r="L141" s="98">
        <v>159</v>
      </c>
      <c r="M141" s="220"/>
      <c r="N141" s="220"/>
      <c r="O141" s="220"/>
      <c r="P141" s="220"/>
      <c r="Q141" s="100">
        <f>SUMIF('Раздел 2'!B:B,B141,'Раздел 2'!C:C)+SUMIF('Раздел 3'!B:B,B141,'Раздел 3'!C:C)+SUMIF('Раздел 4'!B:B,B141,'Раздел 4'!C:C)</f>
        <v>10942837.84</v>
      </c>
      <c r="R141" s="240">
        <v>44925</v>
      </c>
      <c r="S141" s="241" t="s">
        <v>248</v>
      </c>
    </row>
    <row r="142" spans="1:13920" s="115" customFormat="1" ht="17.25" customHeight="1" x14ac:dyDescent="0.3">
      <c r="A142" s="239" t="s">
        <v>42</v>
      </c>
      <c r="B142" s="99"/>
      <c r="C142" s="101" t="s">
        <v>249</v>
      </c>
      <c r="D142" s="101" t="s">
        <v>249</v>
      </c>
      <c r="E142" s="101" t="s">
        <v>249</v>
      </c>
      <c r="F142" s="98" t="s">
        <v>249</v>
      </c>
      <c r="G142" s="101">
        <f>G141</f>
        <v>4</v>
      </c>
      <c r="H142" s="100" t="s">
        <v>249</v>
      </c>
      <c r="I142" s="100">
        <f>I141</f>
        <v>8904.2999999999993</v>
      </c>
      <c r="J142" s="100">
        <f t="shared" ref="J142:L142" si="44">SUM(J141)</f>
        <v>8904.2999999999993</v>
      </c>
      <c r="K142" s="100">
        <f t="shared" si="44"/>
        <v>4472.8999999999996</v>
      </c>
      <c r="L142" s="98">
        <f t="shared" si="44"/>
        <v>159</v>
      </c>
      <c r="M142" s="284">
        <f>M141</f>
        <v>0</v>
      </c>
      <c r="N142" s="284">
        <f t="shared" ref="N142:Q142" si="45">N141</f>
        <v>0</v>
      </c>
      <c r="O142" s="284">
        <f t="shared" si="45"/>
        <v>0</v>
      </c>
      <c r="P142" s="284">
        <f t="shared" si="45"/>
        <v>0</v>
      </c>
      <c r="Q142" s="284">
        <f t="shared" si="45"/>
        <v>10942837.84</v>
      </c>
      <c r="R142" s="255" t="s">
        <v>249</v>
      </c>
      <c r="S142" s="256" t="s">
        <v>249</v>
      </c>
    </row>
    <row r="143" spans="1:13920" s="115" customFormat="1" ht="17.25" customHeight="1" x14ac:dyDescent="0.3">
      <c r="A143" s="114" t="s">
        <v>167</v>
      </c>
      <c r="B143" s="99"/>
      <c r="C143" s="246" t="s">
        <v>249</v>
      </c>
      <c r="D143" s="246" t="s">
        <v>249</v>
      </c>
      <c r="E143" s="246" t="s">
        <v>249</v>
      </c>
      <c r="F143" s="245" t="s">
        <v>249</v>
      </c>
      <c r="G143" s="262">
        <f t="shared" ref="G143:P143" si="46">G142</f>
        <v>4</v>
      </c>
      <c r="H143" s="220" t="s">
        <v>249</v>
      </c>
      <c r="I143" s="279">
        <f t="shared" si="46"/>
        <v>8904.2999999999993</v>
      </c>
      <c r="J143" s="279">
        <f t="shared" si="46"/>
        <v>8904.2999999999993</v>
      </c>
      <c r="K143" s="279">
        <f t="shared" si="46"/>
        <v>4472.8999999999996</v>
      </c>
      <c r="L143" s="262">
        <f t="shared" si="46"/>
        <v>159</v>
      </c>
      <c r="M143" s="279">
        <f t="shared" si="46"/>
        <v>0</v>
      </c>
      <c r="N143" s="279">
        <f t="shared" si="46"/>
        <v>0</v>
      </c>
      <c r="O143" s="279">
        <f t="shared" si="46"/>
        <v>0</v>
      </c>
      <c r="P143" s="279">
        <f t="shared" si="46"/>
        <v>0</v>
      </c>
      <c r="Q143" s="279">
        <f>Q142</f>
        <v>10942837.84</v>
      </c>
      <c r="R143" s="295" t="s">
        <v>249</v>
      </c>
      <c r="S143" s="295" t="s">
        <v>249</v>
      </c>
      <c r="U143" s="252" t="e">
        <f>M143-'Раздел 2'!#REF!</f>
        <v>#REF!</v>
      </c>
    </row>
    <row r="144" spans="1:13920" s="115" customFormat="1" ht="17.25" customHeight="1" x14ac:dyDescent="0.3">
      <c r="A144" s="470" t="s">
        <v>226</v>
      </c>
      <c r="B144" s="471"/>
      <c r="C144" s="471"/>
      <c r="D144" s="471"/>
      <c r="E144" s="471"/>
      <c r="F144" s="471"/>
      <c r="G144" s="471"/>
      <c r="H144" s="471"/>
      <c r="I144" s="471"/>
      <c r="J144" s="471"/>
      <c r="K144" s="471"/>
      <c r="L144" s="471"/>
      <c r="M144" s="471"/>
      <c r="N144" s="471"/>
      <c r="O144" s="471"/>
      <c r="P144" s="471"/>
      <c r="Q144" s="471"/>
      <c r="R144" s="471"/>
      <c r="S144" s="472"/>
    </row>
    <row r="145" spans="1:21" s="115" customFormat="1" ht="17.25" customHeight="1" x14ac:dyDescent="0.3">
      <c r="A145" s="237" t="s">
        <v>201</v>
      </c>
      <c r="B145" s="99"/>
      <c r="C145" s="220"/>
      <c r="D145" s="120"/>
      <c r="E145" s="120"/>
      <c r="F145" s="113"/>
      <c r="G145" s="254"/>
      <c r="H145" s="113"/>
      <c r="I145" s="100"/>
      <c r="J145" s="100"/>
      <c r="K145" s="100"/>
      <c r="L145" s="98"/>
      <c r="M145" s="284"/>
      <c r="N145" s="284"/>
      <c r="O145" s="284"/>
      <c r="P145" s="284"/>
      <c r="Q145" s="100"/>
      <c r="R145" s="282"/>
      <c r="S145" s="282"/>
    </row>
    <row r="146" spans="1:21" s="115" customFormat="1" ht="17.25" customHeight="1" x14ac:dyDescent="0.3">
      <c r="A146" s="98">
        <f>A141+1</f>
        <v>83</v>
      </c>
      <c r="B146" s="99" t="s">
        <v>168</v>
      </c>
      <c r="C146" s="107">
        <v>1991</v>
      </c>
      <c r="D146" s="296"/>
      <c r="E146" s="256" t="s">
        <v>217</v>
      </c>
      <c r="F146" s="113">
        <v>9</v>
      </c>
      <c r="G146" s="254">
        <v>2</v>
      </c>
      <c r="H146" s="113">
        <v>2</v>
      </c>
      <c r="I146" s="120">
        <v>4870.2</v>
      </c>
      <c r="J146" s="120">
        <v>3988.5</v>
      </c>
      <c r="K146" s="120">
        <v>2974.7</v>
      </c>
      <c r="L146" s="113">
        <v>168</v>
      </c>
      <c r="M146" s="100">
        <f t="shared" ref="M146:M152" si="47">Q146</f>
        <v>7140000</v>
      </c>
      <c r="N146" s="100">
        <v>0</v>
      </c>
      <c r="O146" s="100">
        <v>0</v>
      </c>
      <c r="P146" s="100">
        <v>0</v>
      </c>
      <c r="Q146" s="100">
        <f>SUMIF('Раздел 2'!B:B,B146,'Раздел 2'!C:C)+SUMIF('Раздел 3'!B:B,B146,'Раздел 3'!C:C)+SUMIF('Раздел 4'!B:B,B146,'Раздел 4'!C:C)</f>
        <v>7140000</v>
      </c>
      <c r="R146" s="240">
        <v>44925</v>
      </c>
      <c r="S146" s="241" t="s">
        <v>248</v>
      </c>
    </row>
    <row r="147" spans="1:21" s="115" customFormat="1" ht="17.25" customHeight="1" x14ac:dyDescent="0.3">
      <c r="A147" s="98">
        <f t="shared" ref="A147:A152" si="48">A146+1</f>
        <v>84</v>
      </c>
      <c r="B147" s="99" t="s">
        <v>169</v>
      </c>
      <c r="C147" s="107">
        <v>1993</v>
      </c>
      <c r="D147" s="296"/>
      <c r="E147" s="120" t="s">
        <v>217</v>
      </c>
      <c r="F147" s="113">
        <v>9</v>
      </c>
      <c r="G147" s="254">
        <v>1</v>
      </c>
      <c r="H147" s="113">
        <v>1</v>
      </c>
      <c r="I147" s="100">
        <v>2745.8</v>
      </c>
      <c r="J147" s="100">
        <v>2014.5</v>
      </c>
      <c r="K147" s="100">
        <v>1974.3</v>
      </c>
      <c r="L147" s="98">
        <v>59</v>
      </c>
      <c r="M147" s="100">
        <f t="shared" si="47"/>
        <v>2638315.46</v>
      </c>
      <c r="N147" s="100">
        <v>0</v>
      </c>
      <c r="O147" s="100">
        <v>0</v>
      </c>
      <c r="P147" s="100">
        <v>0</v>
      </c>
      <c r="Q147" s="100">
        <f>SUMIF('Раздел 2'!B:B,B147,'Раздел 2'!C:C)+SUMIF('Раздел 3'!B:B,B147,'Раздел 3'!C:C)+SUMIF('Раздел 4'!B:B,B147,'Раздел 4'!C:C)</f>
        <v>2638315.46</v>
      </c>
      <c r="R147" s="240">
        <v>44925</v>
      </c>
      <c r="S147" s="241" t="s">
        <v>248</v>
      </c>
    </row>
    <row r="148" spans="1:21" s="115" customFormat="1" ht="17.25" customHeight="1" x14ac:dyDescent="0.3">
      <c r="A148" s="98">
        <f t="shared" si="48"/>
        <v>85</v>
      </c>
      <c r="B148" s="99" t="s">
        <v>170</v>
      </c>
      <c r="C148" s="102">
        <v>1993</v>
      </c>
      <c r="D148" s="296"/>
      <c r="E148" s="100" t="s">
        <v>217</v>
      </c>
      <c r="F148" s="98">
        <v>9</v>
      </c>
      <c r="G148" s="101">
        <v>1</v>
      </c>
      <c r="H148" s="98">
        <v>1</v>
      </c>
      <c r="I148" s="100">
        <v>2737.5</v>
      </c>
      <c r="J148" s="100">
        <v>2006.2</v>
      </c>
      <c r="K148" s="100">
        <v>1877.9</v>
      </c>
      <c r="L148" s="98">
        <v>81</v>
      </c>
      <c r="M148" s="100">
        <f t="shared" si="47"/>
        <v>2638315.46</v>
      </c>
      <c r="N148" s="100">
        <v>0</v>
      </c>
      <c r="O148" s="100">
        <v>0</v>
      </c>
      <c r="P148" s="100">
        <v>0</v>
      </c>
      <c r="Q148" s="100">
        <f>SUMIF('Раздел 2'!B:B,B148,'Раздел 2'!C:C)+SUMIF('Раздел 3'!B:B,B148,'Раздел 3'!C:C)+SUMIF('Раздел 4'!B:B,B148,'Раздел 4'!C:C)</f>
        <v>2638315.46</v>
      </c>
      <c r="R148" s="240">
        <v>44925</v>
      </c>
      <c r="S148" s="241" t="s">
        <v>248</v>
      </c>
    </row>
    <row r="149" spans="1:21" s="115" customFormat="1" ht="17.25" customHeight="1" x14ac:dyDescent="0.3">
      <c r="A149" s="98">
        <f t="shared" si="48"/>
        <v>86</v>
      </c>
      <c r="B149" s="99" t="s">
        <v>171</v>
      </c>
      <c r="C149" s="107">
        <v>1993</v>
      </c>
      <c r="D149" s="296"/>
      <c r="E149" s="256" t="s">
        <v>217</v>
      </c>
      <c r="F149" s="113" t="s">
        <v>219</v>
      </c>
      <c r="G149" s="254">
        <v>1</v>
      </c>
      <c r="H149" s="113">
        <v>5</v>
      </c>
      <c r="I149" s="120">
        <v>7582</v>
      </c>
      <c r="J149" s="120">
        <v>5566</v>
      </c>
      <c r="K149" s="120">
        <v>5357.5</v>
      </c>
      <c r="L149" s="113">
        <v>202</v>
      </c>
      <c r="M149" s="100">
        <f t="shared" si="47"/>
        <v>3876636.46</v>
      </c>
      <c r="N149" s="100">
        <v>0</v>
      </c>
      <c r="O149" s="100">
        <v>0</v>
      </c>
      <c r="P149" s="100">
        <v>0</v>
      </c>
      <c r="Q149" s="100">
        <f>SUMIF('Раздел 2'!B:B,B149,'Раздел 2'!C:C)+SUMIF('Раздел 3'!B:B,B149,'Раздел 3'!C:C)+SUMIF('Раздел 4'!B:B,B149,'Раздел 4'!C:C)</f>
        <v>3876636.46</v>
      </c>
      <c r="R149" s="240">
        <v>44925</v>
      </c>
      <c r="S149" s="241" t="s">
        <v>248</v>
      </c>
    </row>
    <row r="150" spans="1:21" s="115" customFormat="1" ht="17.25" customHeight="1" x14ac:dyDescent="0.3">
      <c r="A150" s="98">
        <f t="shared" si="48"/>
        <v>87</v>
      </c>
      <c r="B150" s="99" t="s">
        <v>172</v>
      </c>
      <c r="C150" s="102">
        <v>1994</v>
      </c>
      <c r="D150" s="296"/>
      <c r="E150" s="256" t="s">
        <v>217</v>
      </c>
      <c r="F150" s="113" t="s">
        <v>219</v>
      </c>
      <c r="G150" s="254">
        <v>1</v>
      </c>
      <c r="H150" s="113">
        <v>5</v>
      </c>
      <c r="I150" s="100">
        <v>7571.2</v>
      </c>
      <c r="J150" s="100">
        <v>5555.2</v>
      </c>
      <c r="K150" s="120">
        <v>5201.3</v>
      </c>
      <c r="L150" s="113">
        <v>189</v>
      </c>
      <c r="M150" s="100">
        <f t="shared" si="47"/>
        <v>3876636.46</v>
      </c>
      <c r="N150" s="100">
        <v>0</v>
      </c>
      <c r="O150" s="100">
        <v>0</v>
      </c>
      <c r="P150" s="100">
        <v>0</v>
      </c>
      <c r="Q150" s="100">
        <f>SUMIF('Раздел 2'!B:B,B150,'Раздел 2'!C:C)+SUMIF('Раздел 3'!B:B,B150,'Раздел 3'!C:C)+SUMIF('Раздел 4'!B:B,B150,'Раздел 4'!C:C)</f>
        <v>3876636.46</v>
      </c>
      <c r="R150" s="240">
        <v>44925</v>
      </c>
      <c r="S150" s="241" t="s">
        <v>248</v>
      </c>
    </row>
    <row r="151" spans="1:21" s="115" customFormat="1" ht="17.25" customHeight="1" x14ac:dyDescent="0.3">
      <c r="A151" s="98">
        <f t="shared" si="48"/>
        <v>88</v>
      </c>
      <c r="B151" s="99" t="s">
        <v>173</v>
      </c>
      <c r="C151" s="112">
        <v>1988</v>
      </c>
      <c r="D151" s="296"/>
      <c r="E151" s="256" t="s">
        <v>217</v>
      </c>
      <c r="F151" s="98">
        <v>9</v>
      </c>
      <c r="G151" s="101">
        <v>1</v>
      </c>
      <c r="H151" s="113">
        <v>1</v>
      </c>
      <c r="I151" s="100">
        <v>3004.6</v>
      </c>
      <c r="J151" s="100">
        <v>1954.4</v>
      </c>
      <c r="K151" s="120">
        <v>1803.1</v>
      </c>
      <c r="L151" s="113">
        <v>82</v>
      </c>
      <c r="M151" s="100">
        <f t="shared" si="47"/>
        <v>3570000</v>
      </c>
      <c r="N151" s="100">
        <v>0</v>
      </c>
      <c r="O151" s="100">
        <v>0</v>
      </c>
      <c r="P151" s="100">
        <v>0</v>
      </c>
      <c r="Q151" s="100">
        <f>SUMIF('Раздел 2'!B:B,B151,'Раздел 2'!C:C)+SUMIF('Раздел 3'!B:B,B151,'Раздел 3'!C:C)+SUMIF('Раздел 4'!B:B,B151,'Раздел 4'!C:C)</f>
        <v>3570000</v>
      </c>
      <c r="R151" s="240">
        <v>44925</v>
      </c>
      <c r="S151" s="241" t="s">
        <v>248</v>
      </c>
    </row>
    <row r="152" spans="1:21" s="115" customFormat="1" ht="17.25" customHeight="1" x14ac:dyDescent="0.3">
      <c r="A152" s="98">
        <f t="shared" si="48"/>
        <v>89</v>
      </c>
      <c r="B152" s="99" t="s">
        <v>174</v>
      </c>
      <c r="C152" s="254">
        <v>1977</v>
      </c>
      <c r="D152" s="296"/>
      <c r="E152" s="120" t="s">
        <v>216</v>
      </c>
      <c r="F152" s="98">
        <v>10</v>
      </c>
      <c r="G152" s="101">
        <v>1</v>
      </c>
      <c r="H152" s="113">
        <v>1</v>
      </c>
      <c r="I152" s="100">
        <v>2562.3000000000002</v>
      </c>
      <c r="J152" s="100">
        <v>2180.6999999999998</v>
      </c>
      <c r="K152" s="120">
        <v>1976.5</v>
      </c>
      <c r="L152" s="113">
        <v>89</v>
      </c>
      <c r="M152" s="100">
        <f t="shared" si="47"/>
        <v>3700000</v>
      </c>
      <c r="N152" s="100">
        <v>0</v>
      </c>
      <c r="O152" s="100">
        <v>0</v>
      </c>
      <c r="P152" s="100">
        <v>0</v>
      </c>
      <c r="Q152" s="100">
        <f>SUMIF('Раздел 2'!B:B,B152,'Раздел 2'!C:C)+SUMIF('Раздел 3'!B:B,B152,'Раздел 3'!C:C)+SUMIF('Раздел 4'!B:B,B152,'Раздел 4'!C:C)</f>
        <v>3700000</v>
      </c>
      <c r="R152" s="240">
        <v>44925</v>
      </c>
      <c r="S152" s="241" t="s">
        <v>248</v>
      </c>
    </row>
    <row r="153" spans="1:21" s="115" customFormat="1" ht="17.25" customHeight="1" x14ac:dyDescent="0.3">
      <c r="A153" s="239" t="s">
        <v>42</v>
      </c>
      <c r="B153" s="99"/>
      <c r="C153" s="254" t="s">
        <v>249</v>
      </c>
      <c r="D153" s="254" t="s">
        <v>249</v>
      </c>
      <c r="E153" s="254" t="s">
        <v>249</v>
      </c>
      <c r="F153" s="113" t="s">
        <v>249</v>
      </c>
      <c r="G153" s="254">
        <f>SUM(G146:G152)</f>
        <v>8</v>
      </c>
      <c r="H153" s="120" t="s">
        <v>249</v>
      </c>
      <c r="I153" s="120">
        <f>SUM(I146:I152)</f>
        <v>31073.599999999999</v>
      </c>
      <c r="J153" s="120">
        <f t="shared" ref="J153:L153" si="49">SUM(J146:J152)</f>
        <v>23265.500000000004</v>
      </c>
      <c r="K153" s="120">
        <f t="shared" si="49"/>
        <v>21165.3</v>
      </c>
      <c r="L153" s="113">
        <f t="shared" si="49"/>
        <v>870</v>
      </c>
      <c r="M153" s="100">
        <f>SUM(M146:M152)</f>
        <v>27439903.840000004</v>
      </c>
      <c r="N153" s="100">
        <f t="shared" ref="N153:Q153" si="50">SUM(N146:N152)</f>
        <v>0</v>
      </c>
      <c r="O153" s="100">
        <f t="shared" si="50"/>
        <v>0</v>
      </c>
      <c r="P153" s="100">
        <f t="shared" si="50"/>
        <v>0</v>
      </c>
      <c r="Q153" s="100">
        <f t="shared" si="50"/>
        <v>27439903.840000004</v>
      </c>
      <c r="R153" s="255" t="s">
        <v>249</v>
      </c>
      <c r="S153" s="256" t="s">
        <v>249</v>
      </c>
    </row>
    <row r="154" spans="1:21" s="115" customFormat="1" ht="17.25" customHeight="1" x14ac:dyDescent="0.3">
      <c r="A154" s="114" t="s">
        <v>197</v>
      </c>
      <c r="B154" s="99"/>
      <c r="C154" s="261" t="s">
        <v>249</v>
      </c>
      <c r="D154" s="261" t="s">
        <v>249</v>
      </c>
      <c r="E154" s="261" t="s">
        <v>249</v>
      </c>
      <c r="F154" s="262" t="s">
        <v>249</v>
      </c>
      <c r="G154" s="261">
        <f>G153</f>
        <v>8</v>
      </c>
      <c r="H154" s="279" t="s">
        <v>249</v>
      </c>
      <c r="I154" s="279">
        <f t="shared" ref="I154:L154" si="51">SUM(I153)</f>
        <v>31073.599999999999</v>
      </c>
      <c r="J154" s="279">
        <f t="shared" si="51"/>
        <v>23265.500000000004</v>
      </c>
      <c r="K154" s="279">
        <f t="shared" si="51"/>
        <v>21165.3</v>
      </c>
      <c r="L154" s="262">
        <f t="shared" si="51"/>
        <v>870</v>
      </c>
      <c r="M154" s="220">
        <f>M153</f>
        <v>27439903.840000004</v>
      </c>
      <c r="N154" s="220">
        <f t="shared" ref="N154:Q154" si="52">N153</f>
        <v>0</v>
      </c>
      <c r="O154" s="220">
        <f t="shared" si="52"/>
        <v>0</v>
      </c>
      <c r="P154" s="220">
        <f t="shared" si="52"/>
        <v>0</v>
      </c>
      <c r="Q154" s="220">
        <f t="shared" si="52"/>
        <v>27439903.840000004</v>
      </c>
      <c r="R154" s="263" t="s">
        <v>249</v>
      </c>
      <c r="S154" s="264" t="s">
        <v>249</v>
      </c>
      <c r="T154" s="252">
        <f>Q154-'Раздел 2'!C94-'Раздел 3'!C111</f>
        <v>0</v>
      </c>
      <c r="U154" s="252">
        <f>M154-'Раздел 2'!C94-'Раздел 3'!C92</f>
        <v>0</v>
      </c>
    </row>
    <row r="155" spans="1:21" s="115" customFormat="1" ht="17.25" customHeight="1" x14ac:dyDescent="0.3">
      <c r="A155" s="473" t="s">
        <v>101</v>
      </c>
      <c r="B155" s="474"/>
      <c r="C155" s="474"/>
      <c r="D155" s="474"/>
      <c r="E155" s="474"/>
      <c r="F155" s="474"/>
      <c r="G155" s="474"/>
      <c r="H155" s="474"/>
      <c r="I155" s="474"/>
      <c r="J155" s="474"/>
      <c r="K155" s="474"/>
      <c r="L155" s="474"/>
      <c r="M155" s="474"/>
      <c r="N155" s="474"/>
      <c r="O155" s="474"/>
      <c r="P155" s="474"/>
      <c r="Q155" s="474"/>
      <c r="R155" s="474"/>
      <c r="S155" s="475"/>
    </row>
    <row r="156" spans="1:21" s="115" customFormat="1" ht="17.25" customHeight="1" x14ac:dyDescent="0.3">
      <c r="A156" s="237" t="s">
        <v>102</v>
      </c>
      <c r="B156" s="99"/>
      <c r="C156" s="275"/>
      <c r="D156" s="297"/>
      <c r="E156" s="298"/>
      <c r="F156" s="299"/>
      <c r="G156" s="298"/>
      <c r="H156" s="113"/>
      <c r="I156" s="100"/>
      <c r="J156" s="100"/>
      <c r="K156" s="100"/>
      <c r="L156" s="113"/>
      <c r="M156" s="120"/>
      <c r="N156" s="120"/>
      <c r="O156" s="120"/>
      <c r="P156" s="120"/>
      <c r="Q156" s="100"/>
      <c r="R156" s="255"/>
      <c r="S156" s="256"/>
    </row>
    <row r="157" spans="1:21" s="115" customFormat="1" ht="17.25" customHeight="1" x14ac:dyDescent="0.3">
      <c r="A157" s="98">
        <f>A152+1</f>
        <v>90</v>
      </c>
      <c r="B157" s="99" t="s">
        <v>260</v>
      </c>
      <c r="C157" s="254">
        <v>1987</v>
      </c>
      <c r="D157" s="300"/>
      <c r="E157" s="256" t="s">
        <v>216</v>
      </c>
      <c r="F157" s="98">
        <v>9</v>
      </c>
      <c r="G157" s="101">
        <v>1</v>
      </c>
      <c r="H157" s="113">
        <v>1</v>
      </c>
      <c r="I157" s="100">
        <v>1790.8</v>
      </c>
      <c r="J157" s="100">
        <v>1090.4000000000001</v>
      </c>
      <c r="K157" s="120">
        <v>1090.4000000000001</v>
      </c>
      <c r="L157" s="113">
        <v>82</v>
      </c>
      <c r="M157" s="100">
        <f>Q157</f>
        <v>2735709.46</v>
      </c>
      <c r="N157" s="120">
        <v>0</v>
      </c>
      <c r="O157" s="120">
        <v>0</v>
      </c>
      <c r="P157" s="120">
        <v>0</v>
      </c>
      <c r="Q157" s="100">
        <f>SUMIF('Раздел 2'!B:B,B157,'Раздел 2'!C:C)+SUMIF('Раздел 3'!B:B,B157,'Раздел 3'!C:C)+SUMIF('Раздел 4'!B:B,B157,'Раздел 4'!C:C)</f>
        <v>2735709.46</v>
      </c>
      <c r="R157" s="240">
        <v>44925</v>
      </c>
      <c r="S157" s="241" t="s">
        <v>248</v>
      </c>
    </row>
    <row r="158" spans="1:21" s="115" customFormat="1" ht="17.25" customHeight="1" x14ac:dyDescent="0.3">
      <c r="A158" s="98">
        <f t="shared" ref="A158:A161" si="53">A157+1</f>
        <v>91</v>
      </c>
      <c r="B158" s="99" t="s">
        <v>104</v>
      </c>
      <c r="C158" s="101">
        <v>1989</v>
      </c>
      <c r="D158" s="112"/>
      <c r="E158" s="256" t="s">
        <v>217</v>
      </c>
      <c r="F158" s="98">
        <v>9</v>
      </c>
      <c r="G158" s="101">
        <v>2</v>
      </c>
      <c r="H158" s="98">
        <v>2</v>
      </c>
      <c r="I158" s="100">
        <v>3940.2</v>
      </c>
      <c r="J158" s="100">
        <v>3940.2</v>
      </c>
      <c r="K158" s="100">
        <v>2291.4</v>
      </c>
      <c r="L158" s="98">
        <v>166</v>
      </c>
      <c r="M158" s="100">
        <f>Q158</f>
        <v>7594407.96</v>
      </c>
      <c r="N158" s="120">
        <v>0</v>
      </c>
      <c r="O158" s="120">
        <v>0</v>
      </c>
      <c r="P158" s="120">
        <v>0</v>
      </c>
      <c r="Q158" s="100">
        <f>SUMIF('Раздел 2'!B:B,B158,'Раздел 2'!C:C)+SUMIF('Раздел 3'!B:B,B158,'Раздел 3'!C:C)+SUMIF('Раздел 4'!B:B,B158,'Раздел 4'!C:C)</f>
        <v>7594407.96</v>
      </c>
      <c r="R158" s="240">
        <v>44925</v>
      </c>
      <c r="S158" s="241" t="s">
        <v>248</v>
      </c>
    </row>
    <row r="159" spans="1:21" s="115" customFormat="1" ht="17.25" customHeight="1" x14ac:dyDescent="0.3">
      <c r="A159" s="98">
        <f t="shared" si="53"/>
        <v>92</v>
      </c>
      <c r="B159" s="99" t="s">
        <v>261</v>
      </c>
      <c r="C159" s="254">
        <v>1994</v>
      </c>
      <c r="D159" s="300"/>
      <c r="E159" s="256" t="s">
        <v>216</v>
      </c>
      <c r="F159" s="98">
        <v>9</v>
      </c>
      <c r="G159" s="101">
        <v>1</v>
      </c>
      <c r="H159" s="113">
        <v>1</v>
      </c>
      <c r="I159" s="100">
        <v>2238.1</v>
      </c>
      <c r="J159" s="100">
        <v>2238.1</v>
      </c>
      <c r="K159" s="120">
        <v>1332.8</v>
      </c>
      <c r="L159" s="113">
        <v>98</v>
      </c>
      <c r="M159" s="100">
        <f>Q159</f>
        <v>2735709.46</v>
      </c>
      <c r="N159" s="120">
        <v>0</v>
      </c>
      <c r="O159" s="120">
        <v>0</v>
      </c>
      <c r="P159" s="120">
        <v>0</v>
      </c>
      <c r="Q159" s="100">
        <f>SUMIF('Раздел 2'!B:B,B159,'Раздел 2'!C:C)+SUMIF('Раздел 3'!B:B,B159,'Раздел 3'!C:C)+SUMIF('Раздел 4'!B:B,B159,'Раздел 4'!C:C)</f>
        <v>2735709.46</v>
      </c>
      <c r="R159" s="240">
        <v>44925</v>
      </c>
      <c r="S159" s="241" t="s">
        <v>248</v>
      </c>
    </row>
    <row r="160" spans="1:21" s="115" customFormat="1" ht="17.25" customHeight="1" x14ac:dyDescent="0.3">
      <c r="A160" s="98">
        <f t="shared" si="53"/>
        <v>93</v>
      </c>
      <c r="B160" s="99" t="s">
        <v>110</v>
      </c>
      <c r="C160" s="101">
        <v>1973</v>
      </c>
      <c r="D160" s="112"/>
      <c r="E160" s="256" t="s">
        <v>216</v>
      </c>
      <c r="F160" s="98">
        <v>9</v>
      </c>
      <c r="G160" s="101">
        <v>1</v>
      </c>
      <c r="H160" s="98">
        <v>1</v>
      </c>
      <c r="I160" s="100">
        <v>2017.7</v>
      </c>
      <c r="J160" s="100">
        <v>2017.7</v>
      </c>
      <c r="K160" s="100">
        <v>1989</v>
      </c>
      <c r="L160" s="98">
        <v>85</v>
      </c>
      <c r="M160" s="100">
        <f>Q160</f>
        <v>3880100.4</v>
      </c>
      <c r="N160" s="120">
        <v>0</v>
      </c>
      <c r="O160" s="120">
        <v>0</v>
      </c>
      <c r="P160" s="120">
        <v>0</v>
      </c>
      <c r="Q160" s="100">
        <f>SUMIF('Раздел 2'!B:B,B160,'Раздел 2'!C:C)+SUMIF('Раздел 3'!B:B,B160,'Раздел 3'!C:C)+SUMIF('Раздел 4'!B:B,B160,'Раздел 4'!C:C)</f>
        <v>3880100.4</v>
      </c>
      <c r="R160" s="240">
        <v>44925</v>
      </c>
      <c r="S160" s="241" t="s">
        <v>248</v>
      </c>
    </row>
    <row r="161" spans="1:21" s="115" customFormat="1" ht="17.25" customHeight="1" x14ac:dyDescent="0.3">
      <c r="A161" s="98">
        <f t="shared" si="53"/>
        <v>94</v>
      </c>
      <c r="B161" s="99" t="s">
        <v>112</v>
      </c>
      <c r="C161" s="112">
        <v>1977</v>
      </c>
      <c r="D161" s="301"/>
      <c r="E161" s="256" t="s">
        <v>216</v>
      </c>
      <c r="F161" s="98">
        <v>12</v>
      </c>
      <c r="G161" s="101">
        <v>2</v>
      </c>
      <c r="H161" s="113">
        <v>1</v>
      </c>
      <c r="I161" s="100">
        <v>3993</v>
      </c>
      <c r="J161" s="100">
        <v>3993</v>
      </c>
      <c r="K161" s="120">
        <v>2332.6999999999998</v>
      </c>
      <c r="L161" s="113">
        <v>171</v>
      </c>
      <c r="M161" s="100">
        <f>Q161</f>
        <v>5901813.6000000006</v>
      </c>
      <c r="N161" s="120">
        <v>0</v>
      </c>
      <c r="O161" s="120">
        <v>0</v>
      </c>
      <c r="P161" s="120">
        <v>0</v>
      </c>
      <c r="Q161" s="100">
        <f>SUMIF('Раздел 2'!B:B,B161,'Раздел 2'!C:C)+SUMIF('Раздел 3'!B:B,B161,'Раздел 3'!C:C)+SUMIF('Раздел 4'!B:B,B161,'Раздел 4'!C:C)</f>
        <v>5901813.6000000006</v>
      </c>
      <c r="R161" s="240">
        <v>44925</v>
      </c>
      <c r="S161" s="241" t="s">
        <v>248</v>
      </c>
    </row>
    <row r="162" spans="1:21" s="115" customFormat="1" ht="17.25" customHeight="1" x14ac:dyDescent="0.3">
      <c r="A162" s="237" t="s">
        <v>42</v>
      </c>
      <c r="B162" s="99"/>
      <c r="C162" s="283" t="s">
        <v>249</v>
      </c>
      <c r="D162" s="302" t="s">
        <v>249</v>
      </c>
      <c r="E162" s="264" t="s">
        <v>249</v>
      </c>
      <c r="F162" s="262" t="s">
        <v>249</v>
      </c>
      <c r="G162" s="261">
        <f>SUM(G157:G161)</f>
        <v>7</v>
      </c>
      <c r="H162" s="279" t="s">
        <v>249</v>
      </c>
      <c r="I162" s="279">
        <f t="shared" ref="I162:Q162" si="54">SUM(I157:I161)</f>
        <v>13979.800000000001</v>
      </c>
      <c r="J162" s="279">
        <f t="shared" si="54"/>
        <v>13279.400000000001</v>
      </c>
      <c r="K162" s="279">
        <f t="shared" si="54"/>
        <v>9036.2999999999993</v>
      </c>
      <c r="L162" s="262">
        <f t="shared" si="54"/>
        <v>602</v>
      </c>
      <c r="M162" s="220">
        <f t="shared" si="54"/>
        <v>22847740.879999999</v>
      </c>
      <c r="N162" s="220">
        <f t="shared" si="54"/>
        <v>0</v>
      </c>
      <c r="O162" s="220">
        <f t="shared" si="54"/>
        <v>0</v>
      </c>
      <c r="P162" s="220">
        <f t="shared" si="54"/>
        <v>0</v>
      </c>
      <c r="Q162" s="220">
        <f t="shared" si="54"/>
        <v>22847740.879999999</v>
      </c>
      <c r="R162" s="263" t="s">
        <v>249</v>
      </c>
      <c r="S162" s="264" t="s">
        <v>249</v>
      </c>
      <c r="T162" s="252">
        <f>Q162-'Раздел 2'!C100-'Раздел 3'!C116-'Раздел 4'!C72</f>
        <v>0</v>
      </c>
      <c r="U162" s="252">
        <f>M162-'Раздел 2'!C100</f>
        <v>5471418.9199999981</v>
      </c>
    </row>
    <row r="163" spans="1:21" s="115" customFormat="1" ht="17.25" customHeight="1" x14ac:dyDescent="0.3">
      <c r="A163" s="473" t="s">
        <v>175</v>
      </c>
      <c r="B163" s="474"/>
      <c r="C163" s="474"/>
      <c r="D163" s="474"/>
      <c r="E163" s="474"/>
      <c r="F163" s="474"/>
      <c r="G163" s="474"/>
      <c r="H163" s="474"/>
      <c r="I163" s="474"/>
      <c r="J163" s="474"/>
      <c r="K163" s="474"/>
      <c r="L163" s="474"/>
      <c r="M163" s="474"/>
      <c r="N163" s="474"/>
      <c r="O163" s="474"/>
      <c r="P163" s="474"/>
      <c r="Q163" s="474"/>
      <c r="R163" s="474"/>
      <c r="S163" s="475"/>
    </row>
    <row r="164" spans="1:21" s="115" customFormat="1" ht="17.25" customHeight="1" x14ac:dyDescent="0.3">
      <c r="A164" s="119" t="s">
        <v>176</v>
      </c>
      <c r="B164" s="99"/>
      <c r="C164" s="254"/>
      <c r="D164" s="303"/>
      <c r="E164" s="256"/>
      <c r="F164" s="113"/>
      <c r="G164" s="254"/>
      <c r="H164" s="113"/>
      <c r="I164" s="120"/>
      <c r="J164" s="120"/>
      <c r="K164" s="120"/>
      <c r="L164" s="113"/>
      <c r="M164" s="120"/>
      <c r="N164" s="120"/>
      <c r="O164" s="120"/>
      <c r="P164" s="120"/>
      <c r="Q164" s="100"/>
      <c r="R164" s="255"/>
      <c r="S164" s="256"/>
    </row>
    <row r="165" spans="1:21" s="115" customFormat="1" ht="17.25" customHeight="1" x14ac:dyDescent="0.3">
      <c r="A165" s="98">
        <f>A161+1</f>
        <v>95</v>
      </c>
      <c r="B165" s="99" t="s">
        <v>179</v>
      </c>
      <c r="C165" s="112">
        <v>1988</v>
      </c>
      <c r="D165" s="301"/>
      <c r="E165" s="256" t="s">
        <v>216</v>
      </c>
      <c r="F165" s="113">
        <v>9</v>
      </c>
      <c r="G165" s="254">
        <v>1</v>
      </c>
      <c r="H165" s="113">
        <v>1</v>
      </c>
      <c r="I165" s="100">
        <v>2733.7</v>
      </c>
      <c r="J165" s="100">
        <v>2080.4</v>
      </c>
      <c r="K165" s="120">
        <v>1918.33</v>
      </c>
      <c r="L165" s="113">
        <v>108</v>
      </c>
      <c r="M165" s="120">
        <f>Q165</f>
        <v>3746636.46</v>
      </c>
      <c r="N165" s="120">
        <v>0</v>
      </c>
      <c r="O165" s="120">
        <v>0</v>
      </c>
      <c r="P165" s="120">
        <v>0</v>
      </c>
      <c r="Q165" s="100">
        <f>SUMIF('Раздел 2'!B:B,B165,'Раздел 2'!C:C)+SUMIF('Раздел 3'!B:B,B165,'Раздел 3'!C:C)+SUMIF('Раздел 4'!B:B,B165,'Раздел 4'!C:C)</f>
        <v>3746636.46</v>
      </c>
      <c r="R165" s="240">
        <v>44925</v>
      </c>
      <c r="S165" s="241" t="s">
        <v>248</v>
      </c>
      <c r="U165" s="252">
        <f>M165-'Раздел 2'!C103</f>
        <v>0</v>
      </c>
    </row>
    <row r="166" spans="1:21" s="115" customFormat="1" ht="17.25" customHeight="1" x14ac:dyDescent="0.3">
      <c r="A166" s="239" t="s">
        <v>42</v>
      </c>
      <c r="B166" s="99"/>
      <c r="C166" s="101" t="s">
        <v>249</v>
      </c>
      <c r="D166" s="101" t="s">
        <v>249</v>
      </c>
      <c r="E166" s="101" t="s">
        <v>249</v>
      </c>
      <c r="F166" s="98" t="s">
        <v>249</v>
      </c>
      <c r="G166" s="101">
        <f>SUM(G165:G165)</f>
        <v>1</v>
      </c>
      <c r="H166" s="100" t="s">
        <v>249</v>
      </c>
      <c r="I166" s="100">
        <f t="shared" ref="I166:Q166" si="55">SUM(I165:I165)</f>
        <v>2733.7</v>
      </c>
      <c r="J166" s="100">
        <f t="shared" si="55"/>
        <v>2080.4</v>
      </c>
      <c r="K166" s="100">
        <f t="shared" si="55"/>
        <v>1918.33</v>
      </c>
      <c r="L166" s="98">
        <f t="shared" si="55"/>
        <v>108</v>
      </c>
      <c r="M166" s="120">
        <f t="shared" si="55"/>
        <v>3746636.46</v>
      </c>
      <c r="N166" s="120">
        <f t="shared" si="55"/>
        <v>0</v>
      </c>
      <c r="O166" s="120">
        <f t="shared" si="55"/>
        <v>0</v>
      </c>
      <c r="P166" s="120">
        <f t="shared" si="55"/>
        <v>0</v>
      </c>
      <c r="Q166" s="120">
        <f t="shared" si="55"/>
        <v>3746636.46</v>
      </c>
      <c r="R166" s="255" t="s">
        <v>249</v>
      </c>
      <c r="S166" s="256" t="s">
        <v>249</v>
      </c>
      <c r="U166" s="252">
        <f>M166-'Раздел 2'!C104</f>
        <v>0</v>
      </c>
    </row>
    <row r="167" spans="1:21" s="115" customFormat="1" ht="17.25" customHeight="1" x14ac:dyDescent="0.3">
      <c r="A167" s="114" t="s">
        <v>188</v>
      </c>
      <c r="B167" s="99"/>
      <c r="C167" s="261" t="s">
        <v>249</v>
      </c>
      <c r="D167" s="261" t="s">
        <v>249</v>
      </c>
      <c r="E167" s="261" t="s">
        <v>249</v>
      </c>
      <c r="F167" s="262" t="s">
        <v>249</v>
      </c>
      <c r="G167" s="261">
        <f>G166</f>
        <v>1</v>
      </c>
      <c r="H167" s="279" t="s">
        <v>249</v>
      </c>
      <c r="I167" s="279">
        <f t="shared" ref="I167:L167" si="56">SUM(I166)</f>
        <v>2733.7</v>
      </c>
      <c r="J167" s="279">
        <f t="shared" si="56"/>
        <v>2080.4</v>
      </c>
      <c r="K167" s="279">
        <f t="shared" si="56"/>
        <v>1918.33</v>
      </c>
      <c r="L167" s="262">
        <f t="shared" si="56"/>
        <v>108</v>
      </c>
      <c r="M167" s="279">
        <f>M166</f>
        <v>3746636.46</v>
      </c>
      <c r="N167" s="279">
        <f t="shared" ref="N167:Q167" si="57">N166</f>
        <v>0</v>
      </c>
      <c r="O167" s="279">
        <f t="shared" si="57"/>
        <v>0</v>
      </c>
      <c r="P167" s="279">
        <f t="shared" si="57"/>
        <v>0</v>
      </c>
      <c r="Q167" s="279">
        <f t="shared" si="57"/>
        <v>3746636.46</v>
      </c>
      <c r="R167" s="263" t="s">
        <v>249</v>
      </c>
      <c r="S167" s="264" t="s">
        <v>249</v>
      </c>
      <c r="T167" s="252">
        <f>Q167-'Раздел 2'!C105</f>
        <v>0</v>
      </c>
      <c r="U167" s="252">
        <f>M167-'Раздел 2'!C105</f>
        <v>0</v>
      </c>
    </row>
    <row r="168" spans="1:21" s="115" customFormat="1" ht="17.25" customHeight="1" x14ac:dyDescent="0.3">
      <c r="A168" s="473" t="s">
        <v>73</v>
      </c>
      <c r="B168" s="474"/>
      <c r="C168" s="474"/>
      <c r="D168" s="474"/>
      <c r="E168" s="474"/>
      <c r="F168" s="474"/>
      <c r="G168" s="474"/>
      <c r="H168" s="474"/>
      <c r="I168" s="474"/>
      <c r="J168" s="474"/>
      <c r="K168" s="474"/>
      <c r="L168" s="474"/>
      <c r="M168" s="474"/>
      <c r="N168" s="474"/>
      <c r="O168" s="474"/>
      <c r="P168" s="474"/>
      <c r="Q168" s="474"/>
      <c r="R168" s="474"/>
      <c r="S168" s="475"/>
    </row>
    <row r="169" spans="1:21" s="115" customFormat="1" ht="17.25" customHeight="1" x14ac:dyDescent="0.3">
      <c r="A169" s="119" t="s">
        <v>67</v>
      </c>
      <c r="B169" s="99"/>
      <c r="C169" s="101"/>
      <c r="D169" s="100"/>
      <c r="E169" s="256"/>
      <c r="F169" s="98"/>
      <c r="G169" s="101"/>
      <c r="H169" s="113"/>
      <c r="I169" s="100"/>
      <c r="J169" s="100"/>
      <c r="K169" s="120"/>
      <c r="L169" s="113"/>
      <c r="M169" s="120"/>
      <c r="N169" s="120"/>
      <c r="O169" s="120"/>
      <c r="P169" s="120"/>
      <c r="Q169" s="100"/>
      <c r="R169" s="255"/>
      <c r="S169" s="256"/>
    </row>
    <row r="170" spans="1:21" s="115" customFormat="1" ht="17.25" customHeight="1" x14ac:dyDescent="0.3">
      <c r="A170" s="98">
        <f>A165+1</f>
        <v>96</v>
      </c>
      <c r="B170" s="99" t="s">
        <v>186</v>
      </c>
      <c r="C170" s="275">
        <v>1995</v>
      </c>
      <c r="D170" s="297"/>
      <c r="E170" s="256" t="s">
        <v>217</v>
      </c>
      <c r="F170" s="299">
        <v>9</v>
      </c>
      <c r="G170" s="298">
        <v>2</v>
      </c>
      <c r="H170" s="113">
        <v>2</v>
      </c>
      <c r="I170" s="304">
        <v>5566.2</v>
      </c>
      <c r="J170" s="120">
        <v>4027.8</v>
      </c>
      <c r="K170" s="120">
        <v>2440.9</v>
      </c>
      <c r="L170" s="113">
        <v>423</v>
      </c>
      <c r="M170" s="120">
        <f>Q170</f>
        <v>5433061.9500000002</v>
      </c>
      <c r="N170" s="120">
        <v>0</v>
      </c>
      <c r="O170" s="120">
        <v>0</v>
      </c>
      <c r="P170" s="120">
        <v>0</v>
      </c>
      <c r="Q170" s="100">
        <f>SUMIF('Раздел 2'!B:B,B170,'Раздел 2'!C:C)+SUMIF('Раздел 3'!B:B,B170,'Раздел 3'!C:C)+SUMIF('Раздел 4'!B:B,B170,'Раздел 4'!C:C)</f>
        <v>5433061.9500000002</v>
      </c>
      <c r="R170" s="240">
        <v>44925</v>
      </c>
      <c r="S170" s="241" t="s">
        <v>248</v>
      </c>
    </row>
    <row r="171" spans="1:21" s="115" customFormat="1" ht="17.25" customHeight="1" x14ac:dyDescent="0.3">
      <c r="A171" s="98">
        <f>A170+1</f>
        <v>97</v>
      </c>
      <c r="B171" s="99" t="s">
        <v>187</v>
      </c>
      <c r="C171" s="275">
        <v>1994</v>
      </c>
      <c r="D171" s="297"/>
      <c r="E171" s="256" t="s">
        <v>217</v>
      </c>
      <c r="F171" s="299">
        <v>10</v>
      </c>
      <c r="G171" s="298">
        <v>2</v>
      </c>
      <c r="H171" s="113">
        <v>2</v>
      </c>
      <c r="I171" s="304">
        <v>3864</v>
      </c>
      <c r="J171" s="120">
        <v>4108.5</v>
      </c>
      <c r="K171" s="120">
        <v>2258.6999999999998</v>
      </c>
      <c r="L171" s="113">
        <v>360</v>
      </c>
      <c r="M171" s="120">
        <f>Q171</f>
        <v>5459425.3499999996</v>
      </c>
      <c r="N171" s="120">
        <v>0</v>
      </c>
      <c r="O171" s="120">
        <v>0</v>
      </c>
      <c r="P171" s="120">
        <v>0</v>
      </c>
      <c r="Q171" s="100">
        <f>SUMIF('Раздел 2'!B:B,B171,'Раздел 2'!C:C)+SUMIF('Раздел 3'!B:B,B171,'Раздел 3'!C:C)+SUMIF('Раздел 4'!B:B,B171,'Раздел 4'!C:C)</f>
        <v>5459425.3499999996</v>
      </c>
      <c r="R171" s="240">
        <v>44925</v>
      </c>
      <c r="S171" s="241" t="s">
        <v>248</v>
      </c>
    </row>
    <row r="172" spans="1:21" s="115" customFormat="1" ht="17.25" customHeight="1" x14ac:dyDescent="0.3">
      <c r="A172" s="98">
        <f>A171+1</f>
        <v>98</v>
      </c>
      <c r="B172" s="190" t="s">
        <v>256</v>
      </c>
      <c r="C172" s="275">
        <v>1988</v>
      </c>
      <c r="D172" s="297"/>
      <c r="E172" s="256" t="s">
        <v>217</v>
      </c>
      <c r="F172" s="299">
        <v>9</v>
      </c>
      <c r="G172" s="298">
        <v>5</v>
      </c>
      <c r="H172" s="113">
        <v>5</v>
      </c>
      <c r="I172" s="304">
        <v>14841.1</v>
      </c>
      <c r="J172" s="120">
        <v>10091.299999999999</v>
      </c>
      <c r="K172" s="120">
        <v>8441.6</v>
      </c>
      <c r="L172" s="113">
        <v>521</v>
      </c>
      <c r="M172" s="120">
        <f>Q172</f>
        <v>13191577.300000001</v>
      </c>
      <c r="N172" s="120">
        <v>0</v>
      </c>
      <c r="O172" s="120">
        <v>0</v>
      </c>
      <c r="P172" s="120">
        <v>0</v>
      </c>
      <c r="Q172" s="100">
        <f>SUMIF('Раздел 2'!B:B,B172,'Раздел 2'!C:C)+SUMIF('Раздел 3'!B:B,B172,'Раздел 3'!C:C)+SUMIF('Раздел 4'!B:B,B172,'Раздел 4'!C:C)</f>
        <v>13191577.300000001</v>
      </c>
      <c r="R172" s="240">
        <v>44925</v>
      </c>
      <c r="S172" s="241" t="s">
        <v>248</v>
      </c>
    </row>
    <row r="173" spans="1:21" s="115" customFormat="1" ht="17.25" customHeight="1" x14ac:dyDescent="0.3">
      <c r="A173" s="239" t="s">
        <v>42</v>
      </c>
      <c r="B173" s="99"/>
      <c r="C173" s="101" t="s">
        <v>249</v>
      </c>
      <c r="D173" s="101" t="s">
        <v>249</v>
      </c>
      <c r="E173" s="101" t="s">
        <v>249</v>
      </c>
      <c r="F173" s="98" t="s">
        <v>249</v>
      </c>
      <c r="G173" s="101">
        <f>SUM(G170:G172)</f>
        <v>9</v>
      </c>
      <c r="H173" s="100" t="s">
        <v>249</v>
      </c>
      <c r="I173" s="100">
        <f>SUM(I170:I172)</f>
        <v>24271.300000000003</v>
      </c>
      <c r="J173" s="100">
        <f t="shared" ref="J173:Q173" si="58">SUM(J170:J172)</f>
        <v>18227.599999999999</v>
      </c>
      <c r="K173" s="100">
        <f t="shared" si="58"/>
        <v>13141.2</v>
      </c>
      <c r="L173" s="98">
        <f t="shared" si="58"/>
        <v>1304</v>
      </c>
      <c r="M173" s="100">
        <f t="shared" si="58"/>
        <v>24084064.600000001</v>
      </c>
      <c r="N173" s="100">
        <f t="shared" si="58"/>
        <v>0</v>
      </c>
      <c r="O173" s="100">
        <f t="shared" si="58"/>
        <v>0</v>
      </c>
      <c r="P173" s="100">
        <f t="shared" si="58"/>
        <v>0</v>
      </c>
      <c r="Q173" s="100">
        <f t="shared" si="58"/>
        <v>24084064.600000001</v>
      </c>
      <c r="R173" s="255" t="s">
        <v>249</v>
      </c>
      <c r="S173" s="256" t="s">
        <v>249</v>
      </c>
    </row>
    <row r="174" spans="1:21" s="115" customFormat="1" ht="17.25" customHeight="1" x14ac:dyDescent="0.3">
      <c r="A174" s="114" t="s">
        <v>72</v>
      </c>
      <c r="B174" s="99"/>
      <c r="C174" s="246" t="s">
        <v>249</v>
      </c>
      <c r="D174" s="246" t="s">
        <v>249</v>
      </c>
      <c r="E174" s="246" t="s">
        <v>249</v>
      </c>
      <c r="F174" s="245" t="s">
        <v>249</v>
      </c>
      <c r="G174" s="246">
        <f>G173</f>
        <v>9</v>
      </c>
      <c r="H174" s="220" t="s">
        <v>249</v>
      </c>
      <c r="I174" s="220">
        <f t="shared" ref="I174" si="59">SUM(I173)</f>
        <v>24271.300000000003</v>
      </c>
      <c r="J174" s="220">
        <f t="shared" ref="J174:Q174" si="60">SUM(J173)</f>
        <v>18227.599999999999</v>
      </c>
      <c r="K174" s="220">
        <f t="shared" si="60"/>
        <v>13141.2</v>
      </c>
      <c r="L174" s="245">
        <f t="shared" si="60"/>
        <v>1304</v>
      </c>
      <c r="M174" s="220">
        <f t="shared" si="60"/>
        <v>24084064.600000001</v>
      </c>
      <c r="N174" s="220">
        <f t="shared" si="60"/>
        <v>0</v>
      </c>
      <c r="O174" s="220">
        <f t="shared" si="60"/>
        <v>0</v>
      </c>
      <c r="P174" s="220">
        <f t="shared" si="60"/>
        <v>0</v>
      </c>
      <c r="Q174" s="220">
        <f t="shared" si="60"/>
        <v>24084064.600000001</v>
      </c>
      <c r="R174" s="263" t="s">
        <v>249</v>
      </c>
      <c r="S174" s="264" t="s">
        <v>249</v>
      </c>
      <c r="T174" s="252">
        <f>Q174-'Раздел 2'!C112-'Раздел 3'!C120</f>
        <v>0</v>
      </c>
    </row>
    <row r="175" spans="1:21" s="115" customFormat="1" ht="17.25" customHeight="1" x14ac:dyDescent="0.3">
      <c r="A175" s="473" t="s">
        <v>189</v>
      </c>
      <c r="B175" s="474"/>
      <c r="C175" s="474"/>
      <c r="D175" s="474"/>
      <c r="E175" s="474"/>
      <c r="F175" s="474"/>
      <c r="G175" s="474"/>
      <c r="H175" s="474"/>
      <c r="I175" s="474"/>
      <c r="J175" s="474"/>
      <c r="K175" s="474"/>
      <c r="L175" s="474"/>
      <c r="M175" s="474"/>
      <c r="N175" s="474"/>
      <c r="O175" s="474"/>
      <c r="P175" s="474"/>
      <c r="Q175" s="474"/>
      <c r="R175" s="474"/>
      <c r="S175" s="475"/>
    </row>
    <row r="176" spans="1:21" s="115" customFormat="1" ht="17.25" customHeight="1" x14ac:dyDescent="0.3">
      <c r="A176" s="119" t="s">
        <v>190</v>
      </c>
      <c r="B176" s="99"/>
      <c r="C176" s="101"/>
      <c r="D176" s="112"/>
      <c r="E176" s="256"/>
      <c r="F176" s="98"/>
      <c r="G176" s="101"/>
      <c r="H176" s="98"/>
      <c r="I176" s="100"/>
      <c r="J176" s="100"/>
      <c r="K176" s="100"/>
      <c r="L176" s="98"/>
      <c r="M176" s="120"/>
      <c r="N176" s="120"/>
      <c r="O176" s="120"/>
      <c r="P176" s="120"/>
      <c r="Q176" s="100"/>
      <c r="R176" s="255"/>
      <c r="S176" s="256"/>
    </row>
    <row r="177" spans="1:20" s="115" customFormat="1" ht="17.25" customHeight="1" x14ac:dyDescent="0.3">
      <c r="A177" s="98">
        <f>A172+1</f>
        <v>99</v>
      </c>
      <c r="B177" s="99" t="s">
        <v>262</v>
      </c>
      <c r="C177" s="101"/>
      <c r="D177" s="112"/>
      <c r="E177" s="256"/>
      <c r="F177" s="98"/>
      <c r="G177" s="101">
        <v>2</v>
      </c>
      <c r="H177" s="98"/>
      <c r="I177" s="100"/>
      <c r="J177" s="100"/>
      <c r="K177" s="100"/>
      <c r="L177" s="98"/>
      <c r="M177" s="120">
        <f>Q177</f>
        <v>5276630.92</v>
      </c>
      <c r="N177" s="120">
        <v>0</v>
      </c>
      <c r="O177" s="120">
        <v>0</v>
      </c>
      <c r="P177" s="120">
        <v>0</v>
      </c>
      <c r="Q177" s="100">
        <f>SUMIF('Раздел 2'!B:B,B177,'Раздел 2'!C:C)+SUMIF('Раздел 3'!B:B,B177,'Раздел 3'!C:C)+SUMIF('Раздел 4'!B:B,B177,'Раздел 4'!C:C)</f>
        <v>5276630.92</v>
      </c>
      <c r="R177" s="240">
        <v>44925</v>
      </c>
      <c r="S177" s="241" t="s">
        <v>248</v>
      </c>
    </row>
    <row r="178" spans="1:20" s="115" customFormat="1" ht="17.25" customHeight="1" x14ac:dyDescent="0.3">
      <c r="A178" s="98">
        <f>A177+1</f>
        <v>100</v>
      </c>
      <c r="B178" s="99" t="s">
        <v>263</v>
      </c>
      <c r="C178" s="101"/>
      <c r="D178" s="112"/>
      <c r="E178" s="256"/>
      <c r="F178" s="98"/>
      <c r="G178" s="101">
        <v>4</v>
      </c>
      <c r="H178" s="98"/>
      <c r="I178" s="100"/>
      <c r="J178" s="100"/>
      <c r="K178" s="100"/>
      <c r="L178" s="98"/>
      <c r="M178" s="120">
        <f>Q178</f>
        <v>10553261.84</v>
      </c>
      <c r="N178" s="120">
        <v>0</v>
      </c>
      <c r="O178" s="120">
        <v>0</v>
      </c>
      <c r="P178" s="120">
        <v>0</v>
      </c>
      <c r="Q178" s="100">
        <f>SUMIF('Раздел 2'!B:B,B178,'Раздел 2'!C:C)+SUMIF('Раздел 3'!B:B,B178,'Раздел 3'!C:C)+SUMIF('Раздел 4'!B:B,B178,'Раздел 4'!C:C)</f>
        <v>10553261.84</v>
      </c>
      <c r="R178" s="240">
        <v>44925</v>
      </c>
      <c r="S178" s="241" t="s">
        <v>248</v>
      </c>
    </row>
    <row r="179" spans="1:20" s="115" customFormat="1" ht="17.25" customHeight="1" x14ac:dyDescent="0.3">
      <c r="A179" s="239" t="s">
        <v>42</v>
      </c>
      <c r="B179" s="99"/>
      <c r="C179" s="254" t="s">
        <v>249</v>
      </c>
      <c r="D179" s="254" t="s">
        <v>249</v>
      </c>
      <c r="E179" s="254" t="s">
        <v>249</v>
      </c>
      <c r="F179" s="113" t="s">
        <v>249</v>
      </c>
      <c r="G179" s="254">
        <f>SUM(G177:G178)</f>
        <v>6</v>
      </c>
      <c r="H179" s="120" t="s">
        <v>249</v>
      </c>
      <c r="I179" s="120">
        <f t="shared" ref="I179:P179" si="61">SUM(I177:I177)</f>
        <v>0</v>
      </c>
      <c r="J179" s="120">
        <f t="shared" si="61"/>
        <v>0</v>
      </c>
      <c r="K179" s="120">
        <f t="shared" si="61"/>
        <v>0</v>
      </c>
      <c r="L179" s="113">
        <f t="shared" si="61"/>
        <v>0</v>
      </c>
      <c r="M179" s="120">
        <f t="shared" si="61"/>
        <v>5276630.92</v>
      </c>
      <c r="N179" s="120">
        <f t="shared" si="61"/>
        <v>0</v>
      </c>
      <c r="O179" s="120">
        <f t="shared" si="61"/>
        <v>0</v>
      </c>
      <c r="P179" s="120">
        <f t="shared" si="61"/>
        <v>0</v>
      </c>
      <c r="Q179" s="120">
        <f>SUM(Q177:Q178)</f>
        <v>15829892.76</v>
      </c>
      <c r="R179" s="255" t="s">
        <v>249</v>
      </c>
      <c r="S179" s="256" t="s">
        <v>249</v>
      </c>
    </row>
    <row r="180" spans="1:20" s="115" customFormat="1" ht="17.25" customHeight="1" x14ac:dyDescent="0.3">
      <c r="A180" s="114" t="s">
        <v>198</v>
      </c>
      <c r="B180" s="99"/>
      <c r="C180" s="246" t="s">
        <v>249</v>
      </c>
      <c r="D180" s="246" t="s">
        <v>249</v>
      </c>
      <c r="E180" s="246" t="s">
        <v>249</v>
      </c>
      <c r="F180" s="245" t="s">
        <v>249</v>
      </c>
      <c r="G180" s="246">
        <f>G179</f>
        <v>6</v>
      </c>
      <c r="H180" s="220" t="s">
        <v>249</v>
      </c>
      <c r="I180" s="220">
        <f>SUM(I179)</f>
        <v>0</v>
      </c>
      <c r="J180" s="220">
        <f t="shared" ref="J180:L180" si="62">SUM(J179)</f>
        <v>0</v>
      </c>
      <c r="K180" s="220">
        <f t="shared" si="62"/>
        <v>0</v>
      </c>
      <c r="L180" s="245">
        <f t="shared" si="62"/>
        <v>0</v>
      </c>
      <c r="M180" s="279">
        <f>M179</f>
        <v>5276630.92</v>
      </c>
      <c r="N180" s="279">
        <f t="shared" ref="N180:P180" si="63">N179</f>
        <v>0</v>
      </c>
      <c r="O180" s="279">
        <f t="shared" si="63"/>
        <v>0</v>
      </c>
      <c r="P180" s="279">
        <f t="shared" si="63"/>
        <v>0</v>
      </c>
      <c r="Q180" s="279">
        <f>Q179</f>
        <v>15829892.76</v>
      </c>
      <c r="R180" s="263" t="s">
        <v>249</v>
      </c>
      <c r="S180" s="264" t="s">
        <v>249</v>
      </c>
      <c r="T180" s="252">
        <f>Q180-'Раздел 2'!C118-'Раздел 3'!C127</f>
        <v>0</v>
      </c>
    </row>
    <row r="181" spans="1:20" s="115" customFormat="1" ht="17.25" customHeight="1" x14ac:dyDescent="0.3">
      <c r="A181" s="305" t="s">
        <v>43</v>
      </c>
      <c r="B181" s="306"/>
      <c r="C181" s="246" t="s">
        <v>249</v>
      </c>
      <c r="D181" s="246" t="s">
        <v>249</v>
      </c>
      <c r="E181" s="246" t="s">
        <v>249</v>
      </c>
      <c r="F181" s="245" t="s">
        <v>249</v>
      </c>
      <c r="G181" s="262">
        <f>G20+G44+G73+G90+G107+G125+G138+G143+G154+G162+G167+G174+G180</f>
        <v>219</v>
      </c>
      <c r="H181" s="262" t="s">
        <v>258</v>
      </c>
      <c r="I181" s="279">
        <f>I20+I44+I73+I90+I107+I125+I138+I143+I154+I162+I167+I174+I180</f>
        <v>566947.41</v>
      </c>
      <c r="J181" s="279">
        <f t="shared" ref="J181:O181" si="64">J20+J44+J73+J90+J107+J125+J138+J143+J154+J162+J167+J174+J180</f>
        <v>490114.07</v>
      </c>
      <c r="K181" s="279">
        <f t="shared" si="64"/>
        <v>395998.9</v>
      </c>
      <c r="L181" s="279">
        <f t="shared" si="64"/>
        <v>19568.099999999999</v>
      </c>
      <c r="M181" s="279">
        <f t="shared" si="64"/>
        <v>588845533.85319996</v>
      </c>
      <c r="N181" s="279">
        <f t="shared" si="64"/>
        <v>0</v>
      </c>
      <c r="O181" s="279">
        <f t="shared" si="64"/>
        <v>0</v>
      </c>
      <c r="P181" s="279">
        <f>P20+P44+P73+P90+P107+P125+P138+P143+P154+P162+P167+P174+P180</f>
        <v>0</v>
      </c>
      <c r="Q181" s="262">
        <f>Q180+Q174+Q167+Q162+Q154+Q143+Q138+Q125+Q107+Q90+Q73+Q44+Q20</f>
        <v>615813052.4532001</v>
      </c>
      <c r="R181" s="279" t="s">
        <v>249</v>
      </c>
      <c r="S181" s="279" t="s">
        <v>249</v>
      </c>
      <c r="T181" s="252">
        <f>Q181-'Раздел 2'!C119-'Раздел 3'!C128-'Раздел 4'!C73</f>
        <v>0</v>
      </c>
    </row>
    <row r="182" spans="1:20" s="115" customFormat="1" ht="17.25" customHeight="1" x14ac:dyDescent="0.3">
      <c r="A182" s="476" t="s">
        <v>59</v>
      </c>
      <c r="B182" s="477"/>
      <c r="C182" s="246" t="s">
        <v>249</v>
      </c>
      <c r="D182" s="246" t="s">
        <v>249</v>
      </c>
      <c r="E182" s="246" t="s">
        <v>249</v>
      </c>
      <c r="F182" s="245" t="s">
        <v>249</v>
      </c>
      <c r="G182" s="220" t="s">
        <v>249</v>
      </c>
      <c r="H182" s="220" t="s">
        <v>249</v>
      </c>
      <c r="I182" s="220" t="s">
        <v>249</v>
      </c>
      <c r="J182" s="220" t="s">
        <v>249</v>
      </c>
      <c r="K182" s="220" t="s">
        <v>249</v>
      </c>
      <c r="L182" s="220" t="s">
        <v>249</v>
      </c>
      <c r="M182" s="100">
        <f>'Раздел 2'!C120+'Раздел 3'!C129+'Раздел 4'!C74</f>
        <v>12287162.628985999</v>
      </c>
      <c r="N182" s="100">
        <v>0</v>
      </c>
      <c r="O182" s="100">
        <v>0</v>
      </c>
      <c r="P182" s="100">
        <v>0</v>
      </c>
      <c r="Q182" s="100">
        <f>'Раздел 2'!C120+'Раздел 3'!C129+'Раздел 4'!C74</f>
        <v>12287162.628985999</v>
      </c>
      <c r="R182" s="100" t="s">
        <v>258</v>
      </c>
      <c r="S182" s="100" t="s">
        <v>258</v>
      </c>
      <c r="T182" s="252"/>
    </row>
    <row r="183" spans="1:20" s="115" customFormat="1" ht="33" customHeight="1" x14ac:dyDescent="0.3">
      <c r="A183" s="460" t="s">
        <v>60</v>
      </c>
      <c r="B183" s="460"/>
      <c r="C183" s="246" t="s">
        <v>249</v>
      </c>
      <c r="D183" s="246" t="s">
        <v>249</v>
      </c>
      <c r="E183" s="246" t="s">
        <v>249</v>
      </c>
      <c r="F183" s="435" t="s">
        <v>249</v>
      </c>
      <c r="G183" s="434" t="s">
        <v>249</v>
      </c>
      <c r="H183" s="434" t="s">
        <v>249</v>
      </c>
      <c r="I183" s="434" t="s">
        <v>249</v>
      </c>
      <c r="J183" s="434" t="s">
        <v>249</v>
      </c>
      <c r="K183" s="434" t="s">
        <v>249</v>
      </c>
      <c r="L183" s="434" t="s">
        <v>249</v>
      </c>
      <c r="M183" s="307">
        <f>M181+M182</f>
        <v>601132696.48218596</v>
      </c>
      <c r="N183" s="307">
        <f t="shared" ref="N183:P183" si="65">N181+N182</f>
        <v>0</v>
      </c>
      <c r="O183" s="307">
        <f t="shared" si="65"/>
        <v>0</v>
      </c>
      <c r="P183" s="307">
        <f t="shared" si="65"/>
        <v>0</v>
      </c>
      <c r="Q183" s="434">
        <f>M182+Q181</f>
        <v>628100215.0821861</v>
      </c>
      <c r="R183" s="308" t="s">
        <v>258</v>
      </c>
      <c r="S183" s="309" t="s">
        <v>258</v>
      </c>
      <c r="T183" s="252">
        <f>Q183-'Раздел 2'!C121-'Раздел 3'!C130-'Раздел 4'!C75</f>
        <v>0</v>
      </c>
    </row>
    <row r="184" spans="1:20" s="317" customFormat="1" ht="15.75" hidden="1" customHeight="1" x14ac:dyDescent="0.25">
      <c r="A184" s="125"/>
      <c r="B184" s="126"/>
      <c r="C184" s="310"/>
      <c r="D184" s="311"/>
      <c r="E184" s="312"/>
      <c r="F184" s="313"/>
      <c r="G184" s="310"/>
      <c r="H184" s="313"/>
      <c r="I184" s="314"/>
      <c r="J184" s="314"/>
      <c r="K184" s="314"/>
      <c r="L184" s="313"/>
      <c r="M184" s="315"/>
      <c r="N184" s="315"/>
      <c r="O184" s="315"/>
      <c r="P184" s="315"/>
      <c r="Q184" s="315"/>
      <c r="R184" s="316"/>
      <c r="S184" s="312"/>
    </row>
    <row r="185" spans="1:20" s="317" customFormat="1" ht="15.75" hidden="1" customHeight="1" x14ac:dyDescent="0.25">
      <c r="A185" s="125"/>
      <c r="B185" s="126"/>
      <c r="C185" s="310"/>
      <c r="D185" s="311"/>
      <c r="E185" s="312"/>
      <c r="F185" s="313"/>
      <c r="G185" s="310"/>
      <c r="H185" s="313"/>
      <c r="I185" s="314"/>
      <c r="J185" s="314"/>
      <c r="K185" s="314"/>
      <c r="L185" s="313"/>
      <c r="M185" s="315"/>
      <c r="N185" s="315"/>
      <c r="O185" s="315"/>
      <c r="P185" s="315"/>
      <c r="Q185" s="315"/>
      <c r="R185" s="316"/>
      <c r="S185" s="312"/>
    </row>
    <row r="186" spans="1:20" s="317" customFormat="1" ht="15.75" hidden="1" customHeight="1" x14ac:dyDescent="0.25">
      <c r="A186" s="125"/>
      <c r="B186" s="126"/>
      <c r="C186" s="310"/>
      <c r="D186" s="311"/>
      <c r="E186" s="312"/>
      <c r="F186" s="313"/>
      <c r="G186" s="310"/>
      <c r="H186" s="313"/>
      <c r="I186" s="314"/>
      <c r="J186" s="314"/>
      <c r="K186" s="314"/>
      <c r="L186" s="313"/>
      <c r="M186" s="315"/>
      <c r="N186" s="315"/>
      <c r="O186" s="315"/>
      <c r="P186" s="315"/>
      <c r="Q186" s="315"/>
      <c r="R186" s="316"/>
      <c r="S186" s="312"/>
    </row>
    <row r="187" spans="1:20" s="317" customFormat="1" ht="15.75" hidden="1" customHeight="1" x14ac:dyDescent="0.25">
      <c r="A187" s="125"/>
      <c r="B187" s="126"/>
      <c r="C187" s="310"/>
      <c r="D187" s="311"/>
      <c r="E187" s="311"/>
      <c r="F187" s="313"/>
      <c r="G187" s="310"/>
      <c r="H187" s="313"/>
      <c r="I187" s="314"/>
      <c r="J187" s="314"/>
      <c r="K187" s="314"/>
      <c r="L187" s="313"/>
      <c r="M187" s="315"/>
      <c r="N187" s="315"/>
      <c r="O187" s="315"/>
      <c r="P187" s="315"/>
      <c r="Q187" s="315"/>
      <c r="R187" s="316"/>
      <c r="S187" s="312"/>
    </row>
    <row r="188" spans="1:20" s="321" customFormat="1" ht="15.75" hidden="1" customHeight="1" x14ac:dyDescent="0.3">
      <c r="A188" s="125"/>
      <c r="B188" s="126"/>
      <c r="C188" s="318"/>
      <c r="D188" s="319"/>
      <c r="E188" s="312"/>
      <c r="F188" s="320"/>
      <c r="G188" s="318"/>
      <c r="H188" s="320"/>
      <c r="I188" s="314"/>
      <c r="J188" s="315"/>
      <c r="K188" s="315"/>
      <c r="L188" s="320"/>
      <c r="M188" s="315"/>
      <c r="N188" s="315"/>
      <c r="O188" s="315"/>
      <c r="P188" s="315"/>
      <c r="Q188" s="315"/>
      <c r="R188" s="316"/>
      <c r="S188" s="312"/>
    </row>
    <row r="189" spans="1:20" s="321" customFormat="1" ht="15.75" hidden="1" customHeight="1" x14ac:dyDescent="0.3">
      <c r="A189" s="125"/>
      <c r="B189" s="128"/>
      <c r="C189" s="318"/>
      <c r="D189" s="315"/>
      <c r="E189" s="312"/>
      <c r="F189" s="320"/>
      <c r="G189" s="318"/>
      <c r="H189" s="320"/>
      <c r="I189" s="315"/>
      <c r="J189" s="315"/>
      <c r="K189" s="315"/>
      <c r="L189" s="320"/>
      <c r="M189" s="315"/>
      <c r="N189" s="315"/>
      <c r="O189" s="315"/>
      <c r="P189" s="315"/>
      <c r="Q189" s="315"/>
      <c r="R189" s="316"/>
      <c r="S189" s="312"/>
    </row>
    <row r="190" spans="1:20" s="321" customFormat="1" ht="15.75" hidden="1" customHeight="1" x14ac:dyDescent="0.3">
      <c r="A190" s="125"/>
      <c r="B190" s="126"/>
      <c r="C190" s="318"/>
      <c r="D190" s="322"/>
      <c r="E190" s="312"/>
      <c r="F190" s="320"/>
      <c r="G190" s="318"/>
      <c r="H190" s="320"/>
      <c r="I190" s="315"/>
      <c r="J190" s="315"/>
      <c r="K190" s="315"/>
      <c r="L190" s="320"/>
      <c r="M190" s="315"/>
      <c r="N190" s="315"/>
      <c r="O190" s="315"/>
      <c r="P190" s="315"/>
      <c r="Q190" s="315"/>
      <c r="R190" s="316"/>
      <c r="S190" s="312"/>
    </row>
    <row r="191" spans="1:20" s="321" customFormat="1" ht="15.75" hidden="1" customHeight="1" x14ac:dyDescent="0.3">
      <c r="A191" s="125"/>
      <c r="B191" s="128"/>
      <c r="C191" s="311"/>
      <c r="D191" s="323"/>
      <c r="E191" s="312"/>
      <c r="F191" s="324"/>
      <c r="G191" s="325"/>
      <c r="H191" s="324"/>
      <c r="I191" s="314"/>
      <c r="J191" s="314"/>
      <c r="K191" s="326"/>
      <c r="L191" s="320"/>
      <c r="M191" s="315"/>
      <c r="N191" s="315"/>
      <c r="O191" s="315"/>
      <c r="P191" s="315"/>
      <c r="Q191" s="315"/>
      <c r="R191" s="316"/>
      <c r="S191" s="312"/>
    </row>
    <row r="192" spans="1:20" s="321" customFormat="1" ht="15.75" hidden="1" customHeight="1" x14ac:dyDescent="0.3">
      <c r="A192" s="125"/>
      <c r="B192" s="132"/>
      <c r="C192" s="311"/>
      <c r="D192" s="322"/>
      <c r="E192" s="312"/>
      <c r="F192" s="320"/>
      <c r="G192" s="318"/>
      <c r="H192" s="320"/>
      <c r="I192" s="314"/>
      <c r="J192" s="314"/>
      <c r="K192" s="315"/>
      <c r="L192" s="320"/>
      <c r="M192" s="315"/>
      <c r="N192" s="315"/>
      <c r="O192" s="315"/>
      <c r="P192" s="315"/>
      <c r="Q192" s="315"/>
      <c r="R192" s="316"/>
      <c r="S192" s="312"/>
    </row>
    <row r="193" spans="1:19" s="321" customFormat="1" ht="15.75" hidden="1" customHeight="1" x14ac:dyDescent="0.3">
      <c r="A193" s="125"/>
      <c r="B193" s="126"/>
      <c r="C193" s="311"/>
      <c r="D193" s="311"/>
      <c r="E193" s="312"/>
      <c r="F193" s="313"/>
      <c r="G193" s="310"/>
      <c r="H193" s="313"/>
      <c r="I193" s="314"/>
      <c r="J193" s="314"/>
      <c r="K193" s="314"/>
      <c r="L193" s="320"/>
      <c r="M193" s="315"/>
      <c r="N193" s="315"/>
      <c r="O193" s="315"/>
      <c r="P193" s="315"/>
      <c r="Q193" s="315"/>
      <c r="R193" s="316"/>
      <c r="S193" s="312"/>
    </row>
    <row r="194" spans="1:19" s="321" customFormat="1" ht="15.75" hidden="1" customHeight="1" x14ac:dyDescent="0.3">
      <c r="A194" s="125"/>
      <c r="B194" s="126"/>
      <c r="C194" s="311"/>
      <c r="D194" s="319"/>
      <c r="E194" s="312"/>
      <c r="F194" s="320"/>
      <c r="G194" s="318"/>
      <c r="H194" s="320"/>
      <c r="I194" s="314"/>
      <c r="J194" s="314"/>
      <c r="K194" s="315"/>
      <c r="L194" s="320"/>
      <c r="M194" s="315"/>
      <c r="N194" s="315"/>
      <c r="O194" s="315"/>
      <c r="P194" s="315"/>
      <c r="Q194" s="315"/>
      <c r="R194" s="316"/>
      <c r="S194" s="312"/>
    </row>
    <row r="195" spans="1:19" s="317" customFormat="1" ht="15.75" hidden="1" customHeight="1" x14ac:dyDescent="0.25">
      <c r="A195" s="125"/>
      <c r="B195" s="126"/>
      <c r="C195" s="310"/>
      <c r="D195" s="311"/>
      <c r="E195" s="312"/>
      <c r="F195" s="313"/>
      <c r="G195" s="310"/>
      <c r="H195" s="313"/>
      <c r="I195" s="314"/>
      <c r="J195" s="314"/>
      <c r="K195" s="314"/>
      <c r="L195" s="313"/>
      <c r="M195" s="315"/>
      <c r="N195" s="315"/>
      <c r="O195" s="315"/>
      <c r="P195" s="315"/>
      <c r="Q195" s="315"/>
      <c r="R195" s="316"/>
      <c r="S195" s="312"/>
    </row>
    <row r="196" spans="1:19" s="317" customFormat="1" ht="15" hidden="1" customHeight="1" x14ac:dyDescent="0.25">
      <c r="A196" s="125"/>
      <c r="B196" s="126"/>
      <c r="C196" s="318"/>
      <c r="D196" s="315"/>
      <c r="E196" s="315"/>
      <c r="F196" s="320"/>
      <c r="G196" s="318"/>
      <c r="H196" s="320"/>
      <c r="I196" s="314"/>
      <c r="J196" s="314"/>
      <c r="K196" s="314"/>
      <c r="L196" s="313"/>
      <c r="M196" s="314"/>
      <c r="N196" s="314"/>
      <c r="O196" s="314"/>
      <c r="P196" s="314"/>
      <c r="Q196" s="314"/>
      <c r="R196" s="327"/>
      <c r="S196" s="327"/>
    </row>
    <row r="197" spans="1:19" s="317" customFormat="1" ht="15" hidden="1" customHeight="1" x14ac:dyDescent="0.25">
      <c r="A197" s="125"/>
      <c r="B197" s="126"/>
      <c r="C197" s="328"/>
      <c r="D197" s="315"/>
      <c r="E197" s="315"/>
      <c r="F197" s="320"/>
      <c r="G197" s="318"/>
      <c r="H197" s="320"/>
      <c r="I197" s="314"/>
      <c r="J197" s="314"/>
      <c r="K197" s="314"/>
      <c r="L197" s="313"/>
      <c r="M197" s="314"/>
      <c r="N197" s="314"/>
      <c r="O197" s="314"/>
      <c r="P197" s="314"/>
      <c r="Q197" s="314"/>
      <c r="R197" s="327"/>
      <c r="S197" s="327"/>
    </row>
    <row r="198" spans="1:19" s="317" customFormat="1" ht="15" hidden="1" customHeight="1" x14ac:dyDescent="0.25">
      <c r="A198" s="125"/>
      <c r="B198" s="126"/>
      <c r="C198" s="312"/>
      <c r="D198" s="312"/>
      <c r="E198" s="312"/>
      <c r="F198" s="320"/>
      <c r="G198" s="318"/>
      <c r="H198" s="320"/>
      <c r="I198" s="315"/>
      <c r="J198" s="315"/>
      <c r="K198" s="315"/>
      <c r="L198" s="320"/>
      <c r="M198" s="315"/>
      <c r="N198" s="315"/>
      <c r="O198" s="315"/>
      <c r="P198" s="315"/>
      <c r="Q198" s="315"/>
      <c r="R198" s="316"/>
      <c r="S198" s="312"/>
    </row>
    <row r="199" spans="1:19" s="317" customFormat="1" ht="15" hidden="1" customHeight="1" x14ac:dyDescent="0.25">
      <c r="A199" s="135"/>
      <c r="B199" s="132"/>
      <c r="C199" s="312"/>
      <c r="D199" s="312"/>
      <c r="E199" s="312"/>
      <c r="F199" s="320"/>
      <c r="G199" s="318"/>
      <c r="H199" s="320"/>
      <c r="I199" s="315"/>
      <c r="J199" s="315"/>
      <c r="K199" s="315"/>
      <c r="L199" s="320"/>
      <c r="M199" s="315"/>
      <c r="N199" s="315"/>
      <c r="O199" s="315"/>
      <c r="P199" s="315"/>
      <c r="Q199" s="315"/>
      <c r="R199" s="316"/>
      <c r="S199" s="312"/>
    </row>
    <row r="200" spans="1:19" s="317" customFormat="1" ht="15" hidden="1" customHeight="1" x14ac:dyDescent="0.25">
      <c r="A200" s="135"/>
      <c r="B200" s="195"/>
      <c r="C200" s="318"/>
      <c r="D200" s="315"/>
      <c r="E200" s="315"/>
      <c r="F200" s="320"/>
      <c r="G200" s="318"/>
      <c r="H200" s="320"/>
      <c r="I200" s="314"/>
      <c r="J200" s="314"/>
      <c r="K200" s="314"/>
      <c r="L200" s="313"/>
      <c r="M200" s="329"/>
      <c r="N200" s="329"/>
      <c r="O200" s="329"/>
      <c r="P200" s="329"/>
      <c r="Q200" s="329"/>
      <c r="R200" s="327"/>
      <c r="S200" s="327"/>
    </row>
    <row r="201" spans="1:19" s="317" customFormat="1" ht="15" hidden="1" customHeight="1" x14ac:dyDescent="0.25">
      <c r="A201" s="125"/>
      <c r="B201" s="138"/>
      <c r="C201" s="320"/>
      <c r="D201" s="320"/>
      <c r="E201" s="320"/>
      <c r="F201" s="330"/>
      <c r="G201" s="331"/>
      <c r="H201" s="330"/>
      <c r="I201" s="328"/>
      <c r="J201" s="328"/>
      <c r="K201" s="328"/>
      <c r="L201" s="330"/>
      <c r="M201" s="328"/>
      <c r="N201" s="332"/>
      <c r="O201" s="332"/>
      <c r="P201" s="332"/>
      <c r="Q201" s="332"/>
      <c r="R201" s="333"/>
      <c r="S201" s="333"/>
    </row>
    <row r="202" spans="1:19" s="317" customFormat="1" ht="15.75" hidden="1" customHeight="1" x14ac:dyDescent="0.25">
      <c r="A202" s="125"/>
      <c r="B202" s="128"/>
      <c r="C202" s="310"/>
      <c r="D202" s="311"/>
      <c r="E202" s="311"/>
      <c r="F202" s="313"/>
      <c r="G202" s="310"/>
      <c r="H202" s="313"/>
      <c r="I202" s="314"/>
      <c r="J202" s="314"/>
      <c r="K202" s="314"/>
      <c r="L202" s="313"/>
      <c r="M202" s="329"/>
      <c r="N202" s="315"/>
      <c r="O202" s="315"/>
      <c r="P202" s="315"/>
      <c r="Q202" s="315"/>
      <c r="R202" s="316"/>
      <c r="S202" s="312"/>
    </row>
    <row r="203" spans="1:19" s="317" customFormat="1" ht="15" hidden="1" customHeight="1" x14ac:dyDescent="0.25">
      <c r="A203" s="125"/>
      <c r="B203" s="128"/>
      <c r="C203" s="318"/>
      <c r="D203" s="315"/>
      <c r="E203" s="315"/>
      <c r="F203" s="320"/>
      <c r="G203" s="318"/>
      <c r="H203" s="320"/>
      <c r="I203" s="314"/>
      <c r="J203" s="314"/>
      <c r="K203" s="314"/>
      <c r="L203" s="313"/>
      <c r="M203" s="329"/>
      <c r="N203" s="329"/>
      <c r="O203" s="329"/>
      <c r="P203" s="329"/>
      <c r="Q203" s="329"/>
      <c r="R203" s="327"/>
      <c r="S203" s="327"/>
    </row>
    <row r="204" spans="1:19" s="317" customFormat="1" ht="15" hidden="1" customHeight="1" x14ac:dyDescent="0.25">
      <c r="A204" s="135"/>
      <c r="B204" s="128"/>
      <c r="C204" s="328"/>
      <c r="D204" s="315"/>
      <c r="E204" s="315"/>
      <c r="F204" s="320"/>
      <c r="G204" s="318"/>
      <c r="H204" s="320"/>
      <c r="I204" s="314"/>
      <c r="J204" s="314"/>
      <c r="K204" s="314"/>
      <c r="L204" s="313"/>
      <c r="M204" s="329"/>
      <c r="N204" s="329"/>
      <c r="O204" s="329"/>
      <c r="P204" s="329"/>
      <c r="Q204" s="329"/>
      <c r="R204" s="327"/>
      <c r="S204" s="327"/>
    </row>
    <row r="205" spans="1:19" s="317" customFormat="1" ht="15" hidden="1" customHeight="1" x14ac:dyDescent="0.25">
      <c r="A205" s="135"/>
      <c r="B205" s="167"/>
      <c r="C205" s="312"/>
      <c r="D205" s="334"/>
      <c r="E205" s="312"/>
      <c r="F205" s="320"/>
      <c r="G205" s="318"/>
      <c r="H205" s="320"/>
      <c r="I205" s="315"/>
      <c r="J205" s="315"/>
      <c r="K205" s="315"/>
      <c r="L205" s="320"/>
      <c r="M205" s="329"/>
      <c r="N205" s="315"/>
      <c r="O205" s="315"/>
      <c r="P205" s="315"/>
      <c r="Q205" s="315"/>
      <c r="R205" s="316"/>
      <c r="S205" s="312"/>
    </row>
    <row r="206" spans="1:19" s="317" customFormat="1" ht="15" hidden="1" customHeight="1" x14ac:dyDescent="0.25">
      <c r="A206" s="135"/>
      <c r="B206" s="167"/>
      <c r="C206" s="318"/>
      <c r="D206" s="315"/>
      <c r="E206" s="315"/>
      <c r="F206" s="320"/>
      <c r="G206" s="318"/>
      <c r="H206" s="320"/>
      <c r="I206" s="315"/>
      <c r="J206" s="315"/>
      <c r="K206" s="315"/>
      <c r="L206" s="320"/>
      <c r="M206" s="329"/>
      <c r="N206" s="329"/>
      <c r="O206" s="329"/>
      <c r="P206" s="329"/>
      <c r="Q206" s="329"/>
      <c r="R206" s="327"/>
      <c r="S206" s="327"/>
    </row>
    <row r="207" spans="1:19" s="317" customFormat="1" ht="15" hidden="1" customHeight="1" x14ac:dyDescent="0.25">
      <c r="A207" s="135"/>
      <c r="B207" s="167"/>
      <c r="C207" s="328"/>
      <c r="D207" s="315"/>
      <c r="E207" s="315"/>
      <c r="F207" s="320"/>
      <c r="G207" s="318"/>
      <c r="H207" s="320"/>
      <c r="I207" s="314"/>
      <c r="J207" s="314"/>
      <c r="K207" s="314"/>
      <c r="L207" s="313"/>
      <c r="M207" s="329"/>
      <c r="N207" s="329"/>
      <c r="O207" s="329"/>
      <c r="P207" s="329"/>
      <c r="Q207" s="329"/>
      <c r="R207" s="327"/>
      <c r="S207" s="327"/>
    </row>
    <row r="208" spans="1:19" s="317" customFormat="1" ht="15" hidden="1" customHeight="1" x14ac:dyDescent="0.25">
      <c r="A208" s="125"/>
      <c r="B208" s="138"/>
      <c r="C208" s="311"/>
      <c r="D208" s="311"/>
      <c r="E208" s="312"/>
      <c r="F208" s="313"/>
      <c r="G208" s="310"/>
      <c r="H208" s="313"/>
      <c r="I208" s="314"/>
      <c r="J208" s="314"/>
      <c r="K208" s="314"/>
      <c r="L208" s="313"/>
      <c r="M208" s="329"/>
      <c r="N208" s="315"/>
      <c r="O208" s="315"/>
      <c r="P208" s="315"/>
      <c r="Q208" s="315"/>
      <c r="R208" s="316"/>
      <c r="S208" s="312"/>
    </row>
    <row r="209" spans="1:19" s="317" customFormat="1" ht="15" hidden="1" customHeight="1" x14ac:dyDescent="0.25">
      <c r="A209" s="125"/>
      <c r="B209" s="126"/>
      <c r="C209" s="318"/>
      <c r="D209" s="315"/>
      <c r="E209" s="315"/>
      <c r="F209" s="320"/>
      <c r="G209" s="318"/>
      <c r="H209" s="320"/>
      <c r="I209" s="314"/>
      <c r="J209" s="314"/>
      <c r="K209" s="314"/>
      <c r="L209" s="313"/>
      <c r="M209" s="329"/>
      <c r="N209" s="329"/>
      <c r="O209" s="329"/>
      <c r="P209" s="329"/>
      <c r="Q209" s="329"/>
      <c r="R209" s="327"/>
      <c r="S209" s="327"/>
    </row>
    <row r="210" spans="1:19" s="317" customFormat="1" ht="15" hidden="1" customHeight="1" x14ac:dyDescent="0.25">
      <c r="A210" s="125"/>
      <c r="B210" s="126"/>
      <c r="C210" s="335"/>
      <c r="D210" s="335"/>
      <c r="E210" s="335"/>
      <c r="F210" s="336"/>
      <c r="G210" s="337"/>
      <c r="H210" s="336"/>
      <c r="I210" s="314"/>
      <c r="J210" s="314"/>
      <c r="K210" s="314"/>
      <c r="L210" s="313"/>
      <c r="M210" s="329"/>
      <c r="N210" s="329"/>
      <c r="O210" s="329"/>
      <c r="P210" s="329"/>
      <c r="Q210" s="329"/>
      <c r="R210" s="327"/>
      <c r="S210" s="327"/>
    </row>
    <row r="211" spans="1:19" s="339" customFormat="1" ht="15.75" hidden="1" customHeight="1" x14ac:dyDescent="0.3">
      <c r="A211" s="125"/>
      <c r="B211" s="138"/>
      <c r="C211" s="338"/>
      <c r="D211" s="338"/>
      <c r="E211" s="338"/>
      <c r="F211" s="330"/>
      <c r="G211" s="331"/>
      <c r="H211" s="330"/>
      <c r="I211" s="328"/>
      <c r="J211" s="328"/>
      <c r="K211" s="328"/>
      <c r="L211" s="330"/>
      <c r="M211" s="328"/>
      <c r="N211" s="332"/>
      <c r="O211" s="332"/>
      <c r="P211" s="332"/>
      <c r="Q211" s="332"/>
      <c r="R211" s="333"/>
      <c r="S211" s="333"/>
    </row>
    <row r="212" spans="1:19" s="339" customFormat="1" ht="15.75" hidden="1" customHeight="1" x14ac:dyDescent="0.3">
      <c r="A212" s="125"/>
      <c r="B212" s="126"/>
      <c r="C212" s="328"/>
      <c r="D212" s="328"/>
      <c r="E212" s="328"/>
      <c r="F212" s="330"/>
      <c r="G212" s="331"/>
      <c r="H212" s="330"/>
      <c r="I212" s="328"/>
      <c r="J212" s="328"/>
      <c r="K212" s="328"/>
      <c r="L212" s="330"/>
      <c r="M212" s="328"/>
      <c r="N212" s="332"/>
      <c r="O212" s="332"/>
      <c r="P212" s="332"/>
      <c r="Q212" s="332"/>
      <c r="R212" s="333"/>
      <c r="S212" s="333"/>
    </row>
    <row r="213" spans="1:19" s="339" customFormat="1" ht="15.75" hidden="1" customHeight="1" x14ac:dyDescent="0.3">
      <c r="A213" s="125"/>
      <c r="B213" s="138"/>
      <c r="C213" s="318"/>
      <c r="D213" s="311"/>
      <c r="E213" s="312"/>
      <c r="F213" s="313"/>
      <c r="G213" s="310"/>
      <c r="H213" s="313"/>
      <c r="I213" s="314"/>
      <c r="J213" s="314"/>
      <c r="K213" s="314"/>
      <c r="L213" s="313"/>
      <c r="M213" s="314"/>
      <c r="N213" s="314"/>
      <c r="O213" s="314"/>
      <c r="P213" s="314"/>
      <c r="Q213" s="314"/>
      <c r="R213" s="316"/>
      <c r="S213" s="312"/>
    </row>
    <row r="214" spans="1:19" s="339" customFormat="1" ht="15.75" hidden="1" customHeight="1" x14ac:dyDescent="0.3">
      <c r="A214" s="125"/>
      <c r="B214" s="128"/>
      <c r="C214" s="318"/>
      <c r="D214" s="311"/>
      <c r="E214" s="312"/>
      <c r="F214" s="313"/>
      <c r="G214" s="310"/>
      <c r="H214" s="313"/>
      <c r="I214" s="314"/>
      <c r="J214" s="314"/>
      <c r="K214" s="314"/>
      <c r="L214" s="313"/>
      <c r="M214" s="314"/>
      <c r="N214" s="314"/>
      <c r="O214" s="314"/>
      <c r="P214" s="314"/>
      <c r="Q214" s="314"/>
      <c r="R214" s="316"/>
      <c r="S214" s="312"/>
    </row>
    <row r="215" spans="1:19" s="339" customFormat="1" ht="15.75" hidden="1" customHeight="1" x14ac:dyDescent="0.3">
      <c r="A215" s="125"/>
      <c r="B215" s="126"/>
      <c r="C215" s="318"/>
      <c r="D215" s="311"/>
      <c r="E215" s="312"/>
      <c r="F215" s="313"/>
      <c r="G215" s="310"/>
      <c r="H215" s="313"/>
      <c r="I215" s="314"/>
      <c r="J215" s="314"/>
      <c r="K215" s="314"/>
      <c r="L215" s="313"/>
      <c r="M215" s="314"/>
      <c r="N215" s="314"/>
      <c r="O215" s="314"/>
      <c r="P215" s="314"/>
      <c r="Q215" s="314"/>
      <c r="R215" s="316"/>
      <c r="S215" s="312"/>
    </row>
    <row r="216" spans="1:19" s="339" customFormat="1" ht="15.75" hidden="1" customHeight="1" x14ac:dyDescent="0.3">
      <c r="A216" s="125"/>
      <c r="B216" s="126"/>
      <c r="C216" s="318"/>
      <c r="D216" s="311"/>
      <c r="E216" s="312"/>
      <c r="F216" s="313"/>
      <c r="G216" s="310"/>
      <c r="H216" s="313"/>
      <c r="I216" s="314"/>
      <c r="J216" s="314"/>
      <c r="K216" s="314"/>
      <c r="L216" s="313"/>
      <c r="M216" s="314"/>
      <c r="N216" s="314"/>
      <c r="O216" s="314"/>
      <c r="P216" s="314"/>
      <c r="Q216" s="314"/>
      <c r="R216" s="316"/>
      <c r="S216" s="312"/>
    </row>
    <row r="217" spans="1:19" s="339" customFormat="1" ht="15.75" hidden="1" customHeight="1" x14ac:dyDescent="0.3">
      <c r="A217" s="125"/>
      <c r="B217" s="126"/>
      <c r="C217" s="318"/>
      <c r="D217" s="311"/>
      <c r="E217" s="312"/>
      <c r="F217" s="313"/>
      <c r="G217" s="310"/>
      <c r="H217" s="313"/>
      <c r="I217" s="314"/>
      <c r="J217" s="314"/>
      <c r="K217" s="314"/>
      <c r="L217" s="313"/>
      <c r="M217" s="314"/>
      <c r="N217" s="314"/>
      <c r="O217" s="314"/>
      <c r="P217" s="314"/>
      <c r="Q217" s="314"/>
      <c r="R217" s="316"/>
      <c r="S217" s="312"/>
    </row>
    <row r="218" spans="1:19" s="339" customFormat="1" ht="15.75" hidden="1" customHeight="1" x14ac:dyDescent="0.3">
      <c r="A218" s="125"/>
      <c r="B218" s="126"/>
      <c r="C218" s="318"/>
      <c r="D218" s="311"/>
      <c r="E218" s="312"/>
      <c r="F218" s="313"/>
      <c r="G218" s="310"/>
      <c r="H218" s="313"/>
      <c r="I218" s="314"/>
      <c r="J218" s="314"/>
      <c r="K218" s="314"/>
      <c r="L218" s="313"/>
      <c r="M218" s="314"/>
      <c r="N218" s="314"/>
      <c r="O218" s="314"/>
      <c r="P218" s="314"/>
      <c r="Q218" s="314"/>
      <c r="R218" s="316"/>
      <c r="S218" s="312"/>
    </row>
    <row r="219" spans="1:19" s="339" customFormat="1" ht="15.75" hidden="1" customHeight="1" x14ac:dyDescent="0.3">
      <c r="A219" s="125"/>
      <c r="B219" s="126"/>
      <c r="C219" s="318"/>
      <c r="D219" s="311"/>
      <c r="E219" s="312"/>
      <c r="F219" s="313"/>
      <c r="G219" s="310"/>
      <c r="H219" s="313"/>
      <c r="I219" s="314"/>
      <c r="J219" s="314"/>
      <c r="K219" s="314"/>
      <c r="L219" s="313"/>
      <c r="M219" s="314"/>
      <c r="N219" s="314"/>
      <c r="O219" s="314"/>
      <c r="P219" s="314"/>
      <c r="Q219" s="314"/>
      <c r="R219" s="316"/>
      <c r="S219" s="312"/>
    </row>
    <row r="220" spans="1:19" s="339" customFormat="1" ht="15.75" hidden="1" customHeight="1" x14ac:dyDescent="0.3">
      <c r="A220" s="125"/>
      <c r="B220" s="126"/>
      <c r="C220" s="318"/>
      <c r="D220" s="311"/>
      <c r="E220" s="312"/>
      <c r="F220" s="313"/>
      <c r="G220" s="310"/>
      <c r="H220" s="313"/>
      <c r="I220" s="314"/>
      <c r="J220" s="314"/>
      <c r="K220" s="314"/>
      <c r="L220" s="313"/>
      <c r="M220" s="314"/>
      <c r="N220" s="314"/>
      <c r="O220" s="314"/>
      <c r="P220" s="314"/>
      <c r="Q220" s="314"/>
      <c r="R220" s="316"/>
      <c r="S220" s="312"/>
    </row>
    <row r="221" spans="1:19" s="339" customFormat="1" ht="15.75" hidden="1" customHeight="1" x14ac:dyDescent="0.3">
      <c r="A221" s="125"/>
      <c r="B221" s="126"/>
      <c r="C221" s="318"/>
      <c r="D221" s="311"/>
      <c r="E221" s="312"/>
      <c r="F221" s="313"/>
      <c r="G221" s="310"/>
      <c r="H221" s="313"/>
      <c r="I221" s="314"/>
      <c r="J221" s="314"/>
      <c r="K221" s="314"/>
      <c r="L221" s="313"/>
      <c r="M221" s="314"/>
      <c r="N221" s="314"/>
      <c r="O221" s="314"/>
      <c r="P221" s="314"/>
      <c r="Q221" s="314"/>
      <c r="R221" s="316"/>
      <c r="S221" s="312"/>
    </row>
    <row r="222" spans="1:19" s="339" customFormat="1" ht="15.75" hidden="1" customHeight="1" x14ac:dyDescent="0.3">
      <c r="A222" s="125"/>
      <c r="B222" s="126"/>
      <c r="C222" s="318"/>
      <c r="D222" s="311"/>
      <c r="E222" s="312"/>
      <c r="F222" s="313"/>
      <c r="G222" s="310"/>
      <c r="H222" s="313"/>
      <c r="I222" s="314"/>
      <c r="J222" s="314"/>
      <c r="K222" s="314"/>
      <c r="L222" s="313"/>
      <c r="M222" s="314"/>
      <c r="N222" s="314"/>
      <c r="O222" s="314"/>
      <c r="P222" s="314"/>
      <c r="Q222" s="314"/>
      <c r="R222" s="316"/>
      <c r="S222" s="312"/>
    </row>
    <row r="223" spans="1:19" s="339" customFormat="1" ht="15.75" hidden="1" customHeight="1" x14ac:dyDescent="0.3">
      <c r="A223" s="125"/>
      <c r="B223" s="126"/>
      <c r="C223" s="318"/>
      <c r="D223" s="311"/>
      <c r="E223" s="312"/>
      <c r="F223" s="313"/>
      <c r="G223" s="310"/>
      <c r="H223" s="313"/>
      <c r="I223" s="314"/>
      <c r="J223" s="314"/>
      <c r="K223" s="314"/>
      <c r="L223" s="313"/>
      <c r="M223" s="314"/>
      <c r="N223" s="314"/>
      <c r="O223" s="314"/>
      <c r="P223" s="314"/>
      <c r="Q223" s="314"/>
      <c r="R223" s="316"/>
      <c r="S223" s="312"/>
    </row>
    <row r="224" spans="1:19" s="339" customFormat="1" ht="15.75" hidden="1" customHeight="1" x14ac:dyDescent="0.3">
      <c r="A224" s="125"/>
      <c r="B224" s="126"/>
      <c r="C224" s="318"/>
      <c r="D224" s="311"/>
      <c r="E224" s="312"/>
      <c r="F224" s="313"/>
      <c r="G224" s="310"/>
      <c r="H224" s="313"/>
      <c r="I224" s="314"/>
      <c r="J224" s="314"/>
      <c r="K224" s="314"/>
      <c r="L224" s="313"/>
      <c r="M224" s="314"/>
      <c r="N224" s="314"/>
      <c r="O224" s="314"/>
      <c r="P224" s="314"/>
      <c r="Q224" s="314"/>
      <c r="R224" s="316"/>
      <c r="S224" s="312"/>
    </row>
    <row r="225" spans="1:19" s="339" customFormat="1" ht="15" hidden="1" customHeight="1" x14ac:dyDescent="0.3">
      <c r="A225" s="125"/>
      <c r="B225" s="126"/>
      <c r="C225" s="318"/>
      <c r="D225" s="315"/>
      <c r="E225" s="315"/>
      <c r="F225" s="320"/>
      <c r="G225" s="318"/>
      <c r="H225" s="320"/>
      <c r="I225" s="314"/>
      <c r="J225" s="314"/>
      <c r="K225" s="314"/>
      <c r="L225" s="313"/>
      <c r="M225" s="314"/>
      <c r="N225" s="314"/>
      <c r="O225" s="314"/>
      <c r="P225" s="314"/>
      <c r="Q225" s="314"/>
      <c r="R225" s="327"/>
      <c r="S225" s="327"/>
    </row>
    <row r="226" spans="1:19" s="339" customFormat="1" ht="15.75" hidden="1" customHeight="1" x14ac:dyDescent="0.3">
      <c r="A226" s="125"/>
      <c r="B226" s="126"/>
      <c r="C226" s="328"/>
      <c r="D226" s="328"/>
      <c r="E226" s="328"/>
      <c r="F226" s="330"/>
      <c r="G226" s="331"/>
      <c r="H226" s="330"/>
      <c r="I226" s="328"/>
      <c r="J226" s="328"/>
      <c r="K226" s="328"/>
      <c r="L226" s="330"/>
      <c r="M226" s="328"/>
      <c r="N226" s="332"/>
      <c r="O226" s="332"/>
      <c r="P226" s="332"/>
      <c r="Q226" s="332"/>
      <c r="R226" s="333"/>
      <c r="S226" s="333"/>
    </row>
    <row r="227" spans="1:19" s="339" customFormat="1" ht="15.75" hidden="1" customHeight="1" x14ac:dyDescent="0.3">
      <c r="A227" s="125"/>
      <c r="B227" s="126"/>
      <c r="C227" s="310"/>
      <c r="D227" s="311"/>
      <c r="E227" s="312"/>
      <c r="F227" s="313"/>
      <c r="G227" s="310"/>
      <c r="H227" s="313"/>
      <c r="I227" s="314"/>
      <c r="J227" s="314"/>
      <c r="K227" s="314"/>
      <c r="L227" s="313"/>
      <c r="M227" s="314"/>
      <c r="N227" s="314"/>
      <c r="O227" s="314"/>
      <c r="P227" s="314"/>
      <c r="Q227" s="314"/>
      <c r="R227" s="316"/>
      <c r="S227" s="312"/>
    </row>
    <row r="228" spans="1:19" s="339" customFormat="1" ht="15.75" hidden="1" customHeight="1" x14ac:dyDescent="0.3">
      <c r="A228" s="125"/>
      <c r="B228" s="126"/>
      <c r="C228" s="310"/>
      <c r="D228" s="311"/>
      <c r="E228" s="312"/>
      <c r="F228" s="313"/>
      <c r="G228" s="310"/>
      <c r="H228" s="313"/>
      <c r="I228" s="314"/>
      <c r="J228" s="314"/>
      <c r="K228" s="314"/>
      <c r="L228" s="313"/>
      <c r="M228" s="314"/>
      <c r="N228" s="314"/>
      <c r="O228" s="314"/>
      <c r="P228" s="314"/>
      <c r="Q228" s="314"/>
      <c r="R228" s="316"/>
      <c r="S228" s="312"/>
    </row>
    <row r="229" spans="1:19" s="339" customFormat="1" ht="15.75" hidden="1" customHeight="1" x14ac:dyDescent="0.3">
      <c r="A229" s="125"/>
      <c r="B229" s="126"/>
      <c r="C229" s="310"/>
      <c r="D229" s="311"/>
      <c r="E229" s="312"/>
      <c r="F229" s="313"/>
      <c r="G229" s="310"/>
      <c r="H229" s="313"/>
      <c r="I229" s="314"/>
      <c r="J229" s="314"/>
      <c r="K229" s="314"/>
      <c r="L229" s="313"/>
      <c r="M229" s="314"/>
      <c r="N229" s="314"/>
      <c r="O229" s="314"/>
      <c r="P229" s="314"/>
      <c r="Q229" s="314"/>
      <c r="R229" s="316"/>
      <c r="S229" s="312"/>
    </row>
    <row r="230" spans="1:19" s="339" customFormat="1" ht="15" hidden="1" customHeight="1" x14ac:dyDescent="0.3">
      <c r="A230" s="125"/>
      <c r="B230" s="126"/>
      <c r="C230" s="318"/>
      <c r="D230" s="315"/>
      <c r="E230" s="315"/>
      <c r="F230" s="320"/>
      <c r="G230" s="318"/>
      <c r="H230" s="320"/>
      <c r="I230" s="314"/>
      <c r="J230" s="314"/>
      <c r="K230" s="314"/>
      <c r="L230" s="313"/>
      <c r="M230" s="314"/>
      <c r="N230" s="314"/>
      <c r="O230" s="314"/>
      <c r="P230" s="314"/>
      <c r="Q230" s="314"/>
      <c r="R230" s="327"/>
      <c r="S230" s="327"/>
    </row>
    <row r="231" spans="1:19" s="339" customFormat="1" ht="15" hidden="1" customHeight="1" x14ac:dyDescent="0.3">
      <c r="A231" s="125"/>
      <c r="B231" s="126"/>
      <c r="C231" s="335"/>
      <c r="D231" s="335"/>
      <c r="E231" s="335"/>
      <c r="F231" s="336"/>
      <c r="G231" s="337"/>
      <c r="H231" s="336"/>
      <c r="I231" s="314"/>
      <c r="J231" s="314"/>
      <c r="K231" s="314"/>
      <c r="L231" s="313"/>
      <c r="M231" s="314"/>
      <c r="N231" s="314"/>
      <c r="O231" s="314"/>
      <c r="P231" s="314"/>
      <c r="Q231" s="314"/>
      <c r="R231" s="327"/>
      <c r="S231" s="327"/>
    </row>
    <row r="232" spans="1:19" s="339" customFormat="1" ht="15.75" hidden="1" customHeight="1" x14ac:dyDescent="0.3">
      <c r="A232" s="125"/>
      <c r="B232" s="126"/>
      <c r="C232" s="338"/>
      <c r="D232" s="338"/>
      <c r="E232" s="338"/>
      <c r="F232" s="330"/>
      <c r="G232" s="331"/>
      <c r="H232" s="330"/>
      <c r="I232" s="328"/>
      <c r="J232" s="328"/>
      <c r="K232" s="328"/>
      <c r="L232" s="330"/>
      <c r="M232" s="328"/>
      <c r="N232" s="332"/>
      <c r="O232" s="332"/>
      <c r="P232" s="332"/>
      <c r="Q232" s="332"/>
      <c r="R232" s="333"/>
      <c r="S232" s="333"/>
    </row>
    <row r="233" spans="1:19" s="339" customFormat="1" ht="15.75" hidden="1" customHeight="1" x14ac:dyDescent="0.3">
      <c r="A233" s="125"/>
      <c r="B233" s="126"/>
      <c r="C233" s="328"/>
      <c r="D233" s="328"/>
      <c r="E233" s="328"/>
      <c r="F233" s="330"/>
      <c r="G233" s="331"/>
      <c r="H233" s="330"/>
      <c r="I233" s="328"/>
      <c r="J233" s="328"/>
      <c r="K233" s="328"/>
      <c r="L233" s="330"/>
      <c r="M233" s="328"/>
      <c r="N233" s="332"/>
      <c r="O233" s="332"/>
      <c r="P233" s="332"/>
      <c r="Q233" s="332"/>
      <c r="R233" s="333"/>
      <c r="S233" s="333"/>
    </row>
    <row r="234" spans="1:19" s="339" customFormat="1" ht="15.75" hidden="1" customHeight="1" x14ac:dyDescent="0.3">
      <c r="A234" s="125"/>
      <c r="B234" s="126"/>
      <c r="C234" s="318"/>
      <c r="D234" s="311"/>
      <c r="E234" s="312"/>
      <c r="F234" s="313"/>
      <c r="G234" s="310"/>
      <c r="H234" s="313"/>
      <c r="I234" s="314"/>
      <c r="J234" s="314"/>
      <c r="K234" s="314"/>
      <c r="L234" s="313"/>
      <c r="M234" s="314"/>
      <c r="N234" s="314"/>
      <c r="O234" s="314"/>
      <c r="P234" s="314"/>
      <c r="Q234" s="314"/>
      <c r="R234" s="316"/>
      <c r="S234" s="312"/>
    </row>
    <row r="235" spans="1:19" s="339" customFormat="1" ht="15" hidden="1" customHeight="1" x14ac:dyDescent="0.3">
      <c r="A235" s="125"/>
      <c r="B235" s="126"/>
      <c r="C235" s="318"/>
      <c r="D235" s="311"/>
      <c r="E235" s="312"/>
      <c r="F235" s="313"/>
      <c r="G235" s="310"/>
      <c r="H235" s="313"/>
      <c r="I235" s="314"/>
      <c r="J235" s="314"/>
      <c r="K235" s="314"/>
      <c r="L235" s="313"/>
      <c r="M235" s="314"/>
      <c r="N235" s="314"/>
      <c r="O235" s="314"/>
      <c r="P235" s="314"/>
      <c r="Q235" s="314"/>
      <c r="R235" s="316"/>
      <c r="S235" s="312"/>
    </row>
    <row r="236" spans="1:19" s="339" customFormat="1" ht="15" hidden="1" customHeight="1" x14ac:dyDescent="0.3">
      <c r="A236" s="125"/>
      <c r="B236" s="126"/>
      <c r="C236" s="318"/>
      <c r="D236" s="311"/>
      <c r="E236" s="312"/>
      <c r="F236" s="313"/>
      <c r="G236" s="310"/>
      <c r="H236" s="313"/>
      <c r="I236" s="314"/>
      <c r="J236" s="314"/>
      <c r="K236" s="314"/>
      <c r="L236" s="313"/>
      <c r="M236" s="314"/>
      <c r="N236" s="314"/>
      <c r="O236" s="314"/>
      <c r="P236" s="314"/>
      <c r="Q236" s="314"/>
      <c r="R236" s="316"/>
      <c r="S236" s="312"/>
    </row>
    <row r="237" spans="1:19" s="339" customFormat="1" ht="15" hidden="1" customHeight="1" x14ac:dyDescent="0.3">
      <c r="A237" s="125"/>
      <c r="B237" s="126"/>
      <c r="C237" s="318"/>
      <c r="D237" s="311"/>
      <c r="E237" s="312"/>
      <c r="F237" s="313"/>
      <c r="G237" s="310"/>
      <c r="H237" s="313"/>
      <c r="I237" s="314"/>
      <c r="J237" s="314"/>
      <c r="K237" s="314"/>
      <c r="L237" s="313"/>
      <c r="M237" s="314"/>
      <c r="N237" s="314"/>
      <c r="O237" s="314"/>
      <c r="P237" s="314"/>
      <c r="Q237" s="314"/>
      <c r="R237" s="316"/>
      <c r="S237" s="312"/>
    </row>
    <row r="238" spans="1:19" s="340" customFormat="1" ht="15" hidden="1" customHeight="1" x14ac:dyDescent="0.3">
      <c r="A238" s="125"/>
      <c r="B238" s="132"/>
      <c r="C238" s="318"/>
      <c r="D238" s="311"/>
      <c r="E238" s="311"/>
      <c r="F238" s="313"/>
      <c r="G238" s="310"/>
      <c r="H238" s="313"/>
      <c r="I238" s="314"/>
      <c r="J238" s="314"/>
      <c r="K238" s="314"/>
      <c r="L238" s="313"/>
      <c r="M238" s="314"/>
      <c r="N238" s="314"/>
      <c r="O238" s="314"/>
      <c r="P238" s="314"/>
      <c r="Q238" s="314"/>
      <c r="R238" s="316"/>
      <c r="S238" s="312"/>
    </row>
    <row r="239" spans="1:19" s="340" customFormat="1" ht="15" hidden="1" customHeight="1" x14ac:dyDescent="0.3">
      <c r="A239" s="125"/>
      <c r="B239" s="126"/>
      <c r="C239" s="318"/>
      <c r="D239" s="311"/>
      <c r="E239" s="311"/>
      <c r="F239" s="313"/>
      <c r="G239" s="310"/>
      <c r="H239" s="313"/>
      <c r="I239" s="314"/>
      <c r="J239" s="314"/>
      <c r="K239" s="314"/>
      <c r="L239" s="313"/>
      <c r="M239" s="314"/>
      <c r="N239" s="314"/>
      <c r="O239" s="314"/>
      <c r="P239" s="314"/>
      <c r="Q239" s="314"/>
      <c r="R239" s="316"/>
      <c r="S239" s="312"/>
    </row>
    <row r="240" spans="1:19" s="339" customFormat="1" ht="15" hidden="1" customHeight="1" x14ac:dyDescent="0.3">
      <c r="A240" s="125"/>
      <c r="B240" s="128"/>
      <c r="C240" s="318"/>
      <c r="D240" s="311"/>
      <c r="E240" s="312"/>
      <c r="F240" s="313"/>
      <c r="G240" s="310"/>
      <c r="H240" s="313"/>
      <c r="I240" s="314"/>
      <c r="J240" s="314"/>
      <c r="K240" s="314"/>
      <c r="L240" s="313"/>
      <c r="M240" s="314"/>
      <c r="N240" s="314"/>
      <c r="O240" s="314"/>
      <c r="P240" s="314"/>
      <c r="Q240" s="314"/>
      <c r="R240" s="316"/>
      <c r="S240" s="312"/>
    </row>
    <row r="241" spans="1:19" s="339" customFormat="1" ht="15" hidden="1" customHeight="1" x14ac:dyDescent="0.3">
      <c r="A241" s="125"/>
      <c r="B241" s="128"/>
      <c r="C241" s="318"/>
      <c r="D241" s="311"/>
      <c r="E241" s="312"/>
      <c r="F241" s="313"/>
      <c r="G241" s="310"/>
      <c r="H241" s="313"/>
      <c r="I241" s="314"/>
      <c r="J241" s="314"/>
      <c r="K241" s="314"/>
      <c r="L241" s="313"/>
      <c r="M241" s="314"/>
      <c r="N241" s="314"/>
      <c r="O241" s="314"/>
      <c r="P241" s="314"/>
      <c r="Q241" s="314"/>
      <c r="R241" s="316"/>
      <c r="S241" s="312"/>
    </row>
    <row r="242" spans="1:19" s="339" customFormat="1" ht="15" hidden="1" customHeight="1" x14ac:dyDescent="0.3">
      <c r="A242" s="125"/>
      <c r="B242" s="128"/>
      <c r="C242" s="318"/>
      <c r="D242" s="311"/>
      <c r="E242" s="312"/>
      <c r="F242" s="313"/>
      <c r="G242" s="310"/>
      <c r="H242" s="313"/>
      <c r="I242" s="314"/>
      <c r="J242" s="314"/>
      <c r="K242" s="314"/>
      <c r="L242" s="313"/>
      <c r="M242" s="314"/>
      <c r="N242" s="314"/>
      <c r="O242" s="314"/>
      <c r="P242" s="314"/>
      <c r="Q242" s="314"/>
      <c r="R242" s="316"/>
      <c r="S242" s="312"/>
    </row>
    <row r="243" spans="1:19" s="339" customFormat="1" ht="15" hidden="1" customHeight="1" x14ac:dyDescent="0.3">
      <c r="A243" s="125"/>
      <c r="B243" s="128"/>
      <c r="C243" s="318"/>
      <c r="D243" s="311"/>
      <c r="E243" s="312"/>
      <c r="F243" s="313"/>
      <c r="G243" s="310"/>
      <c r="H243" s="313"/>
      <c r="I243" s="314"/>
      <c r="J243" s="314"/>
      <c r="K243" s="314"/>
      <c r="L243" s="313"/>
      <c r="M243" s="314"/>
      <c r="N243" s="314"/>
      <c r="O243" s="314"/>
      <c r="P243" s="314"/>
      <c r="Q243" s="314"/>
      <c r="R243" s="316"/>
      <c r="S243" s="312"/>
    </row>
    <row r="244" spans="1:19" s="339" customFormat="1" ht="15" hidden="1" customHeight="1" x14ac:dyDescent="0.3">
      <c r="A244" s="125"/>
      <c r="B244" s="138"/>
      <c r="C244" s="318"/>
      <c r="D244" s="311"/>
      <c r="E244" s="312"/>
      <c r="F244" s="313"/>
      <c r="G244" s="310"/>
      <c r="H244" s="313"/>
      <c r="I244" s="314"/>
      <c r="J244" s="314"/>
      <c r="K244" s="314"/>
      <c r="L244" s="313"/>
      <c r="M244" s="314"/>
      <c r="N244" s="314"/>
      <c r="O244" s="314"/>
      <c r="P244" s="314"/>
      <c r="Q244" s="314"/>
      <c r="R244" s="316"/>
      <c r="S244" s="312"/>
    </row>
    <row r="245" spans="1:19" s="339" customFormat="1" ht="15" hidden="1" customHeight="1" x14ac:dyDescent="0.3">
      <c r="A245" s="125"/>
      <c r="B245" s="126"/>
      <c r="C245" s="318"/>
      <c r="D245" s="311"/>
      <c r="E245" s="312"/>
      <c r="F245" s="313"/>
      <c r="G245" s="310"/>
      <c r="H245" s="313"/>
      <c r="I245" s="314"/>
      <c r="J245" s="314"/>
      <c r="K245" s="314"/>
      <c r="L245" s="313"/>
      <c r="M245" s="314"/>
      <c r="N245" s="314"/>
      <c r="O245" s="314"/>
      <c r="P245" s="314"/>
      <c r="Q245" s="314"/>
      <c r="R245" s="316"/>
      <c r="S245" s="312"/>
    </row>
    <row r="246" spans="1:19" s="339" customFormat="1" ht="15" hidden="1" customHeight="1" x14ac:dyDescent="0.3">
      <c r="A246" s="125"/>
      <c r="B246" s="126"/>
      <c r="C246" s="318"/>
      <c r="D246" s="311"/>
      <c r="E246" s="312"/>
      <c r="F246" s="313"/>
      <c r="G246" s="310"/>
      <c r="H246" s="313"/>
      <c r="I246" s="314"/>
      <c r="J246" s="314"/>
      <c r="K246" s="314"/>
      <c r="L246" s="313"/>
      <c r="M246" s="314"/>
      <c r="N246" s="314"/>
      <c r="O246" s="314"/>
      <c r="P246" s="314"/>
      <c r="Q246" s="314"/>
      <c r="R246" s="316"/>
      <c r="S246" s="312"/>
    </row>
    <row r="247" spans="1:19" s="339" customFormat="1" ht="15" hidden="1" customHeight="1" x14ac:dyDescent="0.3">
      <c r="A247" s="125"/>
      <c r="B247" s="126"/>
      <c r="C247" s="318"/>
      <c r="D247" s="311"/>
      <c r="E247" s="312"/>
      <c r="F247" s="313"/>
      <c r="G247" s="310"/>
      <c r="H247" s="313"/>
      <c r="I247" s="314"/>
      <c r="J247" s="314"/>
      <c r="K247" s="314"/>
      <c r="L247" s="313"/>
      <c r="M247" s="314"/>
      <c r="N247" s="314"/>
      <c r="O247" s="314"/>
      <c r="P247" s="314"/>
      <c r="Q247" s="314"/>
      <c r="R247" s="316"/>
      <c r="S247" s="312"/>
    </row>
    <row r="248" spans="1:19" s="339" customFormat="1" ht="15" hidden="1" customHeight="1" x14ac:dyDescent="0.3">
      <c r="A248" s="125"/>
      <c r="B248" s="126"/>
      <c r="C248" s="318"/>
      <c r="D248" s="311"/>
      <c r="E248" s="312"/>
      <c r="F248" s="313"/>
      <c r="G248" s="310"/>
      <c r="H248" s="313"/>
      <c r="I248" s="314"/>
      <c r="J248" s="314"/>
      <c r="K248" s="314"/>
      <c r="L248" s="313"/>
      <c r="M248" s="314"/>
      <c r="N248" s="314"/>
      <c r="O248" s="314"/>
      <c r="P248" s="314"/>
      <c r="Q248" s="314"/>
      <c r="R248" s="316"/>
      <c r="S248" s="312"/>
    </row>
    <row r="249" spans="1:19" s="339" customFormat="1" ht="15" hidden="1" customHeight="1" x14ac:dyDescent="0.3">
      <c r="A249" s="125"/>
      <c r="B249" s="126"/>
      <c r="C249" s="318"/>
      <c r="D249" s="311"/>
      <c r="E249" s="312"/>
      <c r="F249" s="313"/>
      <c r="G249" s="310"/>
      <c r="H249" s="313"/>
      <c r="I249" s="314"/>
      <c r="J249" s="314"/>
      <c r="K249" s="314"/>
      <c r="L249" s="313"/>
      <c r="M249" s="314"/>
      <c r="N249" s="314"/>
      <c r="O249" s="314"/>
      <c r="P249" s="314"/>
      <c r="Q249" s="314"/>
      <c r="R249" s="316"/>
      <c r="S249" s="312"/>
    </row>
    <row r="250" spans="1:19" s="339" customFormat="1" ht="15" hidden="1" customHeight="1" x14ac:dyDescent="0.3">
      <c r="A250" s="125"/>
      <c r="B250" s="126"/>
      <c r="C250" s="318"/>
      <c r="D250" s="311"/>
      <c r="E250" s="312"/>
      <c r="F250" s="313"/>
      <c r="G250" s="310"/>
      <c r="H250" s="313"/>
      <c r="I250" s="314"/>
      <c r="J250" s="314"/>
      <c r="K250" s="314"/>
      <c r="L250" s="313"/>
      <c r="M250" s="314"/>
      <c r="N250" s="314"/>
      <c r="O250" s="314"/>
      <c r="P250" s="314"/>
      <c r="Q250" s="314"/>
      <c r="R250" s="316"/>
      <c r="S250" s="312"/>
    </row>
    <row r="251" spans="1:19" s="339" customFormat="1" ht="15" hidden="1" customHeight="1" x14ac:dyDescent="0.3">
      <c r="A251" s="125"/>
      <c r="B251" s="128"/>
      <c r="C251" s="318"/>
      <c r="D251" s="311"/>
      <c r="E251" s="312"/>
      <c r="F251" s="313"/>
      <c r="G251" s="310"/>
      <c r="H251" s="313"/>
      <c r="I251" s="314"/>
      <c r="J251" s="314"/>
      <c r="K251" s="314"/>
      <c r="L251" s="313"/>
      <c r="M251" s="314"/>
      <c r="N251" s="314"/>
      <c r="O251" s="314"/>
      <c r="P251" s="314"/>
      <c r="Q251" s="314"/>
      <c r="R251" s="316"/>
      <c r="S251" s="312"/>
    </row>
    <row r="252" spans="1:19" s="339" customFormat="1" ht="15" hidden="1" customHeight="1" x14ac:dyDescent="0.3">
      <c r="A252" s="125"/>
      <c r="B252" s="126"/>
      <c r="C252" s="318"/>
      <c r="D252" s="311"/>
      <c r="E252" s="312"/>
      <c r="F252" s="313"/>
      <c r="G252" s="310"/>
      <c r="H252" s="313"/>
      <c r="I252" s="314"/>
      <c r="J252" s="314"/>
      <c r="K252" s="314"/>
      <c r="L252" s="313"/>
      <c r="M252" s="314"/>
      <c r="N252" s="314"/>
      <c r="O252" s="314"/>
      <c r="P252" s="314"/>
      <c r="Q252" s="314"/>
      <c r="R252" s="316"/>
      <c r="S252" s="312"/>
    </row>
    <row r="253" spans="1:19" s="339" customFormat="1" ht="15" hidden="1" customHeight="1" x14ac:dyDescent="0.3">
      <c r="A253" s="125"/>
      <c r="B253" s="128"/>
      <c r="C253" s="318"/>
      <c r="D253" s="311"/>
      <c r="E253" s="312"/>
      <c r="F253" s="313"/>
      <c r="G253" s="310"/>
      <c r="H253" s="313"/>
      <c r="I253" s="314"/>
      <c r="J253" s="314"/>
      <c r="K253" s="314"/>
      <c r="L253" s="313"/>
      <c r="M253" s="314"/>
      <c r="N253" s="314"/>
      <c r="O253" s="314"/>
      <c r="P253" s="314"/>
      <c r="Q253" s="314"/>
      <c r="R253" s="316"/>
      <c r="S253" s="312"/>
    </row>
    <row r="254" spans="1:19" s="339" customFormat="1" ht="15" hidden="1" customHeight="1" x14ac:dyDescent="0.3">
      <c r="A254" s="125"/>
      <c r="B254" s="132"/>
      <c r="C254" s="318"/>
      <c r="D254" s="311"/>
      <c r="E254" s="312"/>
      <c r="F254" s="313"/>
      <c r="G254" s="310"/>
      <c r="H254" s="313"/>
      <c r="I254" s="314"/>
      <c r="J254" s="314"/>
      <c r="K254" s="314"/>
      <c r="L254" s="313"/>
      <c r="M254" s="314"/>
      <c r="N254" s="314"/>
      <c r="O254" s="314"/>
      <c r="P254" s="314"/>
      <c r="Q254" s="314"/>
      <c r="R254" s="316"/>
      <c r="S254" s="312"/>
    </row>
    <row r="255" spans="1:19" s="339" customFormat="1" ht="15" hidden="1" customHeight="1" x14ac:dyDescent="0.3">
      <c r="A255" s="125"/>
      <c r="B255" s="126"/>
      <c r="C255" s="318"/>
      <c r="D255" s="311"/>
      <c r="E255" s="312"/>
      <c r="F255" s="313"/>
      <c r="G255" s="310"/>
      <c r="H255" s="313"/>
      <c r="I255" s="314"/>
      <c r="J255" s="314"/>
      <c r="K255" s="314"/>
      <c r="L255" s="313"/>
      <c r="M255" s="314"/>
      <c r="N255" s="314"/>
      <c r="O255" s="314"/>
      <c r="P255" s="314"/>
      <c r="Q255" s="314"/>
      <c r="R255" s="316"/>
      <c r="S255" s="312"/>
    </row>
    <row r="256" spans="1:19" s="339" customFormat="1" ht="15" hidden="1" customHeight="1" x14ac:dyDescent="0.3">
      <c r="A256" s="125"/>
      <c r="B256" s="126"/>
      <c r="C256" s="318"/>
      <c r="D256" s="311"/>
      <c r="E256" s="312"/>
      <c r="F256" s="313"/>
      <c r="G256" s="310"/>
      <c r="H256" s="313"/>
      <c r="I256" s="314"/>
      <c r="J256" s="314"/>
      <c r="K256" s="314"/>
      <c r="L256" s="313"/>
      <c r="M256" s="314"/>
      <c r="N256" s="314"/>
      <c r="O256" s="314"/>
      <c r="P256" s="314"/>
      <c r="Q256" s="314"/>
      <c r="R256" s="316"/>
      <c r="S256" s="312"/>
    </row>
    <row r="257" spans="1:19" s="339" customFormat="1" ht="15" hidden="1" customHeight="1" x14ac:dyDescent="0.3">
      <c r="A257" s="135"/>
      <c r="B257" s="132"/>
      <c r="C257" s="318"/>
      <c r="D257" s="311"/>
      <c r="E257" s="312"/>
      <c r="F257" s="313"/>
      <c r="G257" s="310"/>
      <c r="H257" s="313"/>
      <c r="I257" s="314"/>
      <c r="J257" s="314"/>
      <c r="K257" s="314"/>
      <c r="L257" s="313"/>
      <c r="M257" s="314"/>
      <c r="N257" s="314"/>
      <c r="O257" s="314"/>
      <c r="P257" s="314"/>
      <c r="Q257" s="314"/>
      <c r="R257" s="316"/>
      <c r="S257" s="312"/>
    </row>
    <row r="258" spans="1:19" s="339" customFormat="1" ht="15" hidden="1" customHeight="1" x14ac:dyDescent="0.3">
      <c r="A258" s="135"/>
      <c r="B258" s="132"/>
      <c r="C258" s="318"/>
      <c r="D258" s="311"/>
      <c r="E258" s="312"/>
      <c r="F258" s="313"/>
      <c r="G258" s="310"/>
      <c r="H258" s="313"/>
      <c r="I258" s="314"/>
      <c r="J258" s="314"/>
      <c r="K258" s="314"/>
      <c r="L258" s="313"/>
      <c r="M258" s="314"/>
      <c r="N258" s="314"/>
      <c r="O258" s="314"/>
      <c r="P258" s="314"/>
      <c r="Q258" s="314"/>
      <c r="R258" s="316"/>
      <c r="S258" s="312"/>
    </row>
    <row r="259" spans="1:19" s="339" customFormat="1" ht="15" hidden="1" customHeight="1" x14ac:dyDescent="0.3">
      <c r="A259" s="125"/>
      <c r="B259" s="126"/>
      <c r="C259" s="318"/>
      <c r="D259" s="311"/>
      <c r="E259" s="312"/>
      <c r="F259" s="313"/>
      <c r="G259" s="310"/>
      <c r="H259" s="313"/>
      <c r="I259" s="314"/>
      <c r="J259" s="314"/>
      <c r="K259" s="314"/>
      <c r="L259" s="313"/>
      <c r="M259" s="314"/>
      <c r="N259" s="314"/>
      <c r="O259" s="314"/>
      <c r="P259" s="314"/>
      <c r="Q259" s="314"/>
      <c r="R259" s="316"/>
      <c r="S259" s="312"/>
    </row>
    <row r="260" spans="1:19" s="339" customFormat="1" ht="15" hidden="1" customHeight="1" x14ac:dyDescent="0.3">
      <c r="A260" s="135"/>
      <c r="B260" s="132"/>
      <c r="C260" s="318"/>
      <c r="D260" s="311"/>
      <c r="E260" s="312"/>
      <c r="F260" s="313"/>
      <c r="G260" s="310"/>
      <c r="H260" s="313"/>
      <c r="I260" s="314"/>
      <c r="J260" s="314"/>
      <c r="K260" s="314"/>
      <c r="L260" s="313"/>
      <c r="M260" s="314"/>
      <c r="N260" s="314"/>
      <c r="O260" s="314"/>
      <c r="P260" s="314"/>
      <c r="Q260" s="314"/>
      <c r="R260" s="316"/>
      <c r="S260" s="312"/>
    </row>
    <row r="261" spans="1:19" s="339" customFormat="1" ht="15" hidden="1" customHeight="1" x14ac:dyDescent="0.3">
      <c r="A261" s="135"/>
      <c r="B261" s="167"/>
      <c r="C261" s="318"/>
      <c r="D261" s="315"/>
      <c r="E261" s="315"/>
      <c r="F261" s="320"/>
      <c r="G261" s="318"/>
      <c r="H261" s="320"/>
      <c r="I261" s="314"/>
      <c r="J261" s="314"/>
      <c r="K261" s="314"/>
      <c r="L261" s="313"/>
      <c r="M261" s="314"/>
      <c r="N261" s="314"/>
      <c r="O261" s="314"/>
      <c r="P261" s="314"/>
      <c r="Q261" s="314"/>
      <c r="R261" s="327"/>
      <c r="S261" s="327"/>
    </row>
    <row r="262" spans="1:19" s="321" customFormat="1" ht="15.75" hidden="1" customHeight="1" x14ac:dyDescent="0.3">
      <c r="A262" s="125"/>
      <c r="B262" s="126"/>
      <c r="C262" s="341"/>
      <c r="D262" s="341"/>
      <c r="E262" s="341"/>
      <c r="F262" s="320"/>
      <c r="G262" s="318"/>
      <c r="H262" s="320"/>
      <c r="I262" s="315"/>
      <c r="J262" s="315"/>
      <c r="K262" s="315"/>
      <c r="L262" s="320"/>
      <c r="M262" s="315"/>
      <c r="N262" s="342"/>
      <c r="O262" s="342"/>
      <c r="P262" s="342"/>
      <c r="Q262" s="342"/>
      <c r="R262" s="343"/>
      <c r="S262" s="343"/>
    </row>
    <row r="263" spans="1:19" s="321" customFormat="1" ht="15.75" hidden="1" customHeight="1" x14ac:dyDescent="0.3">
      <c r="A263" s="125"/>
      <c r="B263" s="126"/>
      <c r="C263" s="310"/>
      <c r="D263" s="311"/>
      <c r="E263" s="312"/>
      <c r="F263" s="313"/>
      <c r="G263" s="310"/>
      <c r="H263" s="313"/>
      <c r="I263" s="314"/>
      <c r="J263" s="314"/>
      <c r="K263" s="314"/>
      <c r="L263" s="313"/>
      <c r="M263" s="314"/>
      <c r="N263" s="315"/>
      <c r="O263" s="315"/>
      <c r="P263" s="315"/>
      <c r="Q263" s="315"/>
      <c r="R263" s="316"/>
      <c r="S263" s="312"/>
    </row>
    <row r="264" spans="1:19" s="321" customFormat="1" ht="15.75" hidden="1" customHeight="1" x14ac:dyDescent="0.3">
      <c r="A264" s="125"/>
      <c r="B264" s="126"/>
      <c r="C264" s="310"/>
      <c r="D264" s="311"/>
      <c r="E264" s="312"/>
      <c r="F264" s="313"/>
      <c r="G264" s="310"/>
      <c r="H264" s="313"/>
      <c r="I264" s="314"/>
      <c r="J264" s="314"/>
      <c r="K264" s="314"/>
      <c r="L264" s="313"/>
      <c r="M264" s="314"/>
      <c r="N264" s="315"/>
      <c r="O264" s="315"/>
      <c r="P264" s="315"/>
      <c r="Q264" s="315"/>
      <c r="R264" s="316"/>
      <c r="S264" s="312"/>
    </row>
    <row r="265" spans="1:19" s="321" customFormat="1" ht="15.75" hidden="1" customHeight="1" x14ac:dyDescent="0.3">
      <c r="A265" s="125"/>
      <c r="B265" s="126"/>
      <c r="C265" s="310"/>
      <c r="D265" s="311"/>
      <c r="E265" s="312"/>
      <c r="F265" s="313"/>
      <c r="G265" s="310"/>
      <c r="H265" s="313"/>
      <c r="I265" s="314"/>
      <c r="J265" s="314"/>
      <c r="K265" s="314"/>
      <c r="L265" s="313"/>
      <c r="M265" s="314"/>
      <c r="N265" s="315"/>
      <c r="O265" s="315"/>
      <c r="P265" s="315"/>
      <c r="Q265" s="315"/>
      <c r="R265" s="316"/>
      <c r="S265" s="312"/>
    </row>
    <row r="266" spans="1:19" s="321" customFormat="1" ht="15" hidden="1" customHeight="1" x14ac:dyDescent="0.3">
      <c r="A266" s="125"/>
      <c r="B266" s="126"/>
      <c r="C266" s="318"/>
      <c r="D266" s="344"/>
      <c r="E266" s="344"/>
      <c r="F266" s="320"/>
      <c r="G266" s="318"/>
      <c r="H266" s="320"/>
      <c r="I266" s="314"/>
      <c r="J266" s="314"/>
      <c r="K266" s="314"/>
      <c r="L266" s="313"/>
      <c r="M266" s="314"/>
      <c r="N266" s="314"/>
      <c r="O266" s="314"/>
      <c r="P266" s="314"/>
      <c r="Q266" s="314"/>
      <c r="R266" s="316"/>
      <c r="S266" s="316"/>
    </row>
    <row r="267" spans="1:19" s="339" customFormat="1" ht="15" hidden="1" customHeight="1" x14ac:dyDescent="0.3">
      <c r="A267" s="125"/>
      <c r="B267" s="126"/>
      <c r="C267" s="328"/>
      <c r="D267" s="328"/>
      <c r="E267" s="328"/>
      <c r="F267" s="330"/>
      <c r="G267" s="331"/>
      <c r="H267" s="330"/>
      <c r="I267" s="328"/>
      <c r="J267" s="328"/>
      <c r="K267" s="328"/>
      <c r="L267" s="330"/>
      <c r="M267" s="328"/>
      <c r="N267" s="332"/>
      <c r="O267" s="332"/>
      <c r="P267" s="332"/>
      <c r="Q267" s="332"/>
      <c r="R267" s="333"/>
      <c r="S267" s="333"/>
    </row>
    <row r="268" spans="1:19" s="339" customFormat="1" ht="15" hidden="1" customHeight="1" x14ac:dyDescent="0.3">
      <c r="A268" s="125"/>
      <c r="B268" s="126"/>
      <c r="C268" s="318"/>
      <c r="D268" s="311"/>
      <c r="E268" s="312"/>
      <c r="F268" s="313"/>
      <c r="G268" s="310"/>
      <c r="H268" s="313"/>
      <c r="I268" s="314"/>
      <c r="J268" s="314"/>
      <c r="K268" s="314"/>
      <c r="L268" s="313"/>
      <c r="M268" s="314"/>
      <c r="N268" s="314"/>
      <c r="O268" s="314"/>
      <c r="P268" s="314"/>
      <c r="Q268" s="314"/>
      <c r="R268" s="316"/>
      <c r="S268" s="312"/>
    </row>
    <row r="269" spans="1:19" s="321" customFormat="1" ht="15.75" hidden="1" customHeight="1" x14ac:dyDescent="0.3">
      <c r="A269" s="125"/>
      <c r="B269" s="126"/>
      <c r="C269" s="310"/>
      <c r="D269" s="311"/>
      <c r="E269" s="312"/>
      <c r="F269" s="313"/>
      <c r="G269" s="310"/>
      <c r="H269" s="313"/>
      <c r="I269" s="314"/>
      <c r="J269" s="314"/>
      <c r="K269" s="314"/>
      <c r="L269" s="313"/>
      <c r="M269" s="314"/>
      <c r="N269" s="315"/>
      <c r="O269" s="315"/>
      <c r="P269" s="315"/>
      <c r="Q269" s="315"/>
      <c r="R269" s="316"/>
      <c r="S269" s="312"/>
    </row>
    <row r="270" spans="1:19" s="339" customFormat="1" ht="15" hidden="1" customHeight="1" x14ac:dyDescent="0.3">
      <c r="A270" s="125"/>
      <c r="B270" s="132"/>
      <c r="C270" s="318"/>
      <c r="D270" s="315"/>
      <c r="E270" s="315"/>
      <c r="F270" s="320"/>
      <c r="G270" s="318"/>
      <c r="H270" s="320"/>
      <c r="I270" s="314"/>
      <c r="J270" s="314"/>
      <c r="K270" s="314"/>
      <c r="L270" s="313"/>
      <c r="M270" s="314"/>
      <c r="N270" s="314"/>
      <c r="O270" s="314"/>
      <c r="P270" s="314"/>
      <c r="Q270" s="314"/>
      <c r="R270" s="327"/>
      <c r="S270" s="327"/>
    </row>
    <row r="271" spans="1:19" s="339" customFormat="1" ht="15" hidden="1" customHeight="1" x14ac:dyDescent="0.3">
      <c r="A271" s="125"/>
      <c r="B271" s="132"/>
      <c r="C271" s="335"/>
      <c r="D271" s="335"/>
      <c r="E271" s="335"/>
      <c r="F271" s="336"/>
      <c r="G271" s="337"/>
      <c r="H271" s="336"/>
      <c r="I271" s="314"/>
      <c r="J271" s="314"/>
      <c r="K271" s="314"/>
      <c r="L271" s="313"/>
      <c r="M271" s="314"/>
      <c r="N271" s="314"/>
      <c r="O271" s="314"/>
      <c r="P271" s="314"/>
      <c r="Q271" s="314"/>
      <c r="R271" s="327"/>
      <c r="S271" s="327"/>
    </row>
    <row r="272" spans="1:19" s="339" customFormat="1" ht="15.75" hidden="1" customHeight="1" x14ac:dyDescent="0.3">
      <c r="A272" s="125"/>
      <c r="B272" s="132"/>
      <c r="C272" s="338"/>
      <c r="D272" s="338"/>
      <c r="E272" s="338"/>
      <c r="F272" s="330"/>
      <c r="G272" s="331"/>
      <c r="H272" s="330"/>
      <c r="I272" s="328"/>
      <c r="J272" s="328"/>
      <c r="K272" s="328"/>
      <c r="L272" s="330"/>
      <c r="M272" s="328"/>
      <c r="N272" s="332"/>
      <c r="O272" s="332"/>
      <c r="P272" s="332"/>
      <c r="Q272" s="332"/>
      <c r="R272" s="333"/>
      <c r="S272" s="333"/>
    </row>
    <row r="273" spans="1:19" s="339" customFormat="1" ht="15.75" hidden="1" customHeight="1" x14ac:dyDescent="0.3">
      <c r="A273" s="125"/>
      <c r="B273" s="132"/>
      <c r="C273" s="318"/>
      <c r="D273" s="311"/>
      <c r="E273" s="311"/>
      <c r="F273" s="330"/>
      <c r="G273" s="331"/>
      <c r="H273" s="330"/>
      <c r="I273" s="328"/>
      <c r="J273" s="328"/>
      <c r="K273" s="328"/>
      <c r="L273" s="330"/>
      <c r="M273" s="328"/>
      <c r="N273" s="332"/>
      <c r="O273" s="332"/>
      <c r="P273" s="332"/>
      <c r="Q273" s="332"/>
      <c r="R273" s="333"/>
      <c r="S273" s="333"/>
    </row>
    <row r="274" spans="1:19" s="339" customFormat="1" ht="15.75" hidden="1" customHeight="1" x14ac:dyDescent="0.3">
      <c r="A274" s="125"/>
      <c r="B274" s="132"/>
      <c r="C274" s="318"/>
      <c r="D274" s="311"/>
      <c r="E274" s="312"/>
      <c r="F274" s="313"/>
      <c r="G274" s="310"/>
      <c r="H274" s="313"/>
      <c r="I274" s="314"/>
      <c r="J274" s="314"/>
      <c r="K274" s="314"/>
      <c r="L274" s="313"/>
      <c r="M274" s="314"/>
      <c r="N274" s="314"/>
      <c r="O274" s="314"/>
      <c r="P274" s="314"/>
      <c r="Q274" s="314"/>
      <c r="R274" s="316"/>
      <c r="S274" s="312"/>
    </row>
    <row r="275" spans="1:19" s="339" customFormat="1" ht="15.75" hidden="1" customHeight="1" x14ac:dyDescent="0.3">
      <c r="A275" s="125"/>
      <c r="B275" s="132"/>
      <c r="C275" s="318"/>
      <c r="D275" s="311"/>
      <c r="E275" s="312"/>
      <c r="F275" s="313"/>
      <c r="G275" s="310"/>
      <c r="H275" s="313"/>
      <c r="I275" s="314"/>
      <c r="J275" s="314"/>
      <c r="K275" s="314"/>
      <c r="L275" s="313"/>
      <c r="M275" s="314"/>
      <c r="N275" s="314"/>
      <c r="O275" s="314"/>
      <c r="P275" s="314"/>
      <c r="Q275" s="314"/>
      <c r="R275" s="316"/>
      <c r="S275" s="312"/>
    </row>
    <row r="276" spans="1:19" s="339" customFormat="1" ht="15.75" hidden="1" customHeight="1" x14ac:dyDescent="0.3">
      <c r="A276" s="125"/>
      <c r="B276" s="132"/>
      <c r="C276" s="318"/>
      <c r="D276" s="311"/>
      <c r="E276" s="312"/>
      <c r="F276" s="313"/>
      <c r="G276" s="310"/>
      <c r="H276" s="313"/>
      <c r="I276" s="314"/>
      <c r="J276" s="314"/>
      <c r="K276" s="314"/>
      <c r="L276" s="313"/>
      <c r="M276" s="314"/>
      <c r="N276" s="314"/>
      <c r="O276" s="314"/>
      <c r="P276" s="314"/>
      <c r="Q276" s="314"/>
      <c r="R276" s="316"/>
      <c r="S276" s="312"/>
    </row>
    <row r="277" spans="1:19" s="339" customFormat="1" ht="15.75" hidden="1" customHeight="1" x14ac:dyDescent="0.3">
      <c r="A277" s="125"/>
      <c r="B277" s="132"/>
      <c r="C277" s="318"/>
      <c r="D277" s="311"/>
      <c r="E277" s="312"/>
      <c r="F277" s="313"/>
      <c r="G277" s="310"/>
      <c r="H277" s="313"/>
      <c r="I277" s="314"/>
      <c r="J277" s="314"/>
      <c r="K277" s="314"/>
      <c r="L277" s="313"/>
      <c r="M277" s="314"/>
      <c r="N277" s="314"/>
      <c r="O277" s="314"/>
      <c r="P277" s="314"/>
      <c r="Q277" s="314"/>
      <c r="R277" s="316"/>
      <c r="S277" s="312"/>
    </row>
    <row r="278" spans="1:19" s="339" customFormat="1" ht="15.75" hidden="1" customHeight="1" x14ac:dyDescent="0.3">
      <c r="A278" s="125"/>
      <c r="B278" s="126"/>
      <c r="C278" s="345"/>
      <c r="D278" s="346"/>
      <c r="E278" s="312"/>
      <c r="F278" s="347"/>
      <c r="G278" s="348"/>
      <c r="H278" s="349"/>
      <c r="I278" s="350"/>
      <c r="J278" s="350"/>
      <c r="K278" s="350"/>
      <c r="L278" s="347"/>
      <c r="M278" s="314"/>
      <c r="N278" s="314"/>
      <c r="O278" s="314"/>
      <c r="P278" s="314"/>
      <c r="Q278" s="314"/>
      <c r="R278" s="316"/>
      <c r="S278" s="312"/>
    </row>
    <row r="279" spans="1:19" s="339" customFormat="1" ht="15.75" hidden="1" customHeight="1" x14ac:dyDescent="0.3">
      <c r="A279" s="125"/>
      <c r="B279" s="126"/>
      <c r="C279" s="345"/>
      <c r="D279" s="346"/>
      <c r="E279" s="312"/>
      <c r="F279" s="347"/>
      <c r="G279" s="348"/>
      <c r="H279" s="349"/>
      <c r="I279" s="350"/>
      <c r="J279" s="350"/>
      <c r="K279" s="350"/>
      <c r="L279" s="347"/>
      <c r="M279" s="314"/>
      <c r="N279" s="314"/>
      <c r="O279" s="314"/>
      <c r="P279" s="314"/>
      <c r="Q279" s="314"/>
      <c r="R279" s="316"/>
      <c r="S279" s="312"/>
    </row>
    <row r="280" spans="1:19" s="339" customFormat="1" ht="15.75" hidden="1" customHeight="1" x14ac:dyDescent="0.3">
      <c r="A280" s="135"/>
      <c r="B280" s="132"/>
      <c r="C280" s="318"/>
      <c r="D280" s="311"/>
      <c r="E280" s="312"/>
      <c r="F280" s="313"/>
      <c r="G280" s="310"/>
      <c r="H280" s="313"/>
      <c r="I280" s="314"/>
      <c r="J280" s="314"/>
      <c r="K280" s="314"/>
      <c r="L280" s="313"/>
      <c r="M280" s="314"/>
      <c r="N280" s="314"/>
      <c r="O280" s="314"/>
      <c r="P280" s="314"/>
      <c r="Q280" s="314"/>
      <c r="R280" s="316"/>
      <c r="S280" s="312"/>
    </row>
    <row r="281" spans="1:19" s="339" customFormat="1" ht="15.75" hidden="1" customHeight="1" x14ac:dyDescent="0.3">
      <c r="A281" s="135"/>
      <c r="B281" s="195"/>
      <c r="C281" s="318"/>
      <c r="D281" s="311"/>
      <c r="E281" s="312"/>
      <c r="F281" s="313"/>
      <c r="G281" s="310"/>
      <c r="H281" s="313"/>
      <c r="I281" s="314"/>
      <c r="J281" s="314"/>
      <c r="K281" s="314"/>
      <c r="L281" s="313"/>
      <c r="M281" s="314"/>
      <c r="N281" s="314"/>
      <c r="O281" s="314"/>
      <c r="P281" s="314"/>
      <c r="Q281" s="314"/>
      <c r="R281" s="316"/>
      <c r="S281" s="312"/>
    </row>
    <row r="282" spans="1:19" s="339" customFormat="1" ht="15.75" hidden="1" customHeight="1" x14ac:dyDescent="0.3">
      <c r="A282" s="125"/>
      <c r="B282" s="132"/>
      <c r="C282" s="318"/>
      <c r="D282" s="311"/>
      <c r="E282" s="312"/>
      <c r="F282" s="313"/>
      <c r="G282" s="310"/>
      <c r="H282" s="313"/>
      <c r="I282" s="314"/>
      <c r="J282" s="314"/>
      <c r="K282" s="314"/>
      <c r="L282" s="313"/>
      <c r="M282" s="314"/>
      <c r="N282" s="314"/>
      <c r="O282" s="314"/>
      <c r="P282" s="314"/>
      <c r="Q282" s="314"/>
      <c r="R282" s="316"/>
      <c r="S282" s="312"/>
    </row>
    <row r="283" spans="1:19" s="339" customFormat="1" ht="15.75" hidden="1" customHeight="1" x14ac:dyDescent="0.3">
      <c r="A283" s="135"/>
      <c r="B283" s="167"/>
      <c r="C283" s="318"/>
      <c r="D283" s="311"/>
      <c r="E283" s="312"/>
      <c r="F283" s="313"/>
      <c r="G283" s="310"/>
      <c r="H283" s="313"/>
      <c r="I283" s="314"/>
      <c r="J283" s="314"/>
      <c r="K283" s="314"/>
      <c r="L283" s="313"/>
      <c r="M283" s="314"/>
      <c r="N283" s="314"/>
      <c r="O283" s="314"/>
      <c r="P283" s="314"/>
      <c r="Q283" s="314"/>
      <c r="R283" s="316"/>
      <c r="S283" s="312"/>
    </row>
    <row r="284" spans="1:19" s="339" customFormat="1" ht="15.75" hidden="1" customHeight="1" x14ac:dyDescent="0.3">
      <c r="A284" s="135"/>
      <c r="B284" s="167"/>
      <c r="C284" s="318"/>
      <c r="D284" s="311"/>
      <c r="E284" s="312"/>
      <c r="F284" s="313"/>
      <c r="G284" s="310"/>
      <c r="H284" s="313"/>
      <c r="I284" s="314"/>
      <c r="J284" s="314"/>
      <c r="K284" s="314"/>
      <c r="L284" s="313"/>
      <c r="M284" s="314"/>
      <c r="N284" s="314"/>
      <c r="O284" s="314"/>
      <c r="P284" s="314"/>
      <c r="Q284" s="314"/>
      <c r="R284" s="316"/>
      <c r="S284" s="312"/>
    </row>
    <row r="285" spans="1:19" s="339" customFormat="1" ht="15.75" hidden="1" customHeight="1" x14ac:dyDescent="0.3">
      <c r="A285" s="125"/>
      <c r="B285" s="126"/>
      <c r="C285" s="318"/>
      <c r="D285" s="311"/>
      <c r="E285" s="311"/>
      <c r="F285" s="313"/>
      <c r="G285" s="310"/>
      <c r="H285" s="313"/>
      <c r="I285" s="314"/>
      <c r="J285" s="314"/>
      <c r="K285" s="314"/>
      <c r="L285" s="313"/>
      <c r="M285" s="314"/>
      <c r="N285" s="314"/>
      <c r="O285" s="314"/>
      <c r="P285" s="314"/>
      <c r="Q285" s="314"/>
      <c r="R285" s="316"/>
      <c r="S285" s="312"/>
    </row>
    <row r="286" spans="1:19" s="339" customFormat="1" ht="15.75" hidden="1" customHeight="1" x14ac:dyDescent="0.3">
      <c r="A286" s="125"/>
      <c r="B286" s="126"/>
      <c r="C286" s="318"/>
      <c r="D286" s="311"/>
      <c r="E286" s="311"/>
      <c r="F286" s="313"/>
      <c r="G286" s="310"/>
      <c r="H286" s="313"/>
      <c r="I286" s="314"/>
      <c r="J286" s="314"/>
      <c r="K286" s="314"/>
      <c r="L286" s="313"/>
      <c r="M286" s="314"/>
      <c r="N286" s="314"/>
      <c r="O286" s="314"/>
      <c r="P286" s="314"/>
      <c r="Q286" s="314"/>
      <c r="R286" s="316"/>
      <c r="S286" s="312"/>
    </row>
    <row r="287" spans="1:19" s="339" customFormat="1" ht="15.75" hidden="1" customHeight="1" x14ac:dyDescent="0.3">
      <c r="A287" s="125"/>
      <c r="B287" s="126"/>
      <c r="C287" s="318"/>
      <c r="D287" s="311"/>
      <c r="E287" s="312"/>
      <c r="F287" s="313"/>
      <c r="G287" s="310"/>
      <c r="H287" s="313"/>
      <c r="I287" s="314"/>
      <c r="J287" s="314"/>
      <c r="K287" s="314"/>
      <c r="L287" s="313"/>
      <c r="M287" s="314"/>
      <c r="N287" s="314"/>
      <c r="O287" s="314"/>
      <c r="P287" s="314"/>
      <c r="Q287" s="314"/>
      <c r="R287" s="316"/>
      <c r="S287" s="312"/>
    </row>
    <row r="288" spans="1:19" s="339" customFormat="1" ht="15.75" hidden="1" customHeight="1" x14ac:dyDescent="0.3">
      <c r="A288" s="125"/>
      <c r="B288" s="126"/>
      <c r="C288" s="318"/>
      <c r="D288" s="311"/>
      <c r="E288" s="312"/>
      <c r="F288" s="313"/>
      <c r="G288" s="310"/>
      <c r="H288" s="313"/>
      <c r="I288" s="314"/>
      <c r="J288" s="314"/>
      <c r="K288" s="314"/>
      <c r="L288" s="313"/>
      <c r="M288" s="314"/>
      <c r="N288" s="314"/>
      <c r="O288" s="314"/>
      <c r="P288" s="314"/>
      <c r="Q288" s="314"/>
      <c r="R288" s="316"/>
      <c r="S288" s="312"/>
    </row>
    <row r="289" spans="1:19" s="339" customFormat="1" ht="15.75" hidden="1" customHeight="1" x14ac:dyDescent="0.3">
      <c r="A289" s="125"/>
      <c r="B289" s="126"/>
      <c r="C289" s="318"/>
      <c r="D289" s="311"/>
      <c r="E289" s="312"/>
      <c r="F289" s="313"/>
      <c r="G289" s="310"/>
      <c r="H289" s="313"/>
      <c r="I289" s="314"/>
      <c r="J289" s="314"/>
      <c r="K289" s="314"/>
      <c r="L289" s="313"/>
      <c r="M289" s="314"/>
      <c r="N289" s="314"/>
      <c r="O289" s="314"/>
      <c r="P289" s="314"/>
      <c r="Q289" s="314"/>
      <c r="R289" s="316"/>
      <c r="S289" s="312"/>
    </row>
    <row r="290" spans="1:19" s="339" customFormat="1" ht="15.75" hidden="1" customHeight="1" x14ac:dyDescent="0.3">
      <c r="A290" s="125"/>
      <c r="B290" s="126"/>
      <c r="C290" s="318"/>
      <c r="D290" s="311"/>
      <c r="E290" s="312"/>
      <c r="F290" s="313"/>
      <c r="G290" s="310"/>
      <c r="H290" s="313"/>
      <c r="I290" s="314"/>
      <c r="J290" s="314"/>
      <c r="K290" s="314"/>
      <c r="L290" s="313"/>
      <c r="M290" s="314"/>
      <c r="N290" s="314"/>
      <c r="O290" s="314"/>
      <c r="P290" s="314"/>
      <c r="Q290" s="314"/>
      <c r="R290" s="316"/>
      <c r="S290" s="312"/>
    </row>
    <row r="291" spans="1:19" s="321" customFormat="1" ht="15.75" hidden="1" customHeight="1" x14ac:dyDescent="0.3">
      <c r="A291" s="135"/>
      <c r="B291" s="132"/>
      <c r="C291" s="318"/>
      <c r="D291" s="312"/>
      <c r="E291" s="312"/>
      <c r="F291" s="320"/>
      <c r="G291" s="318"/>
      <c r="H291" s="320"/>
      <c r="I291" s="315"/>
      <c r="J291" s="315"/>
      <c r="K291" s="315"/>
      <c r="L291" s="320"/>
      <c r="M291" s="314"/>
      <c r="N291" s="314"/>
      <c r="O291" s="314"/>
      <c r="P291" s="314"/>
      <c r="Q291" s="314"/>
      <c r="R291" s="316"/>
      <c r="S291" s="312"/>
    </row>
    <row r="292" spans="1:19" s="339" customFormat="1" ht="15.75" hidden="1" customHeight="1" x14ac:dyDescent="0.3">
      <c r="A292" s="135"/>
      <c r="B292" s="195"/>
      <c r="C292" s="318"/>
      <c r="D292" s="311"/>
      <c r="E292" s="312"/>
      <c r="F292" s="313"/>
      <c r="G292" s="310"/>
      <c r="H292" s="313"/>
      <c r="I292" s="314"/>
      <c r="J292" s="314"/>
      <c r="K292" s="314"/>
      <c r="L292" s="313"/>
      <c r="M292" s="314"/>
      <c r="N292" s="314"/>
      <c r="O292" s="314"/>
      <c r="P292" s="314"/>
      <c r="Q292" s="314"/>
      <c r="R292" s="316"/>
      <c r="S292" s="312"/>
    </row>
    <row r="293" spans="1:19" s="321" customFormat="1" ht="15.75" hidden="1" customHeight="1" x14ac:dyDescent="0.3">
      <c r="A293" s="125"/>
      <c r="B293" s="146"/>
      <c r="C293" s="318"/>
      <c r="D293" s="312"/>
      <c r="E293" s="312"/>
      <c r="F293" s="320"/>
      <c r="G293" s="318"/>
      <c r="H293" s="320"/>
      <c r="I293" s="315"/>
      <c r="J293" s="315"/>
      <c r="K293" s="315"/>
      <c r="L293" s="320"/>
      <c r="M293" s="314"/>
      <c r="N293" s="314"/>
      <c r="O293" s="314"/>
      <c r="P293" s="314"/>
      <c r="Q293" s="314"/>
      <c r="R293" s="316"/>
      <c r="S293" s="312"/>
    </row>
    <row r="294" spans="1:19" s="321" customFormat="1" ht="15.75" hidden="1" customHeight="1" x14ac:dyDescent="0.3">
      <c r="A294" s="125"/>
      <c r="B294" s="146"/>
      <c r="C294" s="318"/>
      <c r="D294" s="312"/>
      <c r="E294" s="312"/>
      <c r="F294" s="320"/>
      <c r="G294" s="318"/>
      <c r="H294" s="320"/>
      <c r="I294" s="315"/>
      <c r="J294" s="315"/>
      <c r="K294" s="315"/>
      <c r="L294" s="320"/>
      <c r="M294" s="314"/>
      <c r="N294" s="314"/>
      <c r="O294" s="314"/>
      <c r="P294" s="314"/>
      <c r="Q294" s="314"/>
      <c r="R294" s="316"/>
      <c r="S294" s="312"/>
    </row>
    <row r="295" spans="1:19" s="339" customFormat="1" ht="15.75" hidden="1" customHeight="1" x14ac:dyDescent="0.3">
      <c r="A295" s="125"/>
      <c r="B295" s="146"/>
      <c r="C295" s="318"/>
      <c r="D295" s="311"/>
      <c r="E295" s="312"/>
      <c r="F295" s="313"/>
      <c r="G295" s="310"/>
      <c r="H295" s="313"/>
      <c r="I295" s="314"/>
      <c r="J295" s="314"/>
      <c r="K295" s="314"/>
      <c r="L295" s="313"/>
      <c r="M295" s="314"/>
      <c r="N295" s="314"/>
      <c r="O295" s="314"/>
      <c r="P295" s="314"/>
      <c r="Q295" s="314"/>
      <c r="R295" s="316"/>
      <c r="S295" s="312"/>
    </row>
    <row r="296" spans="1:19" s="321" customFormat="1" ht="15.75" hidden="1" customHeight="1" x14ac:dyDescent="0.3">
      <c r="A296" s="125"/>
      <c r="B296" s="146"/>
      <c r="C296" s="318"/>
      <c r="D296" s="312"/>
      <c r="E296" s="312"/>
      <c r="F296" s="320"/>
      <c r="G296" s="318"/>
      <c r="H296" s="320"/>
      <c r="I296" s="315"/>
      <c r="J296" s="315"/>
      <c r="K296" s="315"/>
      <c r="L296" s="320"/>
      <c r="M296" s="314"/>
      <c r="N296" s="314"/>
      <c r="O296" s="314"/>
      <c r="P296" s="314"/>
      <c r="Q296" s="314"/>
      <c r="R296" s="316"/>
      <c r="S296" s="312"/>
    </row>
    <row r="297" spans="1:19" s="321" customFormat="1" ht="15.75" hidden="1" customHeight="1" x14ac:dyDescent="0.3">
      <c r="A297" s="125"/>
      <c r="B297" s="146"/>
      <c r="C297" s="318"/>
      <c r="D297" s="312"/>
      <c r="E297" s="312"/>
      <c r="F297" s="320"/>
      <c r="G297" s="318"/>
      <c r="H297" s="320"/>
      <c r="I297" s="315"/>
      <c r="J297" s="315"/>
      <c r="K297" s="315"/>
      <c r="L297" s="320"/>
      <c r="M297" s="314"/>
      <c r="N297" s="314"/>
      <c r="O297" s="314"/>
      <c r="P297" s="314"/>
      <c r="Q297" s="314"/>
      <c r="R297" s="316"/>
      <c r="S297" s="312"/>
    </row>
    <row r="298" spans="1:19" s="339" customFormat="1" ht="15" hidden="1" customHeight="1" x14ac:dyDescent="0.3">
      <c r="A298" s="125"/>
      <c r="B298" s="146"/>
      <c r="C298" s="318"/>
      <c r="D298" s="315"/>
      <c r="E298" s="315"/>
      <c r="F298" s="320"/>
      <c r="G298" s="318"/>
      <c r="H298" s="320"/>
      <c r="I298" s="314"/>
      <c r="J298" s="314"/>
      <c r="K298" s="314"/>
      <c r="L298" s="313"/>
      <c r="M298" s="314"/>
      <c r="N298" s="314"/>
      <c r="O298" s="314"/>
      <c r="P298" s="314"/>
      <c r="Q298" s="314"/>
      <c r="R298" s="327"/>
      <c r="S298" s="327"/>
    </row>
    <row r="299" spans="1:19" s="339" customFormat="1" ht="15.75" hidden="1" customHeight="1" x14ac:dyDescent="0.3">
      <c r="A299" s="135"/>
      <c r="B299" s="132"/>
      <c r="C299" s="328"/>
      <c r="D299" s="328"/>
      <c r="E299" s="328"/>
      <c r="F299" s="330"/>
      <c r="G299" s="331"/>
      <c r="H299" s="330"/>
      <c r="I299" s="328"/>
      <c r="J299" s="328"/>
      <c r="K299" s="328"/>
      <c r="L299" s="330"/>
      <c r="M299" s="328"/>
      <c r="N299" s="332"/>
      <c r="O299" s="332"/>
      <c r="P299" s="332"/>
      <c r="Q299" s="332"/>
      <c r="R299" s="333"/>
      <c r="S299" s="333"/>
    </row>
    <row r="300" spans="1:19" s="339" customFormat="1" ht="15.75" hidden="1" customHeight="1" x14ac:dyDescent="0.3">
      <c r="A300" s="135"/>
      <c r="B300" s="167"/>
      <c r="C300" s="318"/>
      <c r="D300" s="311"/>
      <c r="E300" s="312"/>
      <c r="F300" s="313"/>
      <c r="G300" s="310"/>
      <c r="H300" s="313"/>
      <c r="I300" s="314"/>
      <c r="J300" s="314"/>
      <c r="K300" s="314"/>
      <c r="L300" s="313"/>
      <c r="M300" s="314"/>
      <c r="N300" s="314"/>
      <c r="O300" s="314"/>
      <c r="P300" s="314"/>
      <c r="Q300" s="314"/>
      <c r="R300" s="316"/>
      <c r="S300" s="312"/>
    </row>
    <row r="301" spans="1:19" s="339" customFormat="1" ht="15.75" hidden="1" customHeight="1" x14ac:dyDescent="0.3">
      <c r="A301" s="125"/>
      <c r="B301" s="126"/>
      <c r="C301" s="318"/>
      <c r="D301" s="311"/>
      <c r="E301" s="312"/>
      <c r="F301" s="313"/>
      <c r="G301" s="310"/>
      <c r="H301" s="313"/>
      <c r="I301" s="314"/>
      <c r="J301" s="314"/>
      <c r="K301" s="314"/>
      <c r="L301" s="313"/>
      <c r="M301" s="314"/>
      <c r="N301" s="314"/>
      <c r="O301" s="314"/>
      <c r="P301" s="314"/>
      <c r="Q301" s="314"/>
      <c r="R301" s="316"/>
      <c r="S301" s="312"/>
    </row>
    <row r="302" spans="1:19" s="339" customFormat="1" ht="15.75" hidden="1" customHeight="1" x14ac:dyDescent="0.3">
      <c r="A302" s="125"/>
      <c r="B302" s="126"/>
      <c r="C302" s="318"/>
      <c r="D302" s="311"/>
      <c r="E302" s="312"/>
      <c r="F302" s="313"/>
      <c r="G302" s="310"/>
      <c r="H302" s="313"/>
      <c r="I302" s="314"/>
      <c r="J302" s="314"/>
      <c r="K302" s="314"/>
      <c r="L302" s="313"/>
      <c r="M302" s="314"/>
      <c r="N302" s="314"/>
      <c r="O302" s="314"/>
      <c r="P302" s="314"/>
      <c r="Q302" s="314"/>
      <c r="R302" s="316"/>
      <c r="S302" s="312"/>
    </row>
    <row r="303" spans="1:19" s="339" customFormat="1" ht="15.75" hidden="1" customHeight="1" x14ac:dyDescent="0.3">
      <c r="A303" s="125"/>
      <c r="B303" s="126"/>
      <c r="C303" s="318"/>
      <c r="D303" s="311"/>
      <c r="E303" s="312"/>
      <c r="F303" s="313"/>
      <c r="G303" s="310"/>
      <c r="H303" s="313"/>
      <c r="I303" s="314"/>
      <c r="J303" s="314"/>
      <c r="K303" s="314"/>
      <c r="L303" s="313"/>
      <c r="M303" s="314"/>
      <c r="N303" s="314"/>
      <c r="O303" s="314"/>
      <c r="P303" s="314"/>
      <c r="Q303" s="314"/>
      <c r="R303" s="316"/>
      <c r="S303" s="312"/>
    </row>
    <row r="304" spans="1:19" s="339" customFormat="1" ht="15.75" hidden="1" customHeight="1" x14ac:dyDescent="0.3">
      <c r="A304" s="125"/>
      <c r="B304" s="126"/>
      <c r="C304" s="318"/>
      <c r="D304" s="311"/>
      <c r="E304" s="312"/>
      <c r="F304" s="313"/>
      <c r="G304" s="310"/>
      <c r="H304" s="313"/>
      <c r="I304" s="314"/>
      <c r="J304" s="314"/>
      <c r="K304" s="314"/>
      <c r="L304" s="313"/>
      <c r="M304" s="314"/>
      <c r="N304" s="314"/>
      <c r="O304" s="314"/>
      <c r="P304" s="314"/>
      <c r="Q304" s="314"/>
      <c r="R304" s="316"/>
      <c r="S304" s="312"/>
    </row>
    <row r="305" spans="1:19" s="339" customFormat="1" ht="15.75" hidden="1" customHeight="1" x14ac:dyDescent="0.3">
      <c r="A305" s="135"/>
      <c r="B305" s="132"/>
      <c r="C305" s="318"/>
      <c r="D305" s="311"/>
      <c r="E305" s="312"/>
      <c r="F305" s="313"/>
      <c r="G305" s="310"/>
      <c r="H305" s="313"/>
      <c r="I305" s="314"/>
      <c r="J305" s="314"/>
      <c r="K305" s="314"/>
      <c r="L305" s="313"/>
      <c r="M305" s="314"/>
      <c r="N305" s="314"/>
      <c r="O305" s="314"/>
      <c r="P305" s="314"/>
      <c r="Q305" s="314"/>
      <c r="R305" s="316"/>
      <c r="S305" s="312"/>
    </row>
    <row r="306" spans="1:19" s="339" customFormat="1" ht="15.75" hidden="1" customHeight="1" x14ac:dyDescent="0.3">
      <c r="A306" s="135"/>
      <c r="B306" s="167"/>
      <c r="C306" s="318"/>
      <c r="D306" s="311"/>
      <c r="E306" s="312"/>
      <c r="F306" s="313"/>
      <c r="G306" s="310"/>
      <c r="H306" s="313"/>
      <c r="I306" s="314"/>
      <c r="J306" s="314"/>
      <c r="K306" s="314"/>
      <c r="L306" s="313"/>
      <c r="M306" s="314"/>
      <c r="N306" s="314"/>
      <c r="O306" s="314"/>
      <c r="P306" s="314"/>
      <c r="Q306" s="314"/>
      <c r="R306" s="316"/>
      <c r="S306" s="312"/>
    </row>
    <row r="307" spans="1:19" s="339" customFormat="1" ht="15.75" hidden="1" customHeight="1" x14ac:dyDescent="0.3">
      <c r="A307" s="135"/>
      <c r="B307" s="167"/>
      <c r="C307" s="318"/>
      <c r="D307" s="311"/>
      <c r="E307" s="312"/>
      <c r="F307" s="313"/>
      <c r="G307" s="310"/>
      <c r="H307" s="313"/>
      <c r="I307" s="314"/>
      <c r="J307" s="314"/>
      <c r="K307" s="314"/>
      <c r="L307" s="313"/>
      <c r="M307" s="314"/>
      <c r="N307" s="314"/>
      <c r="O307" s="314"/>
      <c r="P307" s="314"/>
      <c r="Q307" s="314"/>
      <c r="R307" s="316"/>
      <c r="S307" s="312"/>
    </row>
    <row r="308" spans="1:19" s="339" customFormat="1" ht="15.75" hidden="1" customHeight="1" x14ac:dyDescent="0.3">
      <c r="A308" s="135"/>
      <c r="B308" s="167"/>
      <c r="C308" s="318"/>
      <c r="D308" s="311"/>
      <c r="E308" s="312"/>
      <c r="F308" s="313"/>
      <c r="G308" s="310"/>
      <c r="H308" s="313"/>
      <c r="I308" s="314"/>
      <c r="J308" s="314"/>
      <c r="K308" s="314"/>
      <c r="L308" s="313"/>
      <c r="M308" s="314"/>
      <c r="N308" s="314"/>
      <c r="O308" s="314"/>
      <c r="P308" s="314"/>
      <c r="Q308" s="314"/>
      <c r="R308" s="316"/>
      <c r="S308" s="312"/>
    </row>
    <row r="309" spans="1:19" s="321" customFormat="1" ht="15.75" hidden="1" customHeight="1" x14ac:dyDescent="0.3">
      <c r="A309" s="125"/>
      <c r="B309" s="132"/>
      <c r="C309" s="310"/>
      <c r="D309" s="311"/>
      <c r="E309" s="312"/>
      <c r="F309" s="313"/>
      <c r="G309" s="310"/>
      <c r="H309" s="313"/>
      <c r="I309" s="314"/>
      <c r="J309" s="314"/>
      <c r="K309" s="314"/>
      <c r="L309" s="313"/>
      <c r="M309" s="314"/>
      <c r="N309" s="315"/>
      <c r="O309" s="315"/>
      <c r="P309" s="315"/>
      <c r="Q309" s="315"/>
      <c r="R309" s="316"/>
      <c r="S309" s="312"/>
    </row>
    <row r="310" spans="1:19" s="339" customFormat="1" ht="15.75" hidden="1" customHeight="1" x14ac:dyDescent="0.3">
      <c r="A310" s="125"/>
      <c r="B310" s="132"/>
      <c r="C310" s="318"/>
      <c r="D310" s="311"/>
      <c r="E310" s="312"/>
      <c r="F310" s="313"/>
      <c r="G310" s="310"/>
      <c r="H310" s="313"/>
      <c r="I310" s="314"/>
      <c r="J310" s="314"/>
      <c r="K310" s="314"/>
      <c r="L310" s="313"/>
      <c r="M310" s="314"/>
      <c r="N310" s="314"/>
      <c r="O310" s="314"/>
      <c r="P310" s="314"/>
      <c r="Q310" s="314"/>
      <c r="R310" s="316"/>
      <c r="S310" s="312"/>
    </row>
    <row r="311" spans="1:19" s="339" customFormat="1" ht="15.75" hidden="1" customHeight="1" x14ac:dyDescent="0.3">
      <c r="A311" s="125"/>
      <c r="B311" s="132"/>
      <c r="C311" s="318"/>
      <c r="D311" s="311"/>
      <c r="E311" s="312"/>
      <c r="F311" s="313"/>
      <c r="G311" s="310"/>
      <c r="H311" s="313"/>
      <c r="I311" s="314"/>
      <c r="J311" s="314"/>
      <c r="K311" s="314"/>
      <c r="L311" s="313"/>
      <c r="M311" s="314"/>
      <c r="N311" s="314"/>
      <c r="O311" s="314"/>
      <c r="P311" s="314"/>
      <c r="Q311" s="314"/>
      <c r="R311" s="316"/>
      <c r="S311" s="312"/>
    </row>
    <row r="312" spans="1:19" s="339" customFormat="1" ht="15.75" hidden="1" customHeight="1" x14ac:dyDescent="0.3">
      <c r="A312" s="125"/>
      <c r="B312" s="126"/>
      <c r="C312" s="318"/>
      <c r="D312" s="311"/>
      <c r="E312" s="312"/>
      <c r="F312" s="313"/>
      <c r="G312" s="310"/>
      <c r="H312" s="313"/>
      <c r="I312" s="314"/>
      <c r="J312" s="314"/>
      <c r="K312" s="314"/>
      <c r="L312" s="313"/>
      <c r="M312" s="314"/>
      <c r="N312" s="314"/>
      <c r="O312" s="314"/>
      <c r="P312" s="314"/>
      <c r="Q312" s="314"/>
      <c r="R312" s="316"/>
      <c r="S312" s="312"/>
    </row>
    <row r="313" spans="1:19" s="339" customFormat="1" ht="15.75" hidden="1" customHeight="1" x14ac:dyDescent="0.3">
      <c r="A313" s="135"/>
      <c r="B313" s="132"/>
      <c r="C313" s="318"/>
      <c r="D313" s="311"/>
      <c r="E313" s="312"/>
      <c r="F313" s="313"/>
      <c r="G313" s="310"/>
      <c r="H313" s="313"/>
      <c r="I313" s="314"/>
      <c r="J313" s="314"/>
      <c r="K313" s="314"/>
      <c r="L313" s="313"/>
      <c r="M313" s="314"/>
      <c r="N313" s="314"/>
      <c r="O313" s="314"/>
      <c r="P313" s="314"/>
      <c r="Q313" s="314"/>
      <c r="R313" s="316"/>
      <c r="S313" s="312"/>
    </row>
    <row r="314" spans="1:19" s="339" customFormat="1" ht="15.75" hidden="1" customHeight="1" x14ac:dyDescent="0.3">
      <c r="A314" s="135"/>
      <c r="B314" s="167"/>
      <c r="C314" s="318"/>
      <c r="D314" s="311"/>
      <c r="E314" s="312"/>
      <c r="F314" s="313"/>
      <c r="G314" s="310"/>
      <c r="H314" s="313"/>
      <c r="I314" s="314"/>
      <c r="J314" s="314"/>
      <c r="K314" s="314"/>
      <c r="L314" s="313"/>
      <c r="M314" s="314"/>
      <c r="N314" s="314"/>
      <c r="O314" s="314"/>
      <c r="P314" s="314"/>
      <c r="Q314" s="314"/>
      <c r="R314" s="316"/>
      <c r="S314" s="312"/>
    </row>
    <row r="315" spans="1:19" s="339" customFormat="1" ht="15" hidden="1" customHeight="1" x14ac:dyDescent="0.3">
      <c r="A315" s="134"/>
      <c r="B315" s="126"/>
      <c r="C315" s="318"/>
      <c r="D315" s="315"/>
      <c r="E315" s="315"/>
      <c r="F315" s="320"/>
      <c r="G315" s="318"/>
      <c r="H315" s="320"/>
      <c r="I315" s="314"/>
      <c r="J315" s="314"/>
      <c r="K315" s="314"/>
      <c r="L315" s="313"/>
      <c r="M315" s="314"/>
      <c r="N315" s="314"/>
      <c r="O315" s="314"/>
      <c r="P315" s="314"/>
      <c r="Q315" s="314"/>
      <c r="R315" s="327"/>
      <c r="S315" s="327"/>
    </row>
    <row r="316" spans="1:19" s="339" customFormat="1" ht="15.75" hidden="1" customHeight="1" x14ac:dyDescent="0.3">
      <c r="A316" s="123"/>
      <c r="B316" s="132"/>
      <c r="C316" s="328"/>
      <c r="D316" s="328"/>
      <c r="E316" s="328"/>
      <c r="F316" s="330"/>
      <c r="G316" s="331"/>
      <c r="H316" s="330"/>
      <c r="I316" s="328"/>
      <c r="J316" s="328"/>
      <c r="K316" s="328"/>
      <c r="L316" s="330"/>
      <c r="M316" s="328"/>
      <c r="N316" s="332"/>
      <c r="O316" s="332"/>
      <c r="P316" s="332"/>
      <c r="Q316" s="332"/>
      <c r="R316" s="333"/>
      <c r="S316" s="333"/>
    </row>
    <row r="317" spans="1:19" s="339" customFormat="1" ht="15.75" hidden="1" customHeight="1" x14ac:dyDescent="0.3">
      <c r="A317" s="135"/>
      <c r="B317" s="167"/>
      <c r="C317" s="318"/>
      <c r="D317" s="311"/>
      <c r="E317" s="312"/>
      <c r="F317" s="313"/>
      <c r="G317" s="310"/>
      <c r="H317" s="313"/>
      <c r="I317" s="314"/>
      <c r="J317" s="314"/>
      <c r="K317" s="314"/>
      <c r="L317" s="313"/>
      <c r="M317" s="314"/>
      <c r="N317" s="314"/>
      <c r="O317" s="314"/>
      <c r="P317" s="314"/>
      <c r="Q317" s="314"/>
      <c r="R317" s="316"/>
      <c r="S317" s="312"/>
    </row>
    <row r="318" spans="1:19" s="339" customFormat="1" ht="15.75" hidden="1" customHeight="1" x14ac:dyDescent="0.3">
      <c r="A318" s="125"/>
      <c r="B318" s="128"/>
      <c r="C318" s="310"/>
      <c r="D318" s="311"/>
      <c r="E318" s="312"/>
      <c r="F318" s="313"/>
      <c r="G318" s="310"/>
      <c r="H318" s="313"/>
      <c r="I318" s="314"/>
      <c r="J318" s="315"/>
      <c r="K318" s="314"/>
      <c r="L318" s="320"/>
      <c r="M318" s="314"/>
      <c r="N318" s="314"/>
      <c r="O318" s="314"/>
      <c r="P318" s="314"/>
      <c r="Q318" s="314"/>
      <c r="R318" s="316"/>
      <c r="S318" s="312"/>
    </row>
    <row r="319" spans="1:19" s="339" customFormat="1" ht="15.75" hidden="1" customHeight="1" x14ac:dyDescent="0.3">
      <c r="A319" s="125"/>
      <c r="B319" s="126"/>
      <c r="C319" s="318"/>
      <c r="D319" s="311"/>
      <c r="E319" s="312"/>
      <c r="F319" s="313"/>
      <c r="G319" s="310"/>
      <c r="H319" s="313"/>
      <c r="I319" s="314"/>
      <c r="J319" s="314"/>
      <c r="K319" s="314"/>
      <c r="L319" s="313"/>
      <c r="M319" s="314"/>
      <c r="N319" s="314"/>
      <c r="O319" s="314"/>
      <c r="P319" s="314"/>
      <c r="Q319" s="314"/>
      <c r="R319" s="316"/>
      <c r="S319" s="312"/>
    </row>
    <row r="320" spans="1:19" s="339" customFormat="1" ht="15.75" hidden="1" customHeight="1" x14ac:dyDescent="0.3">
      <c r="A320" s="125"/>
      <c r="B320" s="126"/>
      <c r="C320" s="318"/>
      <c r="D320" s="311"/>
      <c r="E320" s="312"/>
      <c r="F320" s="313"/>
      <c r="G320" s="310"/>
      <c r="H320" s="313"/>
      <c r="I320" s="314"/>
      <c r="J320" s="314"/>
      <c r="K320" s="314"/>
      <c r="L320" s="313"/>
      <c r="M320" s="314"/>
      <c r="N320" s="314"/>
      <c r="O320" s="314"/>
      <c r="P320" s="314"/>
      <c r="Q320" s="314"/>
      <c r="R320" s="316"/>
      <c r="S320" s="312"/>
    </row>
    <row r="321" spans="1:19" s="339" customFormat="1" ht="15.75" hidden="1" customHeight="1" x14ac:dyDescent="0.3">
      <c r="A321" s="125"/>
      <c r="B321" s="147"/>
      <c r="C321" s="318"/>
      <c r="D321" s="311"/>
      <c r="E321" s="312"/>
      <c r="F321" s="313"/>
      <c r="G321" s="310"/>
      <c r="H321" s="313"/>
      <c r="I321" s="314"/>
      <c r="J321" s="314"/>
      <c r="K321" s="314"/>
      <c r="L321" s="313"/>
      <c r="M321" s="314"/>
      <c r="N321" s="314"/>
      <c r="O321" s="314"/>
      <c r="P321" s="314"/>
      <c r="Q321" s="314"/>
      <c r="R321" s="316"/>
      <c r="S321" s="312"/>
    </row>
    <row r="322" spans="1:19" s="339" customFormat="1" ht="15" hidden="1" customHeight="1" x14ac:dyDescent="0.3">
      <c r="A322" s="125"/>
      <c r="B322" s="128"/>
      <c r="C322" s="318"/>
      <c r="D322" s="315"/>
      <c r="E322" s="315"/>
      <c r="F322" s="320"/>
      <c r="G322" s="318"/>
      <c r="H322" s="320"/>
      <c r="I322" s="314"/>
      <c r="J322" s="314"/>
      <c r="K322" s="314"/>
      <c r="L322" s="313"/>
      <c r="M322" s="314"/>
      <c r="N322" s="314"/>
      <c r="O322" s="314"/>
      <c r="P322" s="314"/>
      <c r="Q322" s="314"/>
      <c r="R322" s="327"/>
      <c r="S322" s="327"/>
    </row>
    <row r="323" spans="1:19" s="339" customFormat="1" ht="15.75" hidden="1" customHeight="1" x14ac:dyDescent="0.3">
      <c r="A323" s="125"/>
      <c r="B323" s="147"/>
      <c r="C323" s="328"/>
      <c r="D323" s="328"/>
      <c r="E323" s="328"/>
      <c r="F323" s="330"/>
      <c r="G323" s="331"/>
      <c r="H323" s="330"/>
      <c r="I323" s="328"/>
      <c r="J323" s="328"/>
      <c r="K323" s="328"/>
      <c r="L323" s="330"/>
      <c r="M323" s="328"/>
      <c r="N323" s="332"/>
      <c r="O323" s="332"/>
      <c r="P323" s="332"/>
      <c r="Q323" s="332"/>
      <c r="R323" s="333"/>
      <c r="S323" s="333"/>
    </row>
    <row r="324" spans="1:19" s="339" customFormat="1" ht="15.75" hidden="1" customHeight="1" x14ac:dyDescent="0.3">
      <c r="A324" s="125"/>
      <c r="B324" s="128"/>
      <c r="C324" s="318"/>
      <c r="D324" s="311"/>
      <c r="E324" s="312"/>
      <c r="F324" s="313"/>
      <c r="G324" s="310"/>
      <c r="H324" s="313"/>
      <c r="I324" s="314"/>
      <c r="J324" s="314"/>
      <c r="K324" s="314"/>
      <c r="L324" s="313"/>
      <c r="M324" s="314"/>
      <c r="N324" s="314"/>
      <c r="O324" s="314"/>
      <c r="P324" s="314"/>
      <c r="Q324" s="314"/>
      <c r="R324" s="316"/>
      <c r="S324" s="312"/>
    </row>
    <row r="325" spans="1:19" s="339" customFormat="1" ht="15" hidden="1" customHeight="1" x14ac:dyDescent="0.3">
      <c r="A325" s="125"/>
      <c r="B325" s="147"/>
      <c r="C325" s="318"/>
      <c r="D325" s="315"/>
      <c r="E325" s="315"/>
      <c r="F325" s="320"/>
      <c r="G325" s="318"/>
      <c r="H325" s="320"/>
      <c r="I325" s="314"/>
      <c r="J325" s="314"/>
      <c r="K325" s="314"/>
      <c r="L325" s="313"/>
      <c r="M325" s="314"/>
      <c r="N325" s="314"/>
      <c r="O325" s="314"/>
      <c r="P325" s="314"/>
      <c r="Q325" s="314"/>
      <c r="R325" s="327"/>
      <c r="S325" s="327"/>
    </row>
    <row r="326" spans="1:19" s="339" customFormat="1" ht="15.75" hidden="1" customHeight="1" x14ac:dyDescent="0.3">
      <c r="A326" s="125"/>
      <c r="B326" s="147"/>
      <c r="C326" s="338"/>
      <c r="D326" s="338"/>
      <c r="E326" s="338"/>
      <c r="F326" s="330"/>
      <c r="G326" s="331"/>
      <c r="H326" s="330"/>
      <c r="I326" s="328"/>
      <c r="J326" s="328"/>
      <c r="K326" s="328"/>
      <c r="L326" s="330"/>
      <c r="M326" s="328"/>
      <c r="N326" s="332"/>
      <c r="O326" s="332"/>
      <c r="P326" s="332"/>
      <c r="Q326" s="332"/>
      <c r="R326" s="333"/>
      <c r="S326" s="333"/>
    </row>
    <row r="327" spans="1:19" s="339" customFormat="1" ht="15.75" hidden="1" customHeight="1" x14ac:dyDescent="0.3">
      <c r="A327" s="125"/>
      <c r="B327" s="128"/>
      <c r="C327" s="318"/>
      <c r="D327" s="311"/>
      <c r="E327" s="312"/>
      <c r="F327" s="313"/>
      <c r="G327" s="310"/>
      <c r="H327" s="313"/>
      <c r="I327" s="314"/>
      <c r="J327" s="314"/>
      <c r="K327" s="314"/>
      <c r="L327" s="313"/>
      <c r="M327" s="314"/>
      <c r="N327" s="314"/>
      <c r="O327" s="314"/>
      <c r="P327" s="314"/>
      <c r="Q327" s="314"/>
      <c r="R327" s="316"/>
      <c r="S327" s="312"/>
    </row>
    <row r="328" spans="1:19" s="339" customFormat="1" ht="15.75" hidden="1" customHeight="1" x14ac:dyDescent="0.3">
      <c r="A328" s="125"/>
      <c r="B328" s="128"/>
      <c r="C328" s="318"/>
      <c r="D328" s="311"/>
      <c r="E328" s="312"/>
      <c r="F328" s="313"/>
      <c r="G328" s="310"/>
      <c r="H328" s="313"/>
      <c r="I328" s="314"/>
      <c r="J328" s="314"/>
      <c r="K328" s="314"/>
      <c r="L328" s="313"/>
      <c r="M328" s="314"/>
      <c r="N328" s="314"/>
      <c r="O328" s="314"/>
      <c r="P328" s="314"/>
      <c r="Q328" s="314"/>
      <c r="R328" s="316"/>
      <c r="S328" s="312"/>
    </row>
    <row r="329" spans="1:19" s="339" customFormat="1" ht="15.75" hidden="1" customHeight="1" x14ac:dyDescent="0.3">
      <c r="A329" s="125"/>
      <c r="B329" s="128"/>
      <c r="C329" s="318"/>
      <c r="D329" s="311"/>
      <c r="E329" s="312"/>
      <c r="F329" s="313"/>
      <c r="G329" s="310"/>
      <c r="H329" s="313"/>
      <c r="I329" s="314"/>
      <c r="J329" s="314"/>
      <c r="K329" s="314"/>
      <c r="L329" s="313"/>
      <c r="M329" s="314"/>
      <c r="N329" s="314"/>
      <c r="O329" s="314"/>
      <c r="P329" s="314"/>
      <c r="Q329" s="314"/>
      <c r="R329" s="316"/>
      <c r="S329" s="312"/>
    </row>
    <row r="330" spans="1:19" s="339" customFormat="1" ht="15.75" hidden="1" customHeight="1" x14ac:dyDescent="0.3">
      <c r="A330" s="125"/>
      <c r="B330" s="128"/>
      <c r="C330" s="311"/>
      <c r="D330" s="312"/>
      <c r="E330" s="312"/>
      <c r="F330" s="313"/>
      <c r="G330" s="310"/>
      <c r="H330" s="313"/>
      <c r="I330" s="314"/>
      <c r="J330" s="314"/>
      <c r="K330" s="314"/>
      <c r="L330" s="313"/>
      <c r="M330" s="314"/>
      <c r="N330" s="314"/>
      <c r="O330" s="314"/>
      <c r="P330" s="314"/>
      <c r="Q330" s="314"/>
      <c r="R330" s="316"/>
      <c r="S330" s="312"/>
    </row>
    <row r="331" spans="1:19" s="321" customFormat="1" ht="15.75" hidden="1" customHeight="1" x14ac:dyDescent="0.3">
      <c r="A331" s="125"/>
      <c r="B331" s="147"/>
      <c r="C331" s="310"/>
      <c r="D331" s="311"/>
      <c r="E331" s="312"/>
      <c r="F331" s="313"/>
      <c r="G331" s="310"/>
      <c r="H331" s="313"/>
      <c r="I331" s="314"/>
      <c r="J331" s="314"/>
      <c r="K331" s="314"/>
      <c r="L331" s="313"/>
      <c r="M331" s="314"/>
      <c r="N331" s="315"/>
      <c r="O331" s="315"/>
      <c r="P331" s="315"/>
      <c r="Q331" s="315"/>
      <c r="R331" s="316"/>
      <c r="S331" s="312"/>
    </row>
    <row r="332" spans="1:19" s="321" customFormat="1" ht="15.75" hidden="1" customHeight="1" x14ac:dyDescent="0.3">
      <c r="A332" s="125"/>
      <c r="B332" s="147"/>
      <c r="C332" s="318"/>
      <c r="D332" s="312"/>
      <c r="E332" s="312"/>
      <c r="F332" s="320"/>
      <c r="G332" s="318"/>
      <c r="H332" s="320"/>
      <c r="I332" s="315"/>
      <c r="J332" s="315"/>
      <c r="K332" s="315"/>
      <c r="L332" s="320"/>
      <c r="M332" s="314"/>
      <c r="N332" s="315"/>
      <c r="O332" s="315"/>
      <c r="P332" s="315"/>
      <c r="Q332" s="315"/>
      <c r="R332" s="316"/>
      <c r="S332" s="312"/>
    </row>
    <row r="333" spans="1:19" s="339" customFormat="1" ht="15" hidden="1" customHeight="1" x14ac:dyDescent="0.3">
      <c r="A333" s="125"/>
      <c r="B333" s="128"/>
      <c r="C333" s="318"/>
      <c r="D333" s="315"/>
      <c r="E333" s="315"/>
      <c r="F333" s="320"/>
      <c r="G333" s="318"/>
      <c r="H333" s="320"/>
      <c r="I333" s="314"/>
      <c r="J333" s="314"/>
      <c r="K333" s="314"/>
      <c r="L333" s="313"/>
      <c r="M333" s="314"/>
      <c r="N333" s="314"/>
      <c r="O333" s="314"/>
      <c r="P333" s="314"/>
      <c r="Q333" s="314"/>
      <c r="R333" s="327"/>
      <c r="S333" s="327"/>
    </row>
    <row r="334" spans="1:19" s="339" customFormat="1" ht="15.75" hidden="1" customHeight="1" x14ac:dyDescent="0.3">
      <c r="A334" s="125"/>
      <c r="B334" s="128"/>
      <c r="C334" s="338"/>
      <c r="D334" s="338"/>
      <c r="E334" s="338"/>
      <c r="F334" s="330"/>
      <c r="G334" s="331"/>
      <c r="H334" s="330"/>
      <c r="I334" s="328"/>
      <c r="J334" s="328"/>
      <c r="K334" s="328"/>
      <c r="L334" s="330"/>
      <c r="M334" s="328"/>
      <c r="N334" s="332"/>
      <c r="O334" s="332"/>
      <c r="P334" s="332"/>
      <c r="Q334" s="332"/>
      <c r="R334" s="333"/>
      <c r="S334" s="333"/>
    </row>
    <row r="335" spans="1:19" s="339" customFormat="1" ht="15.75" hidden="1" customHeight="1" x14ac:dyDescent="0.3">
      <c r="A335" s="125"/>
      <c r="B335" s="126"/>
      <c r="C335" s="318"/>
      <c r="D335" s="311"/>
      <c r="E335" s="312"/>
      <c r="F335" s="313"/>
      <c r="G335" s="310"/>
      <c r="H335" s="313"/>
      <c r="I335" s="314"/>
      <c r="J335" s="314"/>
      <c r="K335" s="314"/>
      <c r="L335" s="313"/>
      <c r="M335" s="314"/>
      <c r="N335" s="314"/>
      <c r="O335" s="314"/>
      <c r="P335" s="314"/>
      <c r="Q335" s="314"/>
      <c r="R335" s="316"/>
      <c r="S335" s="312"/>
    </row>
    <row r="336" spans="1:19" s="339" customFormat="1" ht="15.75" hidden="1" customHeight="1" x14ac:dyDescent="0.3">
      <c r="A336" s="125"/>
      <c r="B336" s="126"/>
      <c r="C336" s="318"/>
      <c r="D336" s="311"/>
      <c r="E336" s="312"/>
      <c r="F336" s="313"/>
      <c r="G336" s="310"/>
      <c r="H336" s="313"/>
      <c r="I336" s="314"/>
      <c r="J336" s="314"/>
      <c r="K336" s="314"/>
      <c r="L336" s="313"/>
      <c r="M336" s="314"/>
      <c r="N336" s="314"/>
      <c r="O336" s="314"/>
      <c r="P336" s="314"/>
      <c r="Q336" s="314"/>
      <c r="R336" s="316"/>
      <c r="S336" s="312"/>
    </row>
    <row r="337" spans="1:19" s="339" customFormat="1" ht="15.75" hidden="1" customHeight="1" x14ac:dyDescent="0.3">
      <c r="A337" s="125"/>
      <c r="B337" s="126"/>
      <c r="C337" s="318"/>
      <c r="D337" s="311"/>
      <c r="E337" s="312"/>
      <c r="F337" s="313"/>
      <c r="G337" s="310"/>
      <c r="H337" s="313"/>
      <c r="I337" s="314"/>
      <c r="J337" s="314"/>
      <c r="K337" s="314"/>
      <c r="L337" s="313"/>
      <c r="M337" s="314"/>
      <c r="N337" s="314"/>
      <c r="O337" s="314"/>
      <c r="P337" s="314"/>
      <c r="Q337" s="314"/>
      <c r="R337" s="316"/>
      <c r="S337" s="312"/>
    </row>
    <row r="338" spans="1:19" s="339" customFormat="1" ht="15.75" hidden="1" customHeight="1" x14ac:dyDescent="0.3">
      <c r="A338" s="125"/>
      <c r="B338" s="128"/>
      <c r="C338" s="318"/>
      <c r="D338" s="311"/>
      <c r="E338" s="312"/>
      <c r="F338" s="313"/>
      <c r="G338" s="310"/>
      <c r="H338" s="313"/>
      <c r="I338" s="314"/>
      <c r="J338" s="314"/>
      <c r="K338" s="314"/>
      <c r="L338" s="313"/>
      <c r="M338" s="314"/>
      <c r="N338" s="314"/>
      <c r="O338" s="314"/>
      <c r="P338" s="314"/>
      <c r="Q338" s="314"/>
      <c r="R338" s="316"/>
      <c r="S338" s="312"/>
    </row>
    <row r="339" spans="1:19" s="339" customFormat="1" ht="15.75" hidden="1" customHeight="1" x14ac:dyDescent="0.3">
      <c r="A339" s="125"/>
      <c r="B339" s="128"/>
      <c r="C339" s="318"/>
      <c r="D339" s="311"/>
      <c r="E339" s="312"/>
      <c r="F339" s="313"/>
      <c r="G339" s="310"/>
      <c r="H339" s="313"/>
      <c r="I339" s="314"/>
      <c r="J339" s="314"/>
      <c r="K339" s="314"/>
      <c r="L339" s="313"/>
      <c r="M339" s="314"/>
      <c r="N339" s="314"/>
      <c r="O339" s="314"/>
      <c r="P339" s="314"/>
      <c r="Q339" s="314"/>
      <c r="R339" s="316"/>
      <c r="S339" s="312"/>
    </row>
    <row r="340" spans="1:19" s="339" customFormat="1" ht="15.75" hidden="1" customHeight="1" x14ac:dyDescent="0.3">
      <c r="A340" s="125"/>
      <c r="B340" s="147"/>
      <c r="C340" s="318"/>
      <c r="D340" s="311"/>
      <c r="E340" s="312"/>
      <c r="F340" s="313"/>
      <c r="G340" s="310"/>
      <c r="H340" s="313"/>
      <c r="I340" s="314"/>
      <c r="J340" s="314"/>
      <c r="K340" s="314"/>
      <c r="L340" s="313"/>
      <c r="M340" s="314"/>
      <c r="N340" s="314"/>
      <c r="O340" s="314"/>
      <c r="P340" s="314"/>
      <c r="Q340" s="314"/>
      <c r="R340" s="316"/>
      <c r="S340" s="312"/>
    </row>
    <row r="341" spans="1:19" s="339" customFormat="1" ht="15" hidden="1" customHeight="1" x14ac:dyDescent="0.3">
      <c r="A341" s="125"/>
      <c r="B341" s="126"/>
      <c r="C341" s="318"/>
      <c r="D341" s="315"/>
      <c r="E341" s="315"/>
      <c r="F341" s="320"/>
      <c r="G341" s="318"/>
      <c r="H341" s="320"/>
      <c r="I341" s="314"/>
      <c r="J341" s="314"/>
      <c r="K341" s="314"/>
      <c r="L341" s="313"/>
      <c r="M341" s="314"/>
      <c r="N341" s="314"/>
      <c r="O341" s="314"/>
      <c r="P341" s="314"/>
      <c r="Q341" s="314"/>
      <c r="R341" s="327"/>
      <c r="S341" s="327"/>
    </row>
    <row r="342" spans="1:19" s="339" customFormat="1" ht="15" hidden="1" customHeight="1" x14ac:dyDescent="0.3">
      <c r="A342" s="125"/>
      <c r="B342" s="126"/>
      <c r="C342" s="328"/>
      <c r="D342" s="315"/>
      <c r="E342" s="315"/>
      <c r="F342" s="320"/>
      <c r="G342" s="318"/>
      <c r="H342" s="320"/>
      <c r="I342" s="314"/>
      <c r="J342" s="314"/>
      <c r="K342" s="314"/>
      <c r="L342" s="313"/>
      <c r="M342" s="314"/>
      <c r="N342" s="314"/>
      <c r="O342" s="314"/>
      <c r="P342" s="314"/>
      <c r="Q342" s="314"/>
      <c r="R342" s="327"/>
      <c r="S342" s="327"/>
    </row>
    <row r="343" spans="1:19" s="339" customFormat="1" ht="15" hidden="1" customHeight="1" x14ac:dyDescent="0.3">
      <c r="A343" s="125"/>
      <c r="B343" s="128"/>
      <c r="C343" s="318"/>
      <c r="D343" s="315"/>
      <c r="E343" s="312"/>
      <c r="F343" s="320"/>
      <c r="G343" s="318"/>
      <c r="H343" s="320"/>
      <c r="I343" s="315"/>
      <c r="J343" s="315"/>
      <c r="K343" s="315"/>
      <c r="L343" s="320"/>
      <c r="M343" s="314"/>
      <c r="N343" s="314"/>
      <c r="O343" s="314"/>
      <c r="P343" s="314"/>
      <c r="Q343" s="314"/>
      <c r="R343" s="316"/>
      <c r="S343" s="312"/>
    </row>
    <row r="344" spans="1:19" s="339" customFormat="1" ht="15" hidden="1" customHeight="1" x14ac:dyDescent="0.3">
      <c r="A344" s="125"/>
      <c r="B344" s="128"/>
      <c r="C344" s="311"/>
      <c r="D344" s="311"/>
      <c r="E344" s="312"/>
      <c r="F344" s="313"/>
      <c r="G344" s="310"/>
      <c r="H344" s="320"/>
      <c r="I344" s="315"/>
      <c r="J344" s="315"/>
      <c r="K344" s="315"/>
      <c r="L344" s="320"/>
      <c r="M344" s="314"/>
      <c r="N344" s="314"/>
      <c r="O344" s="314"/>
      <c r="P344" s="314"/>
      <c r="Q344" s="314"/>
      <c r="R344" s="316"/>
      <c r="S344" s="312"/>
    </row>
    <row r="345" spans="1:19" s="339" customFormat="1" ht="15" hidden="1" customHeight="1" x14ac:dyDescent="0.3">
      <c r="A345" s="125"/>
      <c r="B345" s="128"/>
      <c r="C345" s="311"/>
      <c r="D345" s="311"/>
      <c r="E345" s="312"/>
      <c r="F345" s="313"/>
      <c r="G345" s="310"/>
      <c r="H345" s="320"/>
      <c r="I345" s="315"/>
      <c r="J345" s="315"/>
      <c r="K345" s="315"/>
      <c r="L345" s="320"/>
      <c r="M345" s="314"/>
      <c r="N345" s="314"/>
      <c r="O345" s="314"/>
      <c r="P345" s="314"/>
      <c r="Q345" s="314"/>
      <c r="R345" s="316"/>
      <c r="S345" s="312"/>
    </row>
    <row r="346" spans="1:19" s="339" customFormat="1" ht="15" hidden="1" customHeight="1" x14ac:dyDescent="0.3">
      <c r="A346" s="125"/>
      <c r="B346" s="128"/>
      <c r="C346" s="318"/>
      <c r="D346" s="315"/>
      <c r="E346" s="315"/>
      <c r="F346" s="320"/>
      <c r="G346" s="318"/>
      <c r="H346" s="320"/>
      <c r="I346" s="314"/>
      <c r="J346" s="314"/>
      <c r="K346" s="314"/>
      <c r="L346" s="313"/>
      <c r="M346" s="314"/>
      <c r="N346" s="314"/>
      <c r="O346" s="314"/>
      <c r="P346" s="314"/>
      <c r="Q346" s="314"/>
      <c r="R346" s="327"/>
      <c r="S346" s="327"/>
    </row>
    <row r="347" spans="1:19" s="339" customFormat="1" ht="15.75" hidden="1" customHeight="1" x14ac:dyDescent="0.3">
      <c r="A347" s="125"/>
      <c r="B347" s="126"/>
      <c r="C347" s="328"/>
      <c r="D347" s="328"/>
      <c r="E347" s="328"/>
      <c r="F347" s="330"/>
      <c r="G347" s="331"/>
      <c r="H347" s="330"/>
      <c r="I347" s="328"/>
      <c r="J347" s="328"/>
      <c r="K347" s="328"/>
      <c r="L347" s="330"/>
      <c r="M347" s="328"/>
      <c r="N347" s="332"/>
      <c r="O347" s="332"/>
      <c r="P347" s="332"/>
      <c r="Q347" s="332"/>
      <c r="R347" s="333"/>
      <c r="S347" s="333"/>
    </row>
    <row r="348" spans="1:19" s="339" customFormat="1" ht="15.75" hidden="1" customHeight="1" x14ac:dyDescent="0.3">
      <c r="A348" s="125"/>
      <c r="B348" s="128"/>
      <c r="C348" s="318"/>
      <c r="D348" s="311"/>
      <c r="E348" s="312"/>
      <c r="F348" s="313"/>
      <c r="G348" s="310"/>
      <c r="H348" s="313"/>
      <c r="I348" s="314"/>
      <c r="J348" s="314"/>
      <c r="K348" s="314"/>
      <c r="L348" s="313"/>
      <c r="M348" s="314"/>
      <c r="N348" s="314"/>
      <c r="O348" s="314"/>
      <c r="P348" s="314"/>
      <c r="Q348" s="314"/>
      <c r="R348" s="316"/>
      <c r="S348" s="312"/>
    </row>
    <row r="349" spans="1:19" s="339" customFormat="1" ht="15.75" hidden="1" customHeight="1" x14ac:dyDescent="0.3">
      <c r="A349" s="125"/>
      <c r="B349" s="147"/>
      <c r="C349" s="318"/>
      <c r="D349" s="311"/>
      <c r="E349" s="312"/>
      <c r="F349" s="313"/>
      <c r="G349" s="310"/>
      <c r="H349" s="313"/>
      <c r="I349" s="314"/>
      <c r="J349" s="314"/>
      <c r="K349" s="314"/>
      <c r="L349" s="313"/>
      <c r="M349" s="314"/>
      <c r="N349" s="314"/>
      <c r="O349" s="314"/>
      <c r="P349" s="314"/>
      <c r="Q349" s="314"/>
      <c r="R349" s="316"/>
      <c r="S349" s="312"/>
    </row>
    <row r="350" spans="1:19" s="339" customFormat="1" ht="15.75" hidden="1" customHeight="1" x14ac:dyDescent="0.3">
      <c r="A350" s="125"/>
      <c r="B350" s="147"/>
      <c r="C350" s="318"/>
      <c r="D350" s="311"/>
      <c r="E350" s="312"/>
      <c r="F350" s="313"/>
      <c r="G350" s="310"/>
      <c r="H350" s="313"/>
      <c r="I350" s="314"/>
      <c r="J350" s="314"/>
      <c r="K350" s="314"/>
      <c r="L350" s="313"/>
      <c r="M350" s="314"/>
      <c r="N350" s="314"/>
      <c r="O350" s="314"/>
      <c r="P350" s="314"/>
      <c r="Q350" s="314"/>
      <c r="R350" s="316"/>
      <c r="S350" s="312"/>
    </row>
    <row r="351" spans="1:19" s="321" customFormat="1" ht="15.75" hidden="1" customHeight="1" x14ac:dyDescent="0.3">
      <c r="A351" s="125"/>
      <c r="B351" s="147"/>
      <c r="C351" s="310"/>
      <c r="D351" s="311"/>
      <c r="E351" s="312"/>
      <c r="F351" s="313"/>
      <c r="G351" s="310"/>
      <c r="H351" s="313"/>
      <c r="I351" s="314"/>
      <c r="J351" s="314"/>
      <c r="K351" s="314"/>
      <c r="L351" s="313"/>
      <c r="M351" s="314"/>
      <c r="N351" s="315"/>
      <c r="O351" s="315"/>
      <c r="P351" s="315"/>
      <c r="Q351" s="315"/>
      <c r="R351" s="316"/>
      <c r="S351" s="312"/>
    </row>
    <row r="352" spans="1:19" s="339" customFormat="1" ht="15.75" hidden="1" customHeight="1" x14ac:dyDescent="0.3">
      <c r="A352" s="125"/>
      <c r="B352" s="132"/>
      <c r="C352" s="318"/>
      <c r="D352" s="311"/>
      <c r="E352" s="312"/>
      <c r="F352" s="313"/>
      <c r="G352" s="310"/>
      <c r="H352" s="313"/>
      <c r="I352" s="314"/>
      <c r="J352" s="314"/>
      <c r="K352" s="314"/>
      <c r="L352" s="313"/>
      <c r="M352" s="314"/>
      <c r="N352" s="314"/>
      <c r="O352" s="314"/>
      <c r="P352" s="314"/>
      <c r="Q352" s="314"/>
      <c r="R352" s="316"/>
      <c r="S352" s="312"/>
    </row>
    <row r="353" spans="1:19" s="339" customFormat="1" ht="15.75" hidden="1" customHeight="1" x14ac:dyDescent="0.3">
      <c r="A353" s="125"/>
      <c r="B353" s="128"/>
      <c r="C353" s="318"/>
      <c r="D353" s="311"/>
      <c r="E353" s="312"/>
      <c r="F353" s="313"/>
      <c r="G353" s="310"/>
      <c r="H353" s="313"/>
      <c r="I353" s="314"/>
      <c r="J353" s="314"/>
      <c r="K353" s="314"/>
      <c r="L353" s="313"/>
      <c r="M353" s="314"/>
      <c r="N353" s="314"/>
      <c r="O353" s="314"/>
      <c r="P353" s="314"/>
      <c r="Q353" s="314"/>
      <c r="R353" s="316"/>
      <c r="S353" s="312"/>
    </row>
    <row r="354" spans="1:19" s="339" customFormat="1" ht="15.75" hidden="1" customHeight="1" x14ac:dyDescent="0.3">
      <c r="A354" s="125"/>
      <c r="B354" s="126"/>
      <c r="C354" s="318"/>
      <c r="D354" s="311"/>
      <c r="E354" s="312"/>
      <c r="F354" s="313"/>
      <c r="G354" s="310"/>
      <c r="H354" s="313"/>
      <c r="I354" s="314"/>
      <c r="J354" s="314"/>
      <c r="K354" s="314"/>
      <c r="L354" s="313"/>
      <c r="M354" s="314"/>
      <c r="N354" s="314"/>
      <c r="O354" s="314"/>
      <c r="P354" s="314"/>
      <c r="Q354" s="314"/>
      <c r="R354" s="316"/>
      <c r="S354" s="312"/>
    </row>
    <row r="355" spans="1:19" s="339" customFormat="1" ht="15.75" hidden="1" customHeight="1" x14ac:dyDescent="0.3">
      <c r="A355" s="125"/>
      <c r="B355" s="126"/>
      <c r="C355" s="318"/>
      <c r="D355" s="311"/>
      <c r="E355" s="312"/>
      <c r="F355" s="313"/>
      <c r="G355" s="310"/>
      <c r="H355" s="313"/>
      <c r="I355" s="314"/>
      <c r="J355" s="314"/>
      <c r="K355" s="314"/>
      <c r="L355" s="313"/>
      <c r="M355" s="314"/>
      <c r="N355" s="314"/>
      <c r="O355" s="314"/>
      <c r="P355" s="314"/>
      <c r="Q355" s="314"/>
      <c r="R355" s="316"/>
      <c r="S355" s="312"/>
    </row>
    <row r="356" spans="1:19" s="339" customFormat="1" ht="15.75" hidden="1" customHeight="1" x14ac:dyDescent="0.3">
      <c r="A356" s="125"/>
      <c r="B356" s="126"/>
      <c r="C356" s="318"/>
      <c r="D356" s="311"/>
      <c r="E356" s="312"/>
      <c r="F356" s="313"/>
      <c r="G356" s="310"/>
      <c r="H356" s="313"/>
      <c r="I356" s="314"/>
      <c r="J356" s="314"/>
      <c r="K356" s="314"/>
      <c r="L356" s="313"/>
      <c r="M356" s="314"/>
      <c r="N356" s="314"/>
      <c r="O356" s="314"/>
      <c r="P356" s="314"/>
      <c r="Q356" s="314"/>
      <c r="R356" s="316"/>
      <c r="S356" s="312"/>
    </row>
    <row r="357" spans="1:19" s="339" customFormat="1" ht="15.75" hidden="1" customHeight="1" x14ac:dyDescent="0.3">
      <c r="A357" s="125"/>
      <c r="B357" s="126"/>
      <c r="C357" s="318"/>
      <c r="D357" s="311"/>
      <c r="E357" s="312"/>
      <c r="F357" s="313"/>
      <c r="G357" s="310"/>
      <c r="H357" s="313"/>
      <c r="I357" s="314"/>
      <c r="J357" s="314"/>
      <c r="K357" s="314"/>
      <c r="L357" s="313"/>
      <c r="M357" s="314"/>
      <c r="N357" s="314"/>
      <c r="O357" s="314"/>
      <c r="P357" s="314"/>
      <c r="Q357" s="314"/>
      <c r="R357" s="316"/>
      <c r="S357" s="312"/>
    </row>
    <row r="358" spans="1:19" s="339" customFormat="1" ht="15.75" hidden="1" customHeight="1" x14ac:dyDescent="0.3">
      <c r="A358" s="125"/>
      <c r="B358" s="126"/>
      <c r="C358" s="318"/>
      <c r="D358" s="311"/>
      <c r="E358" s="312"/>
      <c r="F358" s="313"/>
      <c r="G358" s="310"/>
      <c r="H358" s="313"/>
      <c r="I358" s="314"/>
      <c r="J358" s="314"/>
      <c r="K358" s="314"/>
      <c r="L358" s="313"/>
      <c r="M358" s="314"/>
      <c r="N358" s="314"/>
      <c r="O358" s="314"/>
      <c r="P358" s="314"/>
      <c r="Q358" s="314"/>
      <c r="R358" s="316"/>
      <c r="S358" s="312"/>
    </row>
    <row r="359" spans="1:19" s="339" customFormat="1" ht="15.75" hidden="1" customHeight="1" x14ac:dyDescent="0.3">
      <c r="A359" s="125"/>
      <c r="B359" s="126"/>
      <c r="C359" s="318"/>
      <c r="D359" s="311"/>
      <c r="E359" s="312"/>
      <c r="F359" s="313"/>
      <c r="G359" s="310"/>
      <c r="H359" s="313"/>
      <c r="I359" s="314"/>
      <c r="J359" s="314"/>
      <c r="K359" s="314"/>
      <c r="L359" s="313"/>
      <c r="M359" s="314"/>
      <c r="N359" s="314"/>
      <c r="O359" s="314"/>
      <c r="P359" s="314"/>
      <c r="Q359" s="314"/>
      <c r="R359" s="316"/>
      <c r="S359" s="312"/>
    </row>
    <row r="360" spans="1:19" s="339" customFormat="1" ht="15.75" hidden="1" customHeight="1" x14ac:dyDescent="0.3">
      <c r="A360" s="125"/>
      <c r="B360" s="128"/>
      <c r="C360" s="318"/>
      <c r="D360" s="311"/>
      <c r="E360" s="312"/>
      <c r="F360" s="313"/>
      <c r="G360" s="310"/>
      <c r="H360" s="313"/>
      <c r="I360" s="314"/>
      <c r="J360" s="314"/>
      <c r="K360" s="314"/>
      <c r="L360" s="313"/>
      <c r="M360" s="314"/>
      <c r="N360" s="314"/>
      <c r="O360" s="314"/>
      <c r="P360" s="314"/>
      <c r="Q360" s="314"/>
      <c r="R360" s="316"/>
      <c r="S360" s="312"/>
    </row>
    <row r="361" spans="1:19" s="339" customFormat="1" ht="15.75" hidden="1" customHeight="1" x14ac:dyDescent="0.3">
      <c r="A361" s="125"/>
      <c r="B361" s="126"/>
      <c r="C361" s="318"/>
      <c r="D361" s="311"/>
      <c r="E361" s="312"/>
      <c r="F361" s="313"/>
      <c r="G361" s="310"/>
      <c r="H361" s="313"/>
      <c r="I361" s="314"/>
      <c r="J361" s="314"/>
      <c r="K361" s="314"/>
      <c r="L361" s="313"/>
      <c r="M361" s="314"/>
      <c r="N361" s="314"/>
      <c r="O361" s="314"/>
      <c r="P361" s="314"/>
      <c r="Q361" s="314"/>
      <c r="R361" s="316"/>
      <c r="S361" s="312"/>
    </row>
    <row r="362" spans="1:19" s="339" customFormat="1" ht="15.75" hidden="1" customHeight="1" x14ac:dyDescent="0.3">
      <c r="A362" s="125"/>
      <c r="B362" s="126"/>
      <c r="C362" s="318"/>
      <c r="D362" s="311"/>
      <c r="E362" s="312"/>
      <c r="F362" s="313"/>
      <c r="G362" s="310"/>
      <c r="H362" s="313"/>
      <c r="I362" s="314"/>
      <c r="J362" s="314"/>
      <c r="K362" s="314"/>
      <c r="L362" s="313"/>
      <c r="M362" s="314"/>
      <c r="N362" s="314"/>
      <c r="O362" s="314"/>
      <c r="P362" s="314"/>
      <c r="Q362" s="314"/>
      <c r="R362" s="316"/>
      <c r="S362" s="312"/>
    </row>
    <row r="363" spans="1:19" s="339" customFormat="1" ht="15.75" hidden="1" customHeight="1" x14ac:dyDescent="0.3">
      <c r="A363" s="125"/>
      <c r="B363" s="126"/>
      <c r="C363" s="318"/>
      <c r="D363" s="311"/>
      <c r="E363" s="312"/>
      <c r="F363" s="313"/>
      <c r="G363" s="310"/>
      <c r="H363" s="313"/>
      <c r="I363" s="314"/>
      <c r="J363" s="314"/>
      <c r="K363" s="314"/>
      <c r="L363" s="313"/>
      <c r="M363" s="314"/>
      <c r="N363" s="314"/>
      <c r="O363" s="314"/>
      <c r="P363" s="314"/>
      <c r="Q363" s="314"/>
      <c r="R363" s="316"/>
      <c r="S363" s="312"/>
    </row>
    <row r="364" spans="1:19" s="339" customFormat="1" ht="15.75" hidden="1" customHeight="1" x14ac:dyDescent="0.3">
      <c r="A364" s="125"/>
      <c r="B364" s="126"/>
      <c r="C364" s="318"/>
      <c r="D364" s="311"/>
      <c r="E364" s="312"/>
      <c r="F364" s="313"/>
      <c r="G364" s="310"/>
      <c r="H364" s="313"/>
      <c r="I364" s="314"/>
      <c r="J364" s="314"/>
      <c r="K364" s="314"/>
      <c r="L364" s="313"/>
      <c r="M364" s="314"/>
      <c r="N364" s="314"/>
      <c r="O364" s="314"/>
      <c r="P364" s="314"/>
      <c r="Q364" s="314"/>
      <c r="R364" s="316"/>
      <c r="S364" s="312"/>
    </row>
    <row r="365" spans="1:19" s="339" customFormat="1" ht="15.75" hidden="1" customHeight="1" x14ac:dyDescent="0.3">
      <c r="A365" s="125"/>
      <c r="B365" s="201"/>
      <c r="C365" s="318"/>
      <c r="D365" s="311"/>
      <c r="E365" s="312"/>
      <c r="F365" s="313"/>
      <c r="G365" s="310"/>
      <c r="H365" s="313"/>
      <c r="I365" s="314"/>
      <c r="J365" s="314"/>
      <c r="K365" s="314"/>
      <c r="L365" s="313"/>
      <c r="M365" s="314"/>
      <c r="N365" s="314"/>
      <c r="O365" s="314"/>
      <c r="P365" s="314"/>
      <c r="Q365" s="314"/>
      <c r="R365" s="316"/>
      <c r="S365" s="312"/>
    </row>
    <row r="366" spans="1:19" s="339" customFormat="1" ht="15.75" hidden="1" customHeight="1" x14ac:dyDescent="0.3">
      <c r="A366" s="125"/>
      <c r="B366" s="201"/>
      <c r="C366" s="318"/>
      <c r="D366" s="311"/>
      <c r="E366" s="312"/>
      <c r="F366" s="313"/>
      <c r="G366" s="310"/>
      <c r="H366" s="313"/>
      <c r="I366" s="314"/>
      <c r="J366" s="314"/>
      <c r="K366" s="314"/>
      <c r="L366" s="351"/>
      <c r="M366" s="314"/>
      <c r="N366" s="314"/>
      <c r="O366" s="314"/>
      <c r="P366" s="314"/>
      <c r="Q366" s="314"/>
      <c r="R366" s="316"/>
      <c r="S366" s="312"/>
    </row>
    <row r="367" spans="1:19" s="339" customFormat="1" ht="15.75" hidden="1" customHeight="1" x14ac:dyDescent="0.3">
      <c r="A367" s="125"/>
      <c r="B367" s="126"/>
      <c r="C367" s="318"/>
      <c r="D367" s="311"/>
      <c r="E367" s="312"/>
      <c r="F367" s="313"/>
      <c r="G367" s="310"/>
      <c r="H367" s="313"/>
      <c r="I367" s="314"/>
      <c r="J367" s="314"/>
      <c r="K367" s="314"/>
      <c r="L367" s="351"/>
      <c r="M367" s="314"/>
      <c r="N367" s="314"/>
      <c r="O367" s="314"/>
      <c r="P367" s="314"/>
      <c r="Q367" s="314"/>
      <c r="R367" s="316"/>
      <c r="S367" s="312"/>
    </row>
    <row r="368" spans="1:19" s="339" customFormat="1" ht="15.75" hidden="1" customHeight="1" x14ac:dyDescent="0.3">
      <c r="A368" s="125"/>
      <c r="B368" s="126"/>
      <c r="C368" s="318"/>
      <c r="D368" s="311"/>
      <c r="E368" s="312"/>
      <c r="F368" s="313"/>
      <c r="G368" s="310"/>
      <c r="H368" s="313"/>
      <c r="I368" s="314"/>
      <c r="J368" s="314"/>
      <c r="K368" s="314"/>
      <c r="L368" s="351"/>
      <c r="M368" s="314"/>
      <c r="N368" s="314"/>
      <c r="O368" s="314"/>
      <c r="P368" s="314"/>
      <c r="Q368" s="314"/>
      <c r="R368" s="316"/>
      <c r="S368" s="312"/>
    </row>
    <row r="369" spans="1:19" s="339" customFormat="1" ht="15.75" hidden="1" customHeight="1" x14ac:dyDescent="0.3">
      <c r="A369" s="125"/>
      <c r="B369" s="132"/>
      <c r="C369" s="318"/>
      <c r="D369" s="311"/>
      <c r="E369" s="312"/>
      <c r="F369" s="313"/>
      <c r="G369" s="310"/>
      <c r="H369" s="313"/>
      <c r="I369" s="314"/>
      <c r="J369" s="314"/>
      <c r="K369" s="314"/>
      <c r="L369" s="351"/>
      <c r="M369" s="314"/>
      <c r="N369" s="314"/>
      <c r="O369" s="314"/>
      <c r="P369" s="314"/>
      <c r="Q369" s="314"/>
      <c r="R369" s="316"/>
      <c r="S369" s="312"/>
    </row>
    <row r="370" spans="1:19" s="339" customFormat="1" ht="15.75" hidden="1" customHeight="1" x14ac:dyDescent="0.3">
      <c r="A370" s="125"/>
      <c r="B370" s="128"/>
      <c r="C370" s="318"/>
      <c r="D370" s="311"/>
      <c r="E370" s="312"/>
      <c r="F370" s="313"/>
      <c r="G370" s="310"/>
      <c r="H370" s="313"/>
      <c r="I370" s="314"/>
      <c r="J370" s="314"/>
      <c r="K370" s="314"/>
      <c r="L370" s="313"/>
      <c r="M370" s="314"/>
      <c r="N370" s="314"/>
      <c r="O370" s="314"/>
      <c r="P370" s="314"/>
      <c r="Q370" s="314"/>
      <c r="R370" s="316"/>
      <c r="S370" s="312"/>
    </row>
    <row r="371" spans="1:19" s="339" customFormat="1" ht="15.75" hidden="1" customHeight="1" x14ac:dyDescent="0.3">
      <c r="A371" s="125"/>
      <c r="B371" s="128"/>
      <c r="C371" s="318"/>
      <c r="D371" s="311"/>
      <c r="E371" s="312"/>
      <c r="F371" s="313"/>
      <c r="G371" s="310"/>
      <c r="H371" s="313"/>
      <c r="I371" s="314"/>
      <c r="J371" s="314"/>
      <c r="K371" s="314"/>
      <c r="L371" s="313"/>
      <c r="M371" s="314"/>
      <c r="N371" s="314"/>
      <c r="O371" s="314"/>
      <c r="P371" s="314"/>
      <c r="Q371" s="314"/>
      <c r="R371" s="316"/>
      <c r="S371" s="312"/>
    </row>
    <row r="372" spans="1:19" s="339" customFormat="1" ht="15" hidden="1" customHeight="1" x14ac:dyDescent="0.3">
      <c r="A372" s="125"/>
      <c r="B372" s="126"/>
      <c r="C372" s="318"/>
      <c r="D372" s="315"/>
      <c r="E372" s="315"/>
      <c r="F372" s="320"/>
      <c r="G372" s="318"/>
      <c r="H372" s="320"/>
      <c r="I372" s="314"/>
      <c r="J372" s="314"/>
      <c r="K372" s="314"/>
      <c r="L372" s="313"/>
      <c r="M372" s="314"/>
      <c r="N372" s="314"/>
      <c r="O372" s="314"/>
      <c r="P372" s="314"/>
      <c r="Q372" s="314"/>
      <c r="R372" s="327"/>
      <c r="S372" s="327"/>
    </row>
    <row r="373" spans="1:19" s="339" customFormat="1" ht="15" hidden="1" customHeight="1" x14ac:dyDescent="0.3">
      <c r="A373" s="125"/>
      <c r="B373" s="126"/>
      <c r="C373" s="335"/>
      <c r="D373" s="335"/>
      <c r="E373" s="335"/>
      <c r="F373" s="336"/>
      <c r="G373" s="337"/>
      <c r="H373" s="336"/>
      <c r="I373" s="314"/>
      <c r="J373" s="314"/>
      <c r="K373" s="314"/>
      <c r="L373" s="313"/>
      <c r="M373" s="314"/>
      <c r="N373" s="314"/>
      <c r="O373" s="314"/>
      <c r="P373" s="314"/>
      <c r="Q373" s="314"/>
      <c r="R373" s="327"/>
      <c r="S373" s="327"/>
    </row>
    <row r="374" spans="1:19" s="339" customFormat="1" ht="15.75" hidden="1" customHeight="1" x14ac:dyDescent="0.3">
      <c r="A374" s="125"/>
      <c r="B374" s="126"/>
      <c r="C374" s="338"/>
      <c r="D374" s="338"/>
      <c r="E374" s="338"/>
      <c r="F374" s="330"/>
      <c r="G374" s="331"/>
      <c r="H374" s="330"/>
      <c r="I374" s="328"/>
      <c r="J374" s="328"/>
      <c r="K374" s="328"/>
      <c r="L374" s="330"/>
      <c r="M374" s="328"/>
      <c r="N374" s="332"/>
      <c r="O374" s="332"/>
      <c r="P374" s="332"/>
      <c r="Q374" s="332"/>
      <c r="R374" s="333"/>
      <c r="S374" s="333"/>
    </row>
    <row r="375" spans="1:19" s="339" customFormat="1" ht="15" hidden="1" customHeight="1" x14ac:dyDescent="0.3">
      <c r="A375" s="125"/>
      <c r="B375" s="126"/>
      <c r="C375" s="328"/>
      <c r="D375" s="328"/>
      <c r="E375" s="328"/>
      <c r="F375" s="330"/>
      <c r="G375" s="331"/>
      <c r="H375" s="330"/>
      <c r="I375" s="328"/>
      <c r="J375" s="328"/>
      <c r="K375" s="328"/>
      <c r="L375" s="330"/>
      <c r="M375" s="328"/>
      <c r="N375" s="332"/>
      <c r="O375" s="332"/>
      <c r="P375" s="332"/>
      <c r="Q375" s="332"/>
      <c r="R375" s="333"/>
      <c r="S375" s="333"/>
    </row>
    <row r="376" spans="1:19" s="339" customFormat="1" ht="15.75" hidden="1" customHeight="1" x14ac:dyDescent="0.3">
      <c r="A376" s="125"/>
      <c r="B376" s="126"/>
      <c r="C376" s="310"/>
      <c r="D376" s="311"/>
      <c r="E376" s="312"/>
      <c r="F376" s="313"/>
      <c r="G376" s="310"/>
      <c r="H376" s="313"/>
      <c r="I376" s="314"/>
      <c r="J376" s="314"/>
      <c r="K376" s="314"/>
      <c r="L376" s="313"/>
      <c r="M376" s="314"/>
      <c r="N376" s="314"/>
      <c r="O376" s="314"/>
      <c r="P376" s="314"/>
      <c r="Q376" s="314"/>
      <c r="R376" s="316"/>
      <c r="S376" s="312"/>
    </row>
    <row r="377" spans="1:19" s="339" customFormat="1" ht="15.75" hidden="1" customHeight="1" x14ac:dyDescent="0.3">
      <c r="A377" s="135"/>
      <c r="B377" s="132"/>
      <c r="C377" s="318"/>
      <c r="D377" s="352"/>
      <c r="E377" s="312"/>
      <c r="F377" s="313"/>
      <c r="G377" s="310"/>
      <c r="H377" s="313"/>
      <c r="I377" s="314"/>
      <c r="J377" s="314"/>
      <c r="K377" s="314"/>
      <c r="L377" s="320"/>
      <c r="M377" s="314"/>
      <c r="N377" s="314"/>
      <c r="O377" s="314"/>
      <c r="P377" s="314"/>
      <c r="Q377" s="314"/>
      <c r="R377" s="316"/>
      <c r="S377" s="312"/>
    </row>
    <row r="378" spans="1:19" s="339" customFormat="1" ht="15.75" hidden="1" customHeight="1" x14ac:dyDescent="0.3">
      <c r="A378" s="135"/>
      <c r="B378" s="167"/>
      <c r="C378" s="310"/>
      <c r="D378" s="311"/>
      <c r="E378" s="312"/>
      <c r="F378" s="313"/>
      <c r="G378" s="310"/>
      <c r="H378" s="313"/>
      <c r="I378" s="314"/>
      <c r="J378" s="314"/>
      <c r="K378" s="314"/>
      <c r="L378" s="313"/>
      <c r="M378" s="314"/>
      <c r="N378" s="314"/>
      <c r="O378" s="314"/>
      <c r="P378" s="314"/>
      <c r="Q378" s="314"/>
      <c r="R378" s="316"/>
      <c r="S378" s="312"/>
    </row>
    <row r="379" spans="1:19" s="339" customFormat="1" ht="15.75" hidden="1" customHeight="1" x14ac:dyDescent="0.3">
      <c r="A379" s="125"/>
      <c r="B379" s="126"/>
      <c r="C379" s="310"/>
      <c r="D379" s="311"/>
      <c r="E379" s="312"/>
      <c r="F379" s="313"/>
      <c r="G379" s="310"/>
      <c r="H379" s="313"/>
      <c r="I379" s="314"/>
      <c r="J379" s="314"/>
      <c r="K379" s="314"/>
      <c r="L379" s="313"/>
      <c r="M379" s="314"/>
      <c r="N379" s="314"/>
      <c r="O379" s="314"/>
      <c r="P379" s="314"/>
      <c r="Q379" s="314"/>
      <c r="R379" s="316"/>
      <c r="S379" s="312"/>
    </row>
    <row r="380" spans="1:19" s="339" customFormat="1" ht="15.75" hidden="1" customHeight="1" x14ac:dyDescent="0.3">
      <c r="A380" s="134"/>
      <c r="B380" s="126"/>
      <c r="C380" s="310"/>
      <c r="D380" s="311"/>
      <c r="E380" s="312"/>
      <c r="F380" s="313"/>
      <c r="G380" s="310"/>
      <c r="H380" s="313"/>
      <c r="I380" s="314"/>
      <c r="J380" s="314"/>
      <c r="K380" s="314"/>
      <c r="L380" s="313"/>
      <c r="M380" s="314"/>
      <c r="N380" s="314"/>
      <c r="O380" s="314"/>
      <c r="P380" s="314"/>
      <c r="Q380" s="314"/>
      <c r="R380" s="316"/>
      <c r="S380" s="312"/>
    </row>
    <row r="381" spans="1:19" s="339" customFormat="1" ht="15.75" hidden="1" customHeight="1" x14ac:dyDescent="0.3">
      <c r="A381" s="123"/>
      <c r="B381" s="132"/>
      <c r="C381" s="310"/>
      <c r="D381" s="311"/>
      <c r="E381" s="312"/>
      <c r="F381" s="313"/>
      <c r="G381" s="310"/>
      <c r="H381" s="313"/>
      <c r="I381" s="314"/>
      <c r="J381" s="314"/>
      <c r="K381" s="314"/>
      <c r="L381" s="313"/>
      <c r="M381" s="314"/>
      <c r="N381" s="314"/>
      <c r="O381" s="314"/>
      <c r="P381" s="314"/>
      <c r="Q381" s="314"/>
      <c r="R381" s="316"/>
      <c r="S381" s="312"/>
    </row>
    <row r="382" spans="1:19" s="339" customFormat="1" ht="15.75" hidden="1" customHeight="1" x14ac:dyDescent="0.3">
      <c r="A382" s="135"/>
      <c r="B382" s="195"/>
      <c r="C382" s="318"/>
      <c r="D382" s="352"/>
      <c r="E382" s="312"/>
      <c r="F382" s="313"/>
      <c r="G382" s="310"/>
      <c r="H382" s="313"/>
      <c r="I382" s="314"/>
      <c r="J382" s="314"/>
      <c r="K382" s="314"/>
      <c r="L382" s="320"/>
      <c r="M382" s="314"/>
      <c r="N382" s="314"/>
      <c r="O382" s="314"/>
      <c r="P382" s="314"/>
      <c r="Q382" s="314"/>
      <c r="R382" s="316"/>
      <c r="S382" s="312"/>
    </row>
    <row r="383" spans="1:19" s="339" customFormat="1" ht="15.75" hidden="1" customHeight="1" x14ac:dyDescent="0.3">
      <c r="A383" s="125"/>
      <c r="B383" s="128"/>
      <c r="C383" s="310"/>
      <c r="D383" s="311"/>
      <c r="E383" s="312"/>
      <c r="F383" s="313"/>
      <c r="G383" s="310"/>
      <c r="H383" s="313"/>
      <c r="I383" s="314"/>
      <c r="J383" s="314"/>
      <c r="K383" s="314"/>
      <c r="L383" s="313"/>
      <c r="M383" s="314"/>
      <c r="N383" s="314"/>
      <c r="O383" s="314"/>
      <c r="P383" s="314"/>
      <c r="Q383" s="314"/>
      <c r="R383" s="316"/>
      <c r="S383" s="312"/>
    </row>
    <row r="384" spans="1:19" s="339" customFormat="1" ht="15.75" hidden="1" customHeight="1" x14ac:dyDescent="0.3">
      <c r="A384" s="135"/>
      <c r="B384" s="128"/>
      <c r="C384" s="310"/>
      <c r="D384" s="311"/>
      <c r="E384" s="312"/>
      <c r="F384" s="313"/>
      <c r="G384" s="310"/>
      <c r="H384" s="313"/>
      <c r="I384" s="314"/>
      <c r="J384" s="314"/>
      <c r="K384" s="314"/>
      <c r="L384" s="313"/>
      <c r="M384" s="314"/>
      <c r="N384" s="314"/>
      <c r="O384" s="314"/>
      <c r="P384" s="314"/>
      <c r="Q384" s="314"/>
      <c r="R384" s="316"/>
      <c r="S384" s="312"/>
    </row>
    <row r="385" spans="1:19" s="339" customFormat="1" ht="15.75" hidden="1" customHeight="1" x14ac:dyDescent="0.3">
      <c r="A385" s="135"/>
      <c r="B385" s="167"/>
      <c r="C385" s="310"/>
      <c r="D385" s="311"/>
      <c r="E385" s="312"/>
      <c r="F385" s="313"/>
      <c r="G385" s="310"/>
      <c r="H385" s="313"/>
      <c r="I385" s="314"/>
      <c r="J385" s="314"/>
      <c r="K385" s="314"/>
      <c r="L385" s="313"/>
      <c r="M385" s="314"/>
      <c r="N385" s="314"/>
      <c r="O385" s="314"/>
      <c r="P385" s="314"/>
      <c r="Q385" s="314"/>
      <c r="R385" s="316"/>
      <c r="S385" s="312"/>
    </row>
    <row r="386" spans="1:19" s="339" customFormat="1" ht="15.75" hidden="1" customHeight="1" x14ac:dyDescent="0.3">
      <c r="A386" s="125"/>
      <c r="B386" s="126"/>
      <c r="C386" s="310"/>
      <c r="D386" s="311"/>
      <c r="E386" s="312"/>
      <c r="F386" s="313"/>
      <c r="G386" s="310"/>
      <c r="H386" s="313"/>
      <c r="I386" s="314"/>
      <c r="J386" s="314"/>
      <c r="K386" s="314"/>
      <c r="L386" s="313"/>
      <c r="M386" s="314"/>
      <c r="N386" s="314"/>
      <c r="O386" s="314"/>
      <c r="P386" s="314"/>
      <c r="Q386" s="314"/>
      <c r="R386" s="316"/>
      <c r="S386" s="312"/>
    </row>
    <row r="387" spans="1:19" s="339" customFormat="1" ht="15.75" hidden="1" customHeight="1" x14ac:dyDescent="0.3">
      <c r="A387" s="123"/>
      <c r="B387" s="132"/>
      <c r="C387" s="310"/>
      <c r="D387" s="311"/>
      <c r="E387" s="312"/>
      <c r="F387" s="313"/>
      <c r="G387" s="310"/>
      <c r="H387" s="313"/>
      <c r="I387" s="314"/>
      <c r="J387" s="314"/>
      <c r="K387" s="314"/>
      <c r="L387" s="313"/>
      <c r="M387" s="314"/>
      <c r="N387" s="314"/>
      <c r="O387" s="314"/>
      <c r="P387" s="314"/>
      <c r="Q387" s="314"/>
      <c r="R387" s="316"/>
      <c r="S387" s="312"/>
    </row>
    <row r="388" spans="1:19" s="339" customFormat="1" ht="15.75" hidden="1" customHeight="1" x14ac:dyDescent="0.3">
      <c r="A388" s="135"/>
      <c r="B388" s="167"/>
      <c r="C388" s="310"/>
      <c r="D388" s="311"/>
      <c r="E388" s="312"/>
      <c r="F388" s="313"/>
      <c r="G388" s="310"/>
      <c r="H388" s="313"/>
      <c r="I388" s="314"/>
      <c r="J388" s="314"/>
      <c r="K388" s="314"/>
      <c r="L388" s="313"/>
      <c r="M388" s="314"/>
      <c r="N388" s="314"/>
      <c r="O388" s="314"/>
      <c r="P388" s="314"/>
      <c r="Q388" s="314"/>
      <c r="R388" s="316"/>
      <c r="S388" s="312"/>
    </row>
    <row r="389" spans="1:19" s="339" customFormat="1" ht="15.75" hidden="1" customHeight="1" x14ac:dyDescent="0.3">
      <c r="A389" s="134"/>
      <c r="B389" s="126"/>
      <c r="C389" s="310"/>
      <c r="D389" s="311"/>
      <c r="E389" s="312"/>
      <c r="F389" s="313"/>
      <c r="G389" s="310"/>
      <c r="H389" s="313"/>
      <c r="I389" s="314"/>
      <c r="J389" s="314"/>
      <c r="K389" s="314"/>
      <c r="L389" s="313"/>
      <c r="M389" s="314"/>
      <c r="N389" s="314"/>
      <c r="O389" s="314"/>
      <c r="P389" s="314"/>
      <c r="Q389" s="314"/>
      <c r="R389" s="316"/>
      <c r="S389" s="312"/>
    </row>
    <row r="390" spans="1:19" s="339" customFormat="1" ht="15.75" hidden="1" customHeight="1" x14ac:dyDescent="0.3">
      <c r="A390" s="123"/>
      <c r="B390" s="132"/>
      <c r="C390" s="310"/>
      <c r="D390" s="311"/>
      <c r="E390" s="312"/>
      <c r="F390" s="313"/>
      <c r="G390" s="310"/>
      <c r="H390" s="313"/>
      <c r="I390" s="314"/>
      <c r="J390" s="314"/>
      <c r="K390" s="314"/>
      <c r="L390" s="313"/>
      <c r="M390" s="314"/>
      <c r="N390" s="314"/>
      <c r="O390" s="314"/>
      <c r="P390" s="314"/>
      <c r="Q390" s="314"/>
      <c r="R390" s="316"/>
      <c r="S390" s="312"/>
    </row>
    <row r="391" spans="1:19" s="339" customFormat="1" ht="15.75" hidden="1" customHeight="1" x14ac:dyDescent="0.3">
      <c r="A391" s="135"/>
      <c r="B391" s="167"/>
      <c r="C391" s="310"/>
      <c r="D391" s="311"/>
      <c r="E391" s="312"/>
      <c r="F391" s="313"/>
      <c r="G391" s="310"/>
      <c r="H391" s="313"/>
      <c r="I391" s="314"/>
      <c r="J391" s="314"/>
      <c r="K391" s="314"/>
      <c r="L391" s="313"/>
      <c r="M391" s="314"/>
      <c r="N391" s="314"/>
      <c r="O391" s="314"/>
      <c r="P391" s="314"/>
      <c r="Q391" s="314"/>
      <c r="R391" s="316"/>
      <c r="S391" s="312"/>
    </row>
    <row r="392" spans="1:19" s="321" customFormat="1" ht="15.75" hidden="1" customHeight="1" x14ac:dyDescent="0.3">
      <c r="A392" s="135"/>
      <c r="B392" s="167"/>
      <c r="C392" s="318"/>
      <c r="D392" s="352"/>
      <c r="E392" s="312"/>
      <c r="F392" s="313"/>
      <c r="G392" s="310"/>
      <c r="H392" s="313"/>
      <c r="I392" s="315"/>
      <c r="J392" s="314"/>
      <c r="K392" s="314"/>
      <c r="L392" s="313"/>
      <c r="M392" s="314"/>
      <c r="N392" s="315"/>
      <c r="O392" s="315"/>
      <c r="P392" s="315"/>
      <c r="Q392" s="315"/>
      <c r="R392" s="316"/>
      <c r="S392" s="312"/>
    </row>
    <row r="393" spans="1:19" s="321" customFormat="1" ht="15.75" hidden="1" customHeight="1" x14ac:dyDescent="0.3">
      <c r="A393" s="135"/>
      <c r="B393" s="167"/>
      <c r="C393" s="318"/>
      <c r="D393" s="352"/>
      <c r="E393" s="312"/>
      <c r="F393" s="313"/>
      <c r="G393" s="310"/>
      <c r="H393" s="313"/>
      <c r="I393" s="314"/>
      <c r="J393" s="314"/>
      <c r="K393" s="314"/>
      <c r="L393" s="320"/>
      <c r="M393" s="314"/>
      <c r="N393" s="315"/>
      <c r="O393" s="315"/>
      <c r="P393" s="315"/>
      <c r="Q393" s="315"/>
      <c r="R393" s="316"/>
      <c r="S393" s="312"/>
    </row>
    <row r="394" spans="1:19" s="339" customFormat="1" ht="15.75" hidden="1" customHeight="1" x14ac:dyDescent="0.3">
      <c r="A394" s="125"/>
      <c r="B394" s="126"/>
      <c r="C394" s="310"/>
      <c r="D394" s="311"/>
      <c r="E394" s="312"/>
      <c r="F394" s="313"/>
      <c r="G394" s="310"/>
      <c r="H394" s="313"/>
      <c r="I394" s="314"/>
      <c r="J394" s="314"/>
      <c r="K394" s="314"/>
      <c r="L394" s="313"/>
      <c r="M394" s="314"/>
      <c r="N394" s="314"/>
      <c r="O394" s="314"/>
      <c r="P394" s="314"/>
      <c r="Q394" s="314"/>
      <c r="R394" s="316"/>
      <c r="S394" s="312"/>
    </row>
    <row r="395" spans="1:19" s="339" customFormat="1" ht="15.75" hidden="1" customHeight="1" x14ac:dyDescent="0.3">
      <c r="A395" s="125"/>
      <c r="B395" s="126"/>
      <c r="C395" s="310"/>
      <c r="D395" s="311"/>
      <c r="E395" s="312"/>
      <c r="F395" s="313"/>
      <c r="G395" s="310"/>
      <c r="H395" s="313"/>
      <c r="I395" s="314"/>
      <c r="J395" s="314"/>
      <c r="K395" s="314"/>
      <c r="L395" s="313"/>
      <c r="M395" s="314"/>
      <c r="N395" s="314"/>
      <c r="O395" s="314"/>
      <c r="P395" s="314"/>
      <c r="Q395" s="314"/>
      <c r="R395" s="316"/>
      <c r="S395" s="312"/>
    </row>
    <row r="396" spans="1:19" s="321" customFormat="1" ht="15.75" hidden="1" customHeight="1" x14ac:dyDescent="0.3">
      <c r="A396" s="125"/>
      <c r="B396" s="126"/>
      <c r="C396" s="318"/>
      <c r="D396" s="352"/>
      <c r="E396" s="312"/>
      <c r="F396" s="313"/>
      <c r="G396" s="310"/>
      <c r="H396" s="313"/>
      <c r="I396" s="314"/>
      <c r="J396" s="314"/>
      <c r="K396" s="314"/>
      <c r="L396" s="320"/>
      <c r="M396" s="314"/>
      <c r="N396" s="315"/>
      <c r="O396" s="315"/>
      <c r="P396" s="315"/>
      <c r="Q396" s="315"/>
      <c r="R396" s="316"/>
      <c r="S396" s="312"/>
    </row>
    <row r="397" spans="1:19" s="339" customFormat="1" ht="15.75" hidden="1" customHeight="1" x14ac:dyDescent="0.3">
      <c r="A397" s="125"/>
      <c r="B397" s="126"/>
      <c r="C397" s="310"/>
      <c r="D397" s="311"/>
      <c r="E397" s="312"/>
      <c r="F397" s="313"/>
      <c r="G397" s="310"/>
      <c r="H397" s="313"/>
      <c r="I397" s="314"/>
      <c r="J397" s="314"/>
      <c r="K397" s="314"/>
      <c r="L397" s="313"/>
      <c r="M397" s="314"/>
      <c r="N397" s="314"/>
      <c r="O397" s="314"/>
      <c r="P397" s="314"/>
      <c r="Q397" s="314"/>
      <c r="R397" s="316"/>
      <c r="S397" s="312"/>
    </row>
    <row r="398" spans="1:19" s="339" customFormat="1" ht="15.75" hidden="1" customHeight="1" x14ac:dyDescent="0.3">
      <c r="A398" s="125"/>
      <c r="B398" s="126"/>
      <c r="C398" s="310"/>
      <c r="D398" s="311"/>
      <c r="E398" s="312"/>
      <c r="F398" s="313"/>
      <c r="G398" s="310"/>
      <c r="H398" s="313"/>
      <c r="I398" s="314"/>
      <c r="J398" s="314"/>
      <c r="K398" s="314"/>
      <c r="L398" s="313"/>
      <c r="M398" s="314"/>
      <c r="N398" s="314"/>
      <c r="O398" s="314"/>
      <c r="P398" s="314"/>
      <c r="Q398" s="314"/>
      <c r="R398" s="316"/>
      <c r="S398" s="312"/>
    </row>
    <row r="399" spans="1:19" s="339" customFormat="1" ht="15.75" hidden="1" customHeight="1" x14ac:dyDescent="0.3">
      <c r="A399" s="125"/>
      <c r="B399" s="126"/>
      <c r="C399" s="310"/>
      <c r="D399" s="311"/>
      <c r="E399" s="312"/>
      <c r="F399" s="313"/>
      <c r="G399" s="310"/>
      <c r="H399" s="313"/>
      <c r="I399" s="314"/>
      <c r="J399" s="314"/>
      <c r="K399" s="314"/>
      <c r="L399" s="313"/>
      <c r="M399" s="314"/>
      <c r="N399" s="314"/>
      <c r="O399" s="314"/>
      <c r="P399" s="314"/>
      <c r="Q399" s="314"/>
      <c r="R399" s="316"/>
      <c r="S399" s="312"/>
    </row>
    <row r="400" spans="1:19" s="339" customFormat="1" ht="15.75" hidden="1" customHeight="1" x14ac:dyDescent="0.3">
      <c r="A400" s="125"/>
      <c r="B400" s="126"/>
      <c r="C400" s="310"/>
      <c r="D400" s="311"/>
      <c r="E400" s="312"/>
      <c r="F400" s="313"/>
      <c r="G400" s="310"/>
      <c r="H400" s="313"/>
      <c r="I400" s="314"/>
      <c r="J400" s="314"/>
      <c r="K400" s="314"/>
      <c r="L400" s="313"/>
      <c r="M400" s="314"/>
      <c r="N400" s="314"/>
      <c r="O400" s="314"/>
      <c r="P400" s="314"/>
      <c r="Q400" s="314"/>
      <c r="R400" s="316"/>
      <c r="S400" s="312"/>
    </row>
    <row r="401" spans="1:19" s="339" customFormat="1" ht="15.75" hidden="1" customHeight="1" x14ac:dyDescent="0.3">
      <c r="A401" s="125"/>
      <c r="B401" s="126"/>
      <c r="C401" s="310"/>
      <c r="D401" s="311"/>
      <c r="E401" s="312"/>
      <c r="F401" s="313"/>
      <c r="G401" s="310"/>
      <c r="H401" s="313"/>
      <c r="I401" s="314"/>
      <c r="J401" s="314"/>
      <c r="K401" s="314"/>
      <c r="L401" s="313"/>
      <c r="M401" s="314"/>
      <c r="N401" s="314"/>
      <c r="O401" s="314"/>
      <c r="P401" s="314"/>
      <c r="Q401" s="314"/>
      <c r="R401" s="316"/>
      <c r="S401" s="312"/>
    </row>
    <row r="402" spans="1:19" s="339" customFormat="1" ht="15.75" hidden="1" customHeight="1" x14ac:dyDescent="0.3">
      <c r="A402" s="125"/>
      <c r="B402" s="126"/>
      <c r="C402" s="310"/>
      <c r="D402" s="311"/>
      <c r="E402" s="312"/>
      <c r="F402" s="313"/>
      <c r="G402" s="310"/>
      <c r="H402" s="313"/>
      <c r="I402" s="314"/>
      <c r="J402" s="314"/>
      <c r="K402" s="314"/>
      <c r="L402" s="313"/>
      <c r="M402" s="314"/>
      <c r="N402" s="314"/>
      <c r="O402" s="314"/>
      <c r="P402" s="314"/>
      <c r="Q402" s="314"/>
      <c r="R402" s="316"/>
      <c r="S402" s="312"/>
    </row>
    <row r="403" spans="1:19" s="339" customFormat="1" ht="15.75" hidden="1" customHeight="1" x14ac:dyDescent="0.3">
      <c r="A403" s="125"/>
      <c r="B403" s="126"/>
      <c r="C403" s="310"/>
      <c r="D403" s="311"/>
      <c r="E403" s="312"/>
      <c r="F403" s="313"/>
      <c r="G403" s="310"/>
      <c r="H403" s="313"/>
      <c r="I403" s="314"/>
      <c r="J403" s="314"/>
      <c r="K403" s="314"/>
      <c r="L403" s="313"/>
      <c r="M403" s="314"/>
      <c r="N403" s="314"/>
      <c r="O403" s="314"/>
      <c r="P403" s="314"/>
      <c r="Q403" s="314"/>
      <c r="R403" s="316"/>
      <c r="S403" s="312"/>
    </row>
    <row r="404" spans="1:19" s="339" customFormat="1" ht="15.75" hidden="1" customHeight="1" x14ac:dyDescent="0.3">
      <c r="A404" s="125"/>
      <c r="B404" s="126"/>
      <c r="C404" s="310"/>
      <c r="D404" s="311"/>
      <c r="E404" s="312"/>
      <c r="F404" s="313"/>
      <c r="G404" s="310"/>
      <c r="H404" s="313"/>
      <c r="I404" s="314"/>
      <c r="J404" s="314"/>
      <c r="K404" s="314"/>
      <c r="L404" s="313"/>
      <c r="M404" s="314"/>
      <c r="N404" s="314"/>
      <c r="O404" s="314"/>
      <c r="P404" s="314"/>
      <c r="Q404" s="314"/>
      <c r="R404" s="316"/>
      <c r="S404" s="312"/>
    </row>
    <row r="405" spans="1:19" s="339" customFormat="1" ht="15.75" hidden="1" customHeight="1" x14ac:dyDescent="0.3">
      <c r="A405" s="125"/>
      <c r="B405" s="126"/>
      <c r="C405" s="310"/>
      <c r="D405" s="311"/>
      <c r="E405" s="312"/>
      <c r="F405" s="313"/>
      <c r="G405" s="310"/>
      <c r="H405" s="313"/>
      <c r="I405" s="314"/>
      <c r="J405" s="314"/>
      <c r="K405" s="314"/>
      <c r="L405" s="313"/>
      <c r="M405" s="314"/>
      <c r="N405" s="314"/>
      <c r="O405" s="314"/>
      <c r="P405" s="314"/>
      <c r="Q405" s="314"/>
      <c r="R405" s="316"/>
      <c r="S405" s="312"/>
    </row>
    <row r="406" spans="1:19" s="339" customFormat="1" ht="15.75" hidden="1" customHeight="1" x14ac:dyDescent="0.3">
      <c r="A406" s="135"/>
      <c r="B406" s="132"/>
      <c r="C406" s="310"/>
      <c r="D406" s="311"/>
      <c r="E406" s="312"/>
      <c r="F406" s="313"/>
      <c r="G406" s="310"/>
      <c r="H406" s="313"/>
      <c r="I406" s="314"/>
      <c r="J406" s="314"/>
      <c r="K406" s="314"/>
      <c r="L406" s="313"/>
      <c r="M406" s="314"/>
      <c r="N406" s="314"/>
      <c r="O406" s="314"/>
      <c r="P406" s="314"/>
      <c r="Q406" s="314"/>
      <c r="R406" s="316"/>
      <c r="S406" s="312"/>
    </row>
    <row r="407" spans="1:19" s="339" customFormat="1" ht="15.75" hidden="1" customHeight="1" x14ac:dyDescent="0.3">
      <c r="A407" s="135"/>
      <c r="B407" s="167"/>
      <c r="C407" s="310"/>
      <c r="D407" s="311"/>
      <c r="E407" s="312"/>
      <c r="F407" s="313"/>
      <c r="G407" s="310"/>
      <c r="H407" s="313"/>
      <c r="I407" s="314"/>
      <c r="J407" s="314"/>
      <c r="K407" s="314"/>
      <c r="L407" s="313"/>
      <c r="M407" s="314"/>
      <c r="N407" s="314"/>
      <c r="O407" s="314"/>
      <c r="P407" s="314"/>
      <c r="Q407" s="314"/>
      <c r="R407" s="316"/>
      <c r="S407" s="312"/>
    </row>
    <row r="408" spans="1:19" s="339" customFormat="1" ht="15.75" hidden="1" customHeight="1" x14ac:dyDescent="0.3">
      <c r="A408" s="125"/>
      <c r="B408" s="126"/>
      <c r="C408" s="310"/>
      <c r="D408" s="311"/>
      <c r="E408" s="312"/>
      <c r="F408" s="313"/>
      <c r="G408" s="310"/>
      <c r="H408" s="313"/>
      <c r="I408" s="314"/>
      <c r="J408" s="314"/>
      <c r="K408" s="314"/>
      <c r="L408" s="313"/>
      <c r="M408" s="314"/>
      <c r="N408" s="314"/>
      <c r="O408" s="314"/>
      <c r="P408" s="314"/>
      <c r="Q408" s="314"/>
      <c r="R408" s="316"/>
      <c r="S408" s="312"/>
    </row>
    <row r="409" spans="1:19" s="339" customFormat="1" ht="15" hidden="1" customHeight="1" x14ac:dyDescent="0.3">
      <c r="A409" s="125"/>
      <c r="B409" s="126"/>
      <c r="C409" s="318"/>
      <c r="D409" s="315"/>
      <c r="E409" s="315"/>
      <c r="F409" s="320"/>
      <c r="G409" s="318"/>
      <c r="H409" s="320"/>
      <c r="I409" s="314"/>
      <c r="J409" s="314"/>
      <c r="K409" s="314"/>
      <c r="L409" s="313"/>
      <c r="M409" s="314"/>
      <c r="N409" s="314"/>
      <c r="O409" s="314"/>
      <c r="P409" s="314"/>
      <c r="Q409" s="314"/>
      <c r="R409" s="327"/>
      <c r="S409" s="327"/>
    </row>
    <row r="410" spans="1:19" s="339" customFormat="1" ht="15" hidden="1" customHeight="1" x14ac:dyDescent="0.3">
      <c r="A410" s="125"/>
      <c r="B410" s="126"/>
      <c r="C410" s="335"/>
      <c r="D410" s="335"/>
      <c r="E410" s="335"/>
      <c r="F410" s="336"/>
      <c r="G410" s="337"/>
      <c r="H410" s="336"/>
      <c r="I410" s="314"/>
      <c r="J410" s="314"/>
      <c r="K410" s="314"/>
      <c r="L410" s="313"/>
      <c r="M410" s="314"/>
      <c r="N410" s="314"/>
      <c r="O410" s="314"/>
      <c r="P410" s="314"/>
      <c r="Q410" s="314"/>
      <c r="R410" s="327"/>
      <c r="S410" s="327"/>
    </row>
    <row r="411" spans="1:19" s="339" customFormat="1" ht="15.75" hidden="1" customHeight="1" x14ac:dyDescent="0.3">
      <c r="A411" s="135"/>
      <c r="B411" s="132"/>
      <c r="C411" s="338"/>
      <c r="D411" s="338"/>
      <c r="E411" s="338"/>
      <c r="F411" s="330"/>
      <c r="G411" s="331"/>
      <c r="H411" s="330"/>
      <c r="I411" s="328"/>
      <c r="J411" s="328"/>
      <c r="K411" s="328"/>
      <c r="L411" s="330"/>
      <c r="M411" s="328"/>
      <c r="N411" s="332"/>
      <c r="O411" s="332"/>
      <c r="P411" s="332"/>
      <c r="Q411" s="332"/>
      <c r="R411" s="333"/>
      <c r="S411" s="333"/>
    </row>
    <row r="412" spans="1:19" s="339" customFormat="1" ht="15" hidden="1" customHeight="1" x14ac:dyDescent="0.3">
      <c r="A412" s="135"/>
      <c r="B412" s="167"/>
      <c r="C412" s="338"/>
      <c r="D412" s="338"/>
      <c r="E412" s="338"/>
      <c r="F412" s="330"/>
      <c r="G412" s="331"/>
      <c r="H412" s="330"/>
      <c r="I412" s="328"/>
      <c r="J412" s="328"/>
      <c r="K412" s="328"/>
      <c r="L412" s="330"/>
      <c r="M412" s="328"/>
      <c r="N412" s="332"/>
      <c r="O412" s="332"/>
      <c r="P412" s="332"/>
      <c r="Q412" s="332"/>
      <c r="R412" s="333"/>
      <c r="S412" s="333"/>
    </row>
    <row r="413" spans="1:19" s="339" customFormat="1" ht="15.75" hidden="1" customHeight="1" x14ac:dyDescent="0.3">
      <c r="A413" s="135"/>
      <c r="B413" s="167"/>
      <c r="C413" s="318"/>
      <c r="D413" s="311"/>
      <c r="E413" s="312"/>
      <c r="F413" s="313"/>
      <c r="G413" s="310"/>
      <c r="H413" s="313"/>
      <c r="I413" s="314"/>
      <c r="J413" s="314"/>
      <c r="K413" s="314"/>
      <c r="L413" s="313"/>
      <c r="M413" s="314"/>
      <c r="N413" s="314"/>
      <c r="O413" s="314"/>
      <c r="P413" s="314"/>
      <c r="Q413" s="314"/>
      <c r="R413" s="316"/>
      <c r="S413" s="312"/>
    </row>
    <row r="414" spans="1:19" s="339" customFormat="1" ht="15.75" hidden="1" customHeight="1" x14ac:dyDescent="0.3">
      <c r="A414" s="135"/>
      <c r="B414" s="167"/>
      <c r="C414" s="318"/>
      <c r="D414" s="311"/>
      <c r="E414" s="312"/>
      <c r="F414" s="313"/>
      <c r="G414" s="310"/>
      <c r="H414" s="313"/>
      <c r="I414" s="314"/>
      <c r="J414" s="314"/>
      <c r="K414" s="314"/>
      <c r="L414" s="313"/>
      <c r="M414" s="314"/>
      <c r="N414" s="314"/>
      <c r="O414" s="314"/>
      <c r="P414" s="314"/>
      <c r="Q414" s="314"/>
      <c r="R414" s="316"/>
      <c r="S414" s="312"/>
    </row>
    <row r="415" spans="1:19" s="321" customFormat="1" ht="15.75" hidden="1" customHeight="1" x14ac:dyDescent="0.3">
      <c r="A415" s="125"/>
      <c r="B415" s="126"/>
      <c r="C415" s="310"/>
      <c r="D415" s="312"/>
      <c r="E415" s="312"/>
      <c r="F415" s="313"/>
      <c r="G415" s="310"/>
      <c r="H415" s="313"/>
      <c r="I415" s="314"/>
      <c r="J415" s="314"/>
      <c r="K415" s="314"/>
      <c r="L415" s="313"/>
      <c r="M415" s="314"/>
      <c r="N415" s="315"/>
      <c r="O415" s="315"/>
      <c r="P415" s="315"/>
      <c r="Q415" s="315"/>
      <c r="R415" s="316"/>
      <c r="S415" s="312"/>
    </row>
    <row r="416" spans="1:19" s="339" customFormat="1" ht="15.75" hidden="1" customHeight="1" x14ac:dyDescent="0.3">
      <c r="A416" s="125"/>
      <c r="B416" s="126"/>
      <c r="C416" s="318"/>
      <c r="D416" s="311"/>
      <c r="E416" s="312"/>
      <c r="F416" s="313"/>
      <c r="G416" s="310"/>
      <c r="H416" s="313"/>
      <c r="I416" s="314"/>
      <c r="J416" s="314"/>
      <c r="K416" s="314"/>
      <c r="L416" s="313"/>
      <c r="M416" s="314"/>
      <c r="N416" s="314"/>
      <c r="O416" s="314"/>
      <c r="P416" s="314"/>
      <c r="Q416" s="314"/>
      <c r="R416" s="316"/>
      <c r="S416" s="312"/>
    </row>
    <row r="417" spans="1:19" s="339" customFormat="1" ht="15.75" hidden="1" customHeight="1" x14ac:dyDescent="0.3">
      <c r="A417" s="125"/>
      <c r="B417" s="126"/>
      <c r="C417" s="311"/>
      <c r="D417" s="311"/>
      <c r="E417" s="312"/>
      <c r="F417" s="313"/>
      <c r="G417" s="310"/>
      <c r="H417" s="313"/>
      <c r="I417" s="314"/>
      <c r="J417" s="314"/>
      <c r="K417" s="314"/>
      <c r="L417" s="313"/>
      <c r="M417" s="314"/>
      <c r="N417" s="314"/>
      <c r="O417" s="314"/>
      <c r="P417" s="314"/>
      <c r="Q417" s="314"/>
      <c r="R417" s="316"/>
      <c r="S417" s="312"/>
    </row>
    <row r="418" spans="1:19" s="353" customFormat="1" ht="15.75" hidden="1" customHeight="1" x14ac:dyDescent="0.25">
      <c r="A418" s="125"/>
      <c r="B418" s="126"/>
      <c r="C418" s="310"/>
      <c r="D418" s="311"/>
      <c r="E418" s="312"/>
      <c r="F418" s="313"/>
      <c r="G418" s="310"/>
      <c r="H418" s="313"/>
      <c r="I418" s="314"/>
      <c r="J418" s="314"/>
      <c r="K418" s="314"/>
      <c r="L418" s="313"/>
      <c r="M418" s="314"/>
      <c r="N418" s="315"/>
      <c r="O418" s="315"/>
      <c r="P418" s="315"/>
      <c r="Q418" s="315"/>
      <c r="R418" s="316"/>
      <c r="S418" s="312"/>
    </row>
    <row r="419" spans="1:19" s="339" customFormat="1" ht="15" hidden="1" customHeight="1" x14ac:dyDescent="0.3">
      <c r="A419" s="125"/>
      <c r="B419" s="126"/>
      <c r="C419" s="318"/>
      <c r="D419" s="315"/>
      <c r="E419" s="315"/>
      <c r="F419" s="320"/>
      <c r="G419" s="318"/>
      <c r="H419" s="320"/>
      <c r="I419" s="314"/>
      <c r="J419" s="314"/>
      <c r="K419" s="314"/>
      <c r="L419" s="313"/>
      <c r="M419" s="314"/>
      <c r="N419" s="314"/>
      <c r="O419" s="314"/>
      <c r="P419" s="314"/>
      <c r="Q419" s="314"/>
      <c r="R419" s="327"/>
      <c r="S419" s="327"/>
    </row>
    <row r="420" spans="1:19" s="339" customFormat="1" ht="15" hidden="1" customHeight="1" x14ac:dyDescent="0.3">
      <c r="A420" s="125"/>
      <c r="B420" s="126"/>
      <c r="C420" s="328"/>
      <c r="D420" s="328"/>
      <c r="E420" s="328"/>
      <c r="F420" s="330"/>
      <c r="G420" s="331"/>
      <c r="H420" s="330"/>
      <c r="I420" s="328"/>
      <c r="J420" s="328"/>
      <c r="K420" s="328"/>
      <c r="L420" s="330"/>
      <c r="M420" s="328"/>
      <c r="N420" s="332"/>
      <c r="O420" s="332"/>
      <c r="P420" s="332"/>
      <c r="Q420" s="332"/>
      <c r="R420" s="333"/>
      <c r="S420" s="333"/>
    </row>
    <row r="421" spans="1:19" s="339" customFormat="1" ht="15.75" hidden="1" customHeight="1" x14ac:dyDescent="0.3">
      <c r="A421" s="125"/>
      <c r="B421" s="126"/>
      <c r="C421" s="354"/>
      <c r="D421" s="355"/>
      <c r="E421" s="312"/>
      <c r="F421" s="351"/>
      <c r="G421" s="354"/>
      <c r="H421" s="351"/>
      <c r="I421" s="356"/>
      <c r="J421" s="356"/>
      <c r="K421" s="356"/>
      <c r="L421" s="351"/>
      <c r="M421" s="314"/>
      <c r="N421" s="314"/>
      <c r="O421" s="314"/>
      <c r="P421" s="314"/>
      <c r="Q421" s="314"/>
      <c r="R421" s="316"/>
      <c r="S421" s="312"/>
    </row>
    <row r="422" spans="1:19" s="339" customFormat="1" ht="15" hidden="1" customHeight="1" x14ac:dyDescent="0.3">
      <c r="A422" s="125"/>
      <c r="B422" s="126"/>
      <c r="C422" s="318"/>
      <c r="D422" s="315"/>
      <c r="E422" s="315"/>
      <c r="F422" s="320"/>
      <c r="G422" s="318"/>
      <c r="H422" s="320"/>
      <c r="I422" s="314"/>
      <c r="J422" s="314"/>
      <c r="K422" s="314"/>
      <c r="L422" s="313"/>
      <c r="M422" s="314"/>
      <c r="N422" s="314"/>
      <c r="O422" s="314"/>
      <c r="P422" s="314"/>
      <c r="Q422" s="314"/>
      <c r="R422" s="327"/>
      <c r="S422" s="327"/>
    </row>
    <row r="423" spans="1:19" s="339" customFormat="1" ht="15.75" hidden="1" customHeight="1" x14ac:dyDescent="0.3">
      <c r="A423" s="125"/>
      <c r="B423" s="126"/>
      <c r="C423" s="328"/>
      <c r="D423" s="328"/>
      <c r="E423" s="328"/>
      <c r="F423" s="330"/>
      <c r="G423" s="331"/>
      <c r="H423" s="330"/>
      <c r="I423" s="328"/>
      <c r="J423" s="328"/>
      <c r="K423" s="328"/>
      <c r="L423" s="330"/>
      <c r="M423" s="328"/>
      <c r="N423" s="332"/>
      <c r="O423" s="332"/>
      <c r="P423" s="332"/>
      <c r="Q423" s="332"/>
      <c r="R423" s="333"/>
      <c r="S423" s="333"/>
    </row>
    <row r="424" spans="1:19" s="339" customFormat="1" ht="15.75" hidden="1" customHeight="1" x14ac:dyDescent="0.3">
      <c r="A424" s="125"/>
      <c r="B424" s="126"/>
      <c r="C424" s="318"/>
      <c r="D424" s="311"/>
      <c r="E424" s="312"/>
      <c r="F424" s="313"/>
      <c r="G424" s="310"/>
      <c r="H424" s="313"/>
      <c r="I424" s="314"/>
      <c r="J424" s="314"/>
      <c r="K424" s="314"/>
      <c r="L424" s="313"/>
      <c r="M424" s="314"/>
      <c r="N424" s="314"/>
      <c r="O424" s="314"/>
      <c r="P424" s="314"/>
      <c r="Q424" s="314"/>
      <c r="R424" s="316"/>
      <c r="S424" s="312"/>
    </row>
    <row r="425" spans="1:19" s="339" customFormat="1" ht="15.75" hidden="1" customHeight="1" x14ac:dyDescent="0.3">
      <c r="A425" s="125"/>
      <c r="B425" s="126"/>
      <c r="C425" s="318"/>
      <c r="D425" s="311"/>
      <c r="E425" s="312"/>
      <c r="F425" s="313"/>
      <c r="G425" s="310"/>
      <c r="H425" s="313"/>
      <c r="I425" s="314"/>
      <c r="J425" s="314"/>
      <c r="K425" s="314"/>
      <c r="L425" s="313"/>
      <c r="M425" s="314"/>
      <c r="N425" s="314"/>
      <c r="O425" s="314"/>
      <c r="P425" s="314"/>
      <c r="Q425" s="314"/>
      <c r="R425" s="316"/>
      <c r="S425" s="312"/>
    </row>
    <row r="426" spans="1:19" s="339" customFormat="1" ht="15.75" hidden="1" customHeight="1" x14ac:dyDescent="0.3">
      <c r="A426" s="125"/>
      <c r="B426" s="126"/>
      <c r="C426" s="318"/>
      <c r="D426" s="344"/>
      <c r="E426" s="312"/>
      <c r="F426" s="320"/>
      <c r="G426" s="318"/>
      <c r="H426" s="320"/>
      <c r="I426" s="314"/>
      <c r="J426" s="314"/>
      <c r="K426" s="314"/>
      <c r="L426" s="313"/>
      <c r="M426" s="314"/>
      <c r="N426" s="314"/>
      <c r="O426" s="314"/>
      <c r="P426" s="314"/>
      <c r="Q426" s="314"/>
      <c r="R426" s="316"/>
      <c r="S426" s="312"/>
    </row>
    <row r="427" spans="1:19" s="339" customFormat="1" ht="15" hidden="1" customHeight="1" x14ac:dyDescent="0.3">
      <c r="A427" s="125"/>
      <c r="B427" s="126"/>
      <c r="C427" s="318"/>
      <c r="D427" s="315"/>
      <c r="E427" s="315"/>
      <c r="F427" s="320"/>
      <c r="G427" s="318"/>
      <c r="H427" s="320"/>
      <c r="I427" s="314"/>
      <c r="J427" s="314"/>
      <c r="K427" s="314"/>
      <c r="L427" s="313"/>
      <c r="M427" s="314"/>
      <c r="N427" s="314"/>
      <c r="O427" s="314"/>
      <c r="P427" s="314"/>
      <c r="Q427" s="314"/>
      <c r="R427" s="327"/>
      <c r="S427" s="327"/>
    </row>
    <row r="428" spans="1:19" s="339" customFormat="1" ht="15.75" hidden="1" customHeight="1" x14ac:dyDescent="0.3">
      <c r="A428" s="125"/>
      <c r="B428" s="126"/>
      <c r="C428" s="328"/>
      <c r="D428" s="328"/>
      <c r="E428" s="328"/>
      <c r="F428" s="330"/>
      <c r="G428" s="331"/>
      <c r="H428" s="330"/>
      <c r="I428" s="328"/>
      <c r="J428" s="328"/>
      <c r="K428" s="328"/>
      <c r="L428" s="330"/>
      <c r="M428" s="328"/>
      <c r="N428" s="332"/>
      <c r="O428" s="332"/>
      <c r="P428" s="332"/>
      <c r="Q428" s="332"/>
      <c r="R428" s="333"/>
      <c r="S428" s="333"/>
    </row>
    <row r="429" spans="1:19" s="339" customFormat="1" ht="15.75" hidden="1" customHeight="1" x14ac:dyDescent="0.3">
      <c r="A429" s="125"/>
      <c r="B429" s="126"/>
      <c r="C429" s="318"/>
      <c r="D429" s="311"/>
      <c r="E429" s="312"/>
      <c r="F429" s="313"/>
      <c r="G429" s="310"/>
      <c r="H429" s="313"/>
      <c r="I429" s="314"/>
      <c r="J429" s="314"/>
      <c r="K429" s="314"/>
      <c r="L429" s="313"/>
      <c r="M429" s="314"/>
      <c r="N429" s="314"/>
      <c r="O429" s="314"/>
      <c r="P429" s="314"/>
      <c r="Q429" s="314"/>
      <c r="R429" s="316"/>
      <c r="S429" s="312"/>
    </row>
    <row r="430" spans="1:19" s="339" customFormat="1" ht="15.75" hidden="1" customHeight="1" x14ac:dyDescent="0.3">
      <c r="A430" s="125"/>
      <c r="B430" s="126"/>
      <c r="C430" s="318"/>
      <c r="D430" s="311"/>
      <c r="E430" s="312"/>
      <c r="F430" s="313"/>
      <c r="G430" s="310"/>
      <c r="H430" s="313"/>
      <c r="I430" s="314"/>
      <c r="J430" s="314"/>
      <c r="K430" s="314"/>
      <c r="L430" s="313"/>
      <c r="M430" s="314"/>
      <c r="N430" s="314"/>
      <c r="O430" s="314"/>
      <c r="P430" s="314"/>
      <c r="Q430" s="314"/>
      <c r="R430" s="316"/>
      <c r="S430" s="312"/>
    </row>
    <row r="431" spans="1:19" s="339" customFormat="1" ht="15.75" hidden="1" customHeight="1" x14ac:dyDescent="0.3">
      <c r="A431" s="125"/>
      <c r="B431" s="126"/>
      <c r="C431" s="318"/>
      <c r="D431" s="311"/>
      <c r="E431" s="312"/>
      <c r="F431" s="313"/>
      <c r="G431" s="310"/>
      <c r="H431" s="313"/>
      <c r="I431" s="314"/>
      <c r="J431" s="314"/>
      <c r="K431" s="314"/>
      <c r="L431" s="313"/>
      <c r="M431" s="314"/>
      <c r="N431" s="314"/>
      <c r="O431" s="314"/>
      <c r="P431" s="314"/>
      <c r="Q431" s="314"/>
      <c r="R431" s="316"/>
      <c r="S431" s="312"/>
    </row>
    <row r="432" spans="1:19" s="339" customFormat="1" ht="15.75" hidden="1" customHeight="1" x14ac:dyDescent="0.3">
      <c r="A432" s="125"/>
      <c r="B432" s="126"/>
      <c r="C432" s="318"/>
      <c r="D432" s="311"/>
      <c r="E432" s="312"/>
      <c r="F432" s="313"/>
      <c r="G432" s="310"/>
      <c r="H432" s="313"/>
      <c r="I432" s="314"/>
      <c r="J432" s="314"/>
      <c r="K432" s="314"/>
      <c r="L432" s="313"/>
      <c r="M432" s="314"/>
      <c r="N432" s="314"/>
      <c r="O432" s="314"/>
      <c r="P432" s="314"/>
      <c r="Q432" s="314"/>
      <c r="R432" s="316"/>
      <c r="S432" s="312"/>
    </row>
    <row r="433" spans="1:19" s="339" customFormat="1" ht="15" hidden="1" customHeight="1" x14ac:dyDescent="0.3">
      <c r="A433" s="125"/>
      <c r="B433" s="126"/>
      <c r="C433" s="318"/>
      <c r="D433" s="315"/>
      <c r="E433" s="315"/>
      <c r="F433" s="320"/>
      <c r="G433" s="318"/>
      <c r="H433" s="320"/>
      <c r="I433" s="314"/>
      <c r="J433" s="314"/>
      <c r="K433" s="314"/>
      <c r="L433" s="313"/>
      <c r="M433" s="314"/>
      <c r="N433" s="314"/>
      <c r="O433" s="314"/>
      <c r="P433" s="314"/>
      <c r="Q433" s="314"/>
      <c r="R433" s="327"/>
      <c r="S433" s="327"/>
    </row>
    <row r="434" spans="1:19" s="339" customFormat="1" ht="15" hidden="1" customHeight="1" x14ac:dyDescent="0.3">
      <c r="A434" s="125"/>
      <c r="B434" s="126"/>
      <c r="C434" s="335"/>
      <c r="D434" s="335"/>
      <c r="E434" s="335"/>
      <c r="F434" s="330"/>
      <c r="G434" s="331"/>
      <c r="H434" s="330"/>
      <c r="I434" s="328"/>
      <c r="J434" s="328"/>
      <c r="K434" s="328"/>
      <c r="L434" s="330"/>
      <c r="M434" s="328"/>
      <c r="N434" s="332"/>
      <c r="O434" s="332"/>
      <c r="P434" s="332"/>
      <c r="Q434" s="332"/>
      <c r="R434" s="333"/>
      <c r="S434" s="333"/>
    </row>
    <row r="435" spans="1:19" s="339" customFormat="1" ht="15.75" hidden="1" customHeight="1" x14ac:dyDescent="0.3">
      <c r="A435" s="125"/>
      <c r="B435" s="126"/>
      <c r="C435" s="318"/>
      <c r="D435" s="311"/>
      <c r="E435" s="311"/>
      <c r="F435" s="313"/>
      <c r="G435" s="310"/>
      <c r="H435" s="313"/>
      <c r="I435" s="314"/>
      <c r="J435" s="314"/>
      <c r="K435" s="314"/>
      <c r="L435" s="313"/>
      <c r="M435" s="314"/>
      <c r="N435" s="314"/>
      <c r="O435" s="314"/>
      <c r="P435" s="314"/>
      <c r="Q435" s="314"/>
      <c r="R435" s="316"/>
      <c r="S435" s="312"/>
    </row>
    <row r="436" spans="1:19" s="339" customFormat="1" ht="15.75" hidden="1" customHeight="1" x14ac:dyDescent="0.3">
      <c r="A436" s="125"/>
      <c r="B436" s="126"/>
      <c r="C436" s="318"/>
      <c r="D436" s="311"/>
      <c r="E436" s="311"/>
      <c r="F436" s="313"/>
      <c r="G436" s="310"/>
      <c r="H436" s="313"/>
      <c r="I436" s="314"/>
      <c r="J436" s="314"/>
      <c r="K436" s="314"/>
      <c r="L436" s="313"/>
      <c r="M436" s="314"/>
      <c r="N436" s="314"/>
      <c r="O436" s="314"/>
      <c r="P436" s="314"/>
      <c r="Q436" s="314"/>
      <c r="R436" s="316"/>
      <c r="S436" s="312"/>
    </row>
    <row r="437" spans="1:19" s="339" customFormat="1" ht="15.75" hidden="1" customHeight="1" x14ac:dyDescent="0.3">
      <c r="A437" s="125"/>
      <c r="B437" s="126"/>
      <c r="C437" s="318"/>
      <c r="D437" s="311"/>
      <c r="E437" s="311"/>
      <c r="F437" s="313"/>
      <c r="G437" s="310"/>
      <c r="H437" s="313"/>
      <c r="I437" s="314"/>
      <c r="J437" s="314"/>
      <c r="K437" s="314"/>
      <c r="L437" s="313"/>
      <c r="M437" s="314"/>
      <c r="N437" s="314"/>
      <c r="O437" s="314"/>
      <c r="P437" s="314"/>
      <c r="Q437" s="314"/>
      <c r="R437" s="316"/>
      <c r="S437" s="312"/>
    </row>
    <row r="438" spans="1:19" s="339" customFormat="1" ht="15.75" hidden="1" customHeight="1" x14ac:dyDescent="0.3">
      <c r="A438" s="125"/>
      <c r="B438" s="126"/>
      <c r="C438" s="318"/>
      <c r="D438" s="311"/>
      <c r="E438" s="311"/>
      <c r="F438" s="313"/>
      <c r="G438" s="310"/>
      <c r="H438" s="313"/>
      <c r="I438" s="314"/>
      <c r="J438" s="314"/>
      <c r="K438" s="314"/>
      <c r="L438" s="313"/>
      <c r="M438" s="314"/>
      <c r="N438" s="314"/>
      <c r="O438" s="314"/>
      <c r="P438" s="314"/>
      <c r="Q438" s="314"/>
      <c r="R438" s="316"/>
      <c r="S438" s="312"/>
    </row>
    <row r="439" spans="1:19" s="339" customFormat="1" ht="15.75" hidden="1" customHeight="1" x14ac:dyDescent="0.3">
      <c r="A439" s="125"/>
      <c r="B439" s="126"/>
      <c r="C439" s="318"/>
      <c r="D439" s="315"/>
      <c r="E439" s="315"/>
      <c r="F439" s="320"/>
      <c r="G439" s="318"/>
      <c r="H439" s="320"/>
      <c r="I439" s="314"/>
      <c r="J439" s="314"/>
      <c r="K439" s="314"/>
      <c r="L439" s="313"/>
      <c r="M439" s="314"/>
      <c r="N439" s="314"/>
      <c r="O439" s="314"/>
      <c r="P439" s="314"/>
      <c r="Q439" s="314"/>
      <c r="R439" s="327"/>
      <c r="S439" s="327"/>
    </row>
    <row r="440" spans="1:19" s="339" customFormat="1" ht="15.75" hidden="1" customHeight="1" x14ac:dyDescent="0.3">
      <c r="A440" s="125"/>
      <c r="B440" s="126"/>
      <c r="C440" s="328"/>
      <c r="D440" s="328"/>
      <c r="E440" s="328"/>
      <c r="F440" s="330"/>
      <c r="G440" s="331"/>
      <c r="H440" s="330"/>
      <c r="I440" s="328"/>
      <c r="J440" s="328"/>
      <c r="K440" s="328"/>
      <c r="L440" s="330"/>
      <c r="M440" s="328"/>
      <c r="N440" s="332"/>
      <c r="O440" s="332"/>
      <c r="P440" s="332"/>
      <c r="Q440" s="332"/>
      <c r="R440" s="333"/>
      <c r="S440" s="333"/>
    </row>
    <row r="441" spans="1:19" s="339" customFormat="1" ht="15.75" hidden="1" customHeight="1" x14ac:dyDescent="0.3">
      <c r="A441" s="125"/>
      <c r="B441" s="126"/>
      <c r="C441" s="318"/>
      <c r="D441" s="311"/>
      <c r="E441" s="311"/>
      <c r="F441" s="313"/>
      <c r="G441" s="310"/>
      <c r="H441" s="313"/>
      <c r="I441" s="314"/>
      <c r="J441" s="314"/>
      <c r="K441" s="314"/>
      <c r="L441" s="313"/>
      <c r="M441" s="314"/>
      <c r="N441" s="314"/>
      <c r="O441" s="314"/>
      <c r="P441" s="314"/>
      <c r="Q441" s="314"/>
      <c r="R441" s="316"/>
      <c r="S441" s="312"/>
    </row>
    <row r="442" spans="1:19" s="339" customFormat="1" ht="15.75" hidden="1" customHeight="1" x14ac:dyDescent="0.3">
      <c r="A442" s="135"/>
      <c r="B442" s="132"/>
      <c r="C442" s="318"/>
      <c r="D442" s="311"/>
      <c r="E442" s="312"/>
      <c r="F442" s="313"/>
      <c r="G442" s="310"/>
      <c r="H442" s="313"/>
      <c r="I442" s="314"/>
      <c r="J442" s="314"/>
      <c r="K442" s="314"/>
      <c r="L442" s="313"/>
      <c r="M442" s="314"/>
      <c r="N442" s="314"/>
      <c r="O442" s="314"/>
      <c r="P442" s="314"/>
      <c r="Q442" s="314"/>
      <c r="R442" s="316"/>
      <c r="S442" s="312"/>
    </row>
    <row r="443" spans="1:19" s="339" customFormat="1" ht="15" hidden="1" customHeight="1" x14ac:dyDescent="0.3">
      <c r="A443" s="135"/>
      <c r="B443" s="195"/>
      <c r="C443" s="318"/>
      <c r="D443" s="315"/>
      <c r="E443" s="315"/>
      <c r="F443" s="320"/>
      <c r="G443" s="318"/>
      <c r="H443" s="320"/>
      <c r="I443" s="314"/>
      <c r="J443" s="314"/>
      <c r="K443" s="314"/>
      <c r="L443" s="313"/>
      <c r="M443" s="314"/>
      <c r="N443" s="314"/>
      <c r="O443" s="314"/>
      <c r="P443" s="314"/>
      <c r="Q443" s="314"/>
      <c r="R443" s="327"/>
      <c r="S443" s="327"/>
    </row>
    <row r="444" spans="1:19" s="339" customFormat="1" ht="15.75" hidden="1" customHeight="1" x14ac:dyDescent="0.3">
      <c r="A444" s="125"/>
      <c r="B444" s="132"/>
      <c r="C444" s="328"/>
      <c r="D444" s="328"/>
      <c r="E444" s="328"/>
      <c r="F444" s="330"/>
      <c r="G444" s="331"/>
      <c r="H444" s="330"/>
      <c r="I444" s="328"/>
      <c r="J444" s="328"/>
      <c r="K444" s="328"/>
      <c r="L444" s="330"/>
      <c r="M444" s="328"/>
      <c r="N444" s="332"/>
      <c r="O444" s="332"/>
      <c r="P444" s="332"/>
      <c r="Q444" s="332"/>
      <c r="R444" s="333"/>
      <c r="S444" s="333"/>
    </row>
    <row r="445" spans="1:19" s="339" customFormat="1" ht="15.75" hidden="1" customHeight="1" x14ac:dyDescent="0.3">
      <c r="A445" s="125"/>
      <c r="B445" s="132"/>
      <c r="C445" s="318"/>
      <c r="D445" s="311"/>
      <c r="E445" s="311"/>
      <c r="F445" s="313"/>
      <c r="G445" s="310"/>
      <c r="H445" s="313"/>
      <c r="I445" s="314"/>
      <c r="J445" s="314"/>
      <c r="K445" s="314"/>
      <c r="L445" s="313"/>
      <c r="M445" s="314"/>
      <c r="N445" s="314"/>
      <c r="O445" s="314"/>
      <c r="P445" s="314"/>
      <c r="Q445" s="314"/>
      <c r="R445" s="316"/>
      <c r="S445" s="312"/>
    </row>
    <row r="446" spans="1:19" s="339" customFormat="1" ht="15.75" hidden="1" customHeight="1" x14ac:dyDescent="0.3">
      <c r="A446" s="125"/>
      <c r="B446" s="132"/>
      <c r="C446" s="318"/>
      <c r="D446" s="311"/>
      <c r="E446" s="311"/>
      <c r="F446" s="313"/>
      <c r="G446" s="310"/>
      <c r="H446" s="313"/>
      <c r="I446" s="314"/>
      <c r="J446" s="314"/>
      <c r="K446" s="314"/>
      <c r="L446" s="313"/>
      <c r="M446" s="314"/>
      <c r="N446" s="314"/>
      <c r="O446" s="314"/>
      <c r="P446" s="314"/>
      <c r="Q446" s="314"/>
      <c r="R446" s="316"/>
      <c r="S446" s="312"/>
    </row>
    <row r="447" spans="1:19" s="321" customFormat="1" ht="15.75" hidden="1" customHeight="1" x14ac:dyDescent="0.3">
      <c r="A447" s="135"/>
      <c r="B447" s="128"/>
      <c r="C447" s="310"/>
      <c r="D447" s="311"/>
      <c r="E447" s="311"/>
      <c r="F447" s="313"/>
      <c r="G447" s="310"/>
      <c r="H447" s="313"/>
      <c r="I447" s="314"/>
      <c r="J447" s="314"/>
      <c r="K447" s="314"/>
      <c r="L447" s="313"/>
      <c r="M447" s="314"/>
      <c r="N447" s="315"/>
      <c r="O447" s="315"/>
      <c r="P447" s="315"/>
      <c r="Q447" s="315"/>
      <c r="R447" s="316"/>
      <c r="S447" s="312"/>
    </row>
    <row r="448" spans="1:19" s="321" customFormat="1" ht="15.75" hidden="1" customHeight="1" x14ac:dyDescent="0.3">
      <c r="A448" s="135"/>
      <c r="B448" s="167"/>
      <c r="C448" s="310"/>
      <c r="D448" s="311"/>
      <c r="E448" s="311"/>
      <c r="F448" s="313"/>
      <c r="G448" s="310"/>
      <c r="H448" s="313"/>
      <c r="I448" s="314"/>
      <c r="J448" s="314"/>
      <c r="K448" s="314"/>
      <c r="L448" s="313"/>
      <c r="M448" s="314"/>
      <c r="N448" s="315"/>
      <c r="O448" s="315"/>
      <c r="P448" s="315"/>
      <c r="Q448" s="315"/>
      <c r="R448" s="316"/>
      <c r="S448" s="312"/>
    </row>
    <row r="449" spans="1:19" s="339" customFormat="1" ht="15" hidden="1" customHeight="1" x14ac:dyDescent="0.3">
      <c r="A449" s="125"/>
      <c r="B449" s="147"/>
      <c r="C449" s="318"/>
      <c r="D449" s="315"/>
      <c r="E449" s="315"/>
      <c r="F449" s="320"/>
      <c r="G449" s="318"/>
      <c r="H449" s="320"/>
      <c r="I449" s="314"/>
      <c r="J449" s="314"/>
      <c r="K449" s="314"/>
      <c r="L449" s="313"/>
      <c r="M449" s="314"/>
      <c r="N449" s="314"/>
      <c r="O449" s="314"/>
      <c r="P449" s="314"/>
      <c r="Q449" s="314"/>
      <c r="R449" s="316"/>
      <c r="S449" s="312"/>
    </row>
    <row r="450" spans="1:19" s="339" customFormat="1" ht="15" hidden="1" customHeight="1" x14ac:dyDescent="0.3">
      <c r="A450" s="125"/>
      <c r="B450" s="132"/>
      <c r="C450" s="335"/>
      <c r="D450" s="335"/>
      <c r="E450" s="335"/>
      <c r="F450" s="336"/>
      <c r="G450" s="337"/>
      <c r="H450" s="336"/>
      <c r="I450" s="314"/>
      <c r="J450" s="314"/>
      <c r="K450" s="314"/>
      <c r="L450" s="313"/>
      <c r="M450" s="314"/>
      <c r="N450" s="314"/>
      <c r="O450" s="314"/>
      <c r="P450" s="314"/>
      <c r="Q450" s="314"/>
      <c r="R450" s="327"/>
      <c r="S450" s="327"/>
    </row>
    <row r="451" spans="1:19" s="339" customFormat="1" ht="15.75" hidden="1" customHeight="1" x14ac:dyDescent="0.25">
      <c r="A451" s="135"/>
      <c r="B451" s="132"/>
      <c r="C451" s="338"/>
      <c r="D451" s="338"/>
      <c r="E451" s="338"/>
      <c r="F451" s="330"/>
      <c r="G451" s="331"/>
      <c r="H451" s="330"/>
      <c r="I451" s="328"/>
      <c r="J451" s="328"/>
      <c r="K451" s="328"/>
      <c r="L451" s="330"/>
      <c r="M451" s="357"/>
      <c r="N451" s="358"/>
      <c r="O451" s="358"/>
      <c r="P451" s="358"/>
      <c r="Q451" s="358"/>
      <c r="R451" s="359"/>
      <c r="S451" s="359"/>
    </row>
    <row r="452" spans="1:19" s="339" customFormat="1" ht="15" hidden="1" customHeight="1" x14ac:dyDescent="0.3">
      <c r="A452" s="135"/>
      <c r="B452" s="167"/>
      <c r="C452" s="338"/>
      <c r="D452" s="338"/>
      <c r="E452" s="338"/>
      <c r="F452" s="330"/>
      <c r="G452" s="331"/>
      <c r="H452" s="330"/>
      <c r="I452" s="328"/>
      <c r="J452" s="328"/>
      <c r="K452" s="328"/>
      <c r="L452" s="330"/>
      <c r="M452" s="328"/>
      <c r="N452" s="332"/>
      <c r="O452" s="332"/>
      <c r="P452" s="332"/>
      <c r="Q452" s="332"/>
      <c r="R452" s="333"/>
      <c r="S452" s="333"/>
    </row>
    <row r="453" spans="1:19" s="339" customFormat="1" ht="15.75" hidden="1" customHeight="1" x14ac:dyDescent="0.3">
      <c r="A453" s="135"/>
      <c r="B453" s="167"/>
      <c r="C453" s="318"/>
      <c r="D453" s="311"/>
      <c r="E453" s="312"/>
      <c r="F453" s="313"/>
      <c r="G453" s="310"/>
      <c r="H453" s="313"/>
      <c r="I453" s="314"/>
      <c r="J453" s="314"/>
      <c r="K453" s="314"/>
      <c r="L453" s="313"/>
      <c r="M453" s="314"/>
      <c r="N453" s="314"/>
      <c r="O453" s="314"/>
      <c r="P453" s="314"/>
      <c r="Q453" s="314"/>
      <c r="R453" s="316"/>
      <c r="S453" s="312"/>
    </row>
    <row r="454" spans="1:19" s="339" customFormat="1" ht="15" hidden="1" customHeight="1" x14ac:dyDescent="0.3">
      <c r="A454" s="135"/>
      <c r="B454" s="167"/>
      <c r="C454" s="310"/>
      <c r="D454" s="311"/>
      <c r="E454" s="312"/>
      <c r="F454" s="320"/>
      <c r="G454" s="318"/>
      <c r="H454" s="320"/>
      <c r="I454" s="314"/>
      <c r="J454" s="314"/>
      <c r="K454" s="314"/>
      <c r="L454" s="313"/>
      <c r="M454" s="314"/>
      <c r="N454" s="314"/>
      <c r="O454" s="314"/>
      <c r="P454" s="314"/>
      <c r="Q454" s="314"/>
      <c r="R454" s="316"/>
      <c r="S454" s="312"/>
    </row>
    <row r="455" spans="1:19" s="339" customFormat="1" ht="15" hidden="1" customHeight="1" x14ac:dyDescent="0.25">
      <c r="A455" s="125"/>
      <c r="B455" s="126"/>
      <c r="C455" s="318"/>
      <c r="D455" s="315"/>
      <c r="E455" s="315"/>
      <c r="F455" s="320"/>
      <c r="G455" s="318"/>
      <c r="H455" s="320"/>
      <c r="I455" s="314"/>
      <c r="J455" s="314"/>
      <c r="K455" s="314"/>
      <c r="L455" s="313"/>
      <c r="M455" s="329"/>
      <c r="N455" s="329"/>
      <c r="O455" s="329"/>
      <c r="P455" s="329"/>
      <c r="Q455" s="329"/>
      <c r="R455" s="327"/>
      <c r="S455" s="327"/>
    </row>
    <row r="456" spans="1:19" s="339" customFormat="1" ht="15" hidden="1" customHeight="1" x14ac:dyDescent="0.3">
      <c r="A456" s="125"/>
      <c r="B456" s="128"/>
      <c r="C456" s="328"/>
      <c r="D456" s="328"/>
      <c r="E456" s="328"/>
      <c r="F456" s="330"/>
      <c r="G456" s="331"/>
      <c r="H456" s="330"/>
      <c r="I456" s="328"/>
      <c r="J456" s="328"/>
      <c r="K456" s="328"/>
      <c r="L456" s="330"/>
      <c r="M456" s="328"/>
      <c r="N456" s="332"/>
      <c r="O456" s="332"/>
      <c r="P456" s="332"/>
      <c r="Q456" s="332"/>
      <c r="R456" s="333"/>
      <c r="S456" s="333"/>
    </row>
    <row r="457" spans="1:19" s="339" customFormat="1" ht="15" hidden="1" customHeight="1" x14ac:dyDescent="0.3">
      <c r="A457" s="125"/>
      <c r="B457" s="132"/>
      <c r="C457" s="310"/>
      <c r="D457" s="360"/>
      <c r="E457" s="360"/>
      <c r="F457" s="313"/>
      <c r="G457" s="310"/>
      <c r="H457" s="313"/>
      <c r="I457" s="314"/>
      <c r="J457" s="314"/>
      <c r="K457" s="314"/>
      <c r="L457" s="313"/>
      <c r="M457" s="314"/>
      <c r="N457" s="314"/>
      <c r="O457" s="314"/>
      <c r="P457" s="314"/>
      <c r="Q457" s="314"/>
      <c r="R457" s="316"/>
      <c r="S457" s="312"/>
    </row>
    <row r="458" spans="1:19" s="339" customFormat="1" ht="15" hidden="1" customHeight="1" x14ac:dyDescent="0.3">
      <c r="A458" s="125"/>
      <c r="B458" s="126"/>
      <c r="C458" s="355"/>
      <c r="D458" s="361"/>
      <c r="E458" s="355"/>
      <c r="F458" s="351"/>
      <c r="G458" s="354"/>
      <c r="H458" s="351"/>
      <c r="I458" s="356"/>
      <c r="J458" s="356"/>
      <c r="K458" s="356"/>
      <c r="L458" s="351"/>
      <c r="M458" s="314"/>
      <c r="N458" s="314"/>
      <c r="O458" s="314"/>
      <c r="P458" s="314"/>
      <c r="Q458" s="314"/>
      <c r="R458" s="316"/>
      <c r="S458" s="312"/>
    </row>
    <row r="459" spans="1:19" s="339" customFormat="1" ht="15" hidden="1" customHeight="1" x14ac:dyDescent="0.3">
      <c r="A459" s="125"/>
      <c r="B459" s="126"/>
      <c r="C459" s="310"/>
      <c r="D459" s="360"/>
      <c r="E459" s="360"/>
      <c r="F459" s="313"/>
      <c r="G459" s="310"/>
      <c r="H459" s="313"/>
      <c r="I459" s="314"/>
      <c r="J459" s="314"/>
      <c r="K459" s="314"/>
      <c r="L459" s="313"/>
      <c r="M459" s="314"/>
      <c r="N459" s="314"/>
      <c r="O459" s="314"/>
      <c r="P459" s="314"/>
      <c r="Q459" s="314"/>
      <c r="R459" s="316"/>
      <c r="S459" s="312"/>
    </row>
    <row r="460" spans="1:19" s="339" customFormat="1" ht="15" hidden="1" customHeight="1" x14ac:dyDescent="0.3">
      <c r="A460" s="125"/>
      <c r="B460" s="126"/>
      <c r="C460" s="310"/>
      <c r="D460" s="360"/>
      <c r="E460" s="360"/>
      <c r="F460" s="313"/>
      <c r="G460" s="310"/>
      <c r="H460" s="313"/>
      <c r="I460" s="314"/>
      <c r="J460" s="314"/>
      <c r="K460" s="314"/>
      <c r="L460" s="313"/>
      <c r="M460" s="314"/>
      <c r="N460" s="314"/>
      <c r="O460" s="314"/>
      <c r="P460" s="314"/>
      <c r="Q460" s="314"/>
      <c r="R460" s="316"/>
      <c r="S460" s="312"/>
    </row>
    <row r="461" spans="1:19" s="339" customFormat="1" ht="15" hidden="1" customHeight="1" x14ac:dyDescent="0.3">
      <c r="A461" s="125"/>
      <c r="B461" s="126"/>
      <c r="C461" s="310"/>
      <c r="D461" s="360"/>
      <c r="E461" s="360"/>
      <c r="F461" s="313"/>
      <c r="G461" s="310"/>
      <c r="H461" s="313"/>
      <c r="I461" s="314"/>
      <c r="J461" s="314"/>
      <c r="K461" s="314"/>
      <c r="L461" s="313"/>
      <c r="M461" s="314"/>
      <c r="N461" s="314"/>
      <c r="O461" s="314"/>
      <c r="P461" s="314"/>
      <c r="Q461" s="314"/>
      <c r="R461" s="316"/>
      <c r="S461" s="312"/>
    </row>
    <row r="462" spans="1:19" s="339" customFormat="1" ht="15" hidden="1" customHeight="1" x14ac:dyDescent="0.3">
      <c r="A462" s="125"/>
      <c r="B462" s="126"/>
      <c r="C462" s="310"/>
      <c r="D462" s="360"/>
      <c r="E462" s="360"/>
      <c r="F462" s="313"/>
      <c r="G462" s="310"/>
      <c r="H462" s="313"/>
      <c r="I462" s="314"/>
      <c r="J462" s="314"/>
      <c r="K462" s="314"/>
      <c r="L462" s="313"/>
      <c r="M462" s="314"/>
      <c r="N462" s="314"/>
      <c r="O462" s="314"/>
      <c r="P462" s="314"/>
      <c r="Q462" s="314"/>
      <c r="R462" s="316"/>
      <c r="S462" s="312"/>
    </row>
    <row r="463" spans="1:19" s="339" customFormat="1" ht="15" hidden="1" customHeight="1" x14ac:dyDescent="0.3">
      <c r="A463" s="125"/>
      <c r="B463" s="126"/>
      <c r="C463" s="310"/>
      <c r="D463" s="360"/>
      <c r="E463" s="360"/>
      <c r="F463" s="313"/>
      <c r="G463" s="310"/>
      <c r="H463" s="313"/>
      <c r="I463" s="314"/>
      <c r="J463" s="314"/>
      <c r="K463" s="314"/>
      <c r="L463" s="313"/>
      <c r="M463" s="314"/>
      <c r="N463" s="314"/>
      <c r="O463" s="314"/>
      <c r="P463" s="314"/>
      <c r="Q463" s="314"/>
      <c r="R463" s="316"/>
      <c r="S463" s="312"/>
    </row>
    <row r="464" spans="1:19" s="339" customFormat="1" ht="15" hidden="1" customHeight="1" x14ac:dyDescent="0.3">
      <c r="A464" s="125"/>
      <c r="B464" s="126"/>
      <c r="C464" s="310"/>
      <c r="D464" s="360"/>
      <c r="E464" s="360"/>
      <c r="F464" s="313"/>
      <c r="G464" s="310"/>
      <c r="H464" s="313"/>
      <c r="I464" s="314"/>
      <c r="J464" s="314"/>
      <c r="K464" s="314"/>
      <c r="L464" s="313"/>
      <c r="M464" s="314"/>
      <c r="N464" s="314"/>
      <c r="O464" s="314"/>
      <c r="P464" s="314"/>
      <c r="Q464" s="314"/>
      <c r="R464" s="316"/>
      <c r="S464" s="312"/>
    </row>
    <row r="465" spans="1:19" s="339" customFormat="1" ht="15" hidden="1" customHeight="1" x14ac:dyDescent="0.3">
      <c r="A465" s="125"/>
      <c r="B465" s="128"/>
      <c r="C465" s="355"/>
      <c r="D465" s="361"/>
      <c r="E465" s="355"/>
      <c r="F465" s="351"/>
      <c r="G465" s="354"/>
      <c r="H465" s="351"/>
      <c r="I465" s="356"/>
      <c r="J465" s="356"/>
      <c r="K465" s="356"/>
      <c r="L465" s="351"/>
      <c r="M465" s="314"/>
      <c r="N465" s="314"/>
      <c r="O465" s="314"/>
      <c r="P465" s="314"/>
      <c r="Q465" s="314"/>
      <c r="R465" s="316"/>
      <c r="S465" s="312"/>
    </row>
    <row r="466" spans="1:19" s="339" customFormat="1" ht="15" hidden="1" customHeight="1" x14ac:dyDescent="0.3">
      <c r="A466" s="125"/>
      <c r="B466" s="128"/>
      <c r="C466" s="310"/>
      <c r="D466" s="360"/>
      <c r="E466" s="360"/>
      <c r="F466" s="313"/>
      <c r="G466" s="310"/>
      <c r="H466" s="313"/>
      <c r="I466" s="314"/>
      <c r="J466" s="314"/>
      <c r="K466" s="314"/>
      <c r="L466" s="313"/>
      <c r="M466" s="314"/>
      <c r="N466" s="314"/>
      <c r="O466" s="314"/>
      <c r="P466" s="314"/>
      <c r="Q466" s="314"/>
      <c r="R466" s="316"/>
      <c r="S466" s="312"/>
    </row>
    <row r="467" spans="1:19" s="339" customFormat="1" ht="15" hidden="1" customHeight="1" x14ac:dyDescent="0.3">
      <c r="A467" s="125"/>
      <c r="B467" s="132"/>
      <c r="C467" s="310"/>
      <c r="D467" s="360"/>
      <c r="E467" s="360"/>
      <c r="F467" s="313"/>
      <c r="G467" s="310"/>
      <c r="H467" s="313"/>
      <c r="I467" s="314"/>
      <c r="J467" s="314"/>
      <c r="K467" s="314"/>
      <c r="L467" s="313"/>
      <c r="M467" s="314"/>
      <c r="N467" s="314"/>
      <c r="O467" s="314"/>
      <c r="P467" s="314"/>
      <c r="Q467" s="314"/>
      <c r="R467" s="316"/>
      <c r="S467" s="312"/>
    </row>
    <row r="468" spans="1:19" s="339" customFormat="1" ht="15" hidden="1" customHeight="1" x14ac:dyDescent="0.3">
      <c r="A468" s="125"/>
      <c r="B468" s="126"/>
      <c r="C468" s="310"/>
      <c r="D468" s="360"/>
      <c r="E468" s="360"/>
      <c r="F468" s="313"/>
      <c r="G468" s="310"/>
      <c r="H468" s="313"/>
      <c r="I468" s="314"/>
      <c r="J468" s="314"/>
      <c r="K468" s="314"/>
      <c r="L468" s="313"/>
      <c r="M468" s="314"/>
      <c r="N468" s="314"/>
      <c r="O468" s="314"/>
      <c r="P468" s="314"/>
      <c r="Q468" s="314"/>
      <c r="R468" s="316"/>
      <c r="S468" s="312"/>
    </row>
    <row r="469" spans="1:19" s="339" customFormat="1" ht="15.75" hidden="1" customHeight="1" x14ac:dyDescent="0.3">
      <c r="A469" s="125"/>
      <c r="B469" s="126"/>
      <c r="C469" s="318"/>
      <c r="D469" s="312"/>
      <c r="E469" s="312"/>
      <c r="F469" s="313"/>
      <c r="G469" s="310"/>
      <c r="H469" s="313"/>
      <c r="I469" s="314"/>
      <c r="J469" s="314"/>
      <c r="K469" s="314"/>
      <c r="L469" s="320"/>
      <c r="M469" s="314"/>
      <c r="N469" s="314"/>
      <c r="O469" s="314"/>
      <c r="P469" s="314"/>
      <c r="Q469" s="314"/>
      <c r="R469" s="316"/>
      <c r="S469" s="312"/>
    </row>
    <row r="470" spans="1:19" s="339" customFormat="1" ht="15.75" hidden="1" customHeight="1" x14ac:dyDescent="0.3">
      <c r="A470" s="125"/>
      <c r="B470" s="128"/>
      <c r="C470" s="310"/>
      <c r="D470" s="312"/>
      <c r="E470" s="312"/>
      <c r="F470" s="313"/>
      <c r="G470" s="310"/>
      <c r="H470" s="313"/>
      <c r="I470" s="314"/>
      <c r="J470" s="314"/>
      <c r="K470" s="314"/>
      <c r="L470" s="313"/>
      <c r="M470" s="314"/>
      <c r="N470" s="314"/>
      <c r="O470" s="314"/>
      <c r="P470" s="314"/>
      <c r="Q470" s="314"/>
      <c r="R470" s="316"/>
      <c r="S470" s="312"/>
    </row>
    <row r="471" spans="1:19" s="339" customFormat="1" ht="15.75" hidden="1" customHeight="1" x14ac:dyDescent="0.3">
      <c r="A471" s="125"/>
      <c r="B471" s="126"/>
      <c r="C471" s="318"/>
      <c r="D471" s="312"/>
      <c r="E471" s="312"/>
      <c r="F471" s="320"/>
      <c r="G471" s="318"/>
      <c r="H471" s="320"/>
      <c r="I471" s="315"/>
      <c r="J471" s="315"/>
      <c r="K471" s="315"/>
      <c r="L471" s="320"/>
      <c r="M471" s="314"/>
      <c r="N471" s="314"/>
      <c r="O471" s="314"/>
      <c r="P471" s="314"/>
      <c r="Q471" s="314"/>
      <c r="R471" s="316"/>
      <c r="S471" s="312"/>
    </row>
    <row r="472" spans="1:19" s="339" customFormat="1" ht="15.75" hidden="1" customHeight="1" x14ac:dyDescent="0.3">
      <c r="A472" s="125"/>
      <c r="B472" s="128"/>
      <c r="C472" s="318"/>
      <c r="D472" s="312"/>
      <c r="E472" s="312"/>
      <c r="F472" s="320"/>
      <c r="G472" s="318"/>
      <c r="H472" s="320"/>
      <c r="I472" s="315"/>
      <c r="J472" s="315"/>
      <c r="K472" s="315"/>
      <c r="L472" s="320"/>
      <c r="M472" s="314"/>
      <c r="N472" s="314"/>
      <c r="O472" s="314"/>
      <c r="P472" s="314"/>
      <c r="Q472" s="314"/>
      <c r="R472" s="316"/>
      <c r="S472" s="312"/>
    </row>
    <row r="473" spans="1:19" s="339" customFormat="1" ht="15.75" hidden="1" customHeight="1" x14ac:dyDescent="0.3">
      <c r="A473" s="125"/>
      <c r="B473" s="126"/>
      <c r="C473" s="310"/>
      <c r="D473" s="312"/>
      <c r="E473" s="312"/>
      <c r="F473" s="313"/>
      <c r="G473" s="310"/>
      <c r="H473" s="313"/>
      <c r="I473" s="314"/>
      <c r="J473" s="314"/>
      <c r="K473" s="314"/>
      <c r="L473" s="313"/>
      <c r="M473" s="314"/>
      <c r="N473" s="314"/>
      <c r="O473" s="314"/>
      <c r="P473" s="314"/>
      <c r="Q473" s="314"/>
      <c r="R473" s="316"/>
      <c r="S473" s="312"/>
    </row>
    <row r="474" spans="1:19" s="339" customFormat="1" ht="15.75" hidden="1" customHeight="1" x14ac:dyDescent="0.3">
      <c r="A474" s="125"/>
      <c r="B474" s="132"/>
      <c r="C474" s="310"/>
      <c r="D474" s="312"/>
      <c r="E474" s="312"/>
      <c r="F474" s="313"/>
      <c r="G474" s="310"/>
      <c r="H474" s="313"/>
      <c r="I474" s="314"/>
      <c r="J474" s="314"/>
      <c r="K474" s="314"/>
      <c r="L474" s="313"/>
      <c r="M474" s="314"/>
      <c r="N474" s="314"/>
      <c r="O474" s="314"/>
      <c r="P474" s="314"/>
      <c r="Q474" s="314"/>
      <c r="R474" s="316"/>
      <c r="S474" s="312"/>
    </row>
    <row r="475" spans="1:19" s="339" customFormat="1" ht="15.75" hidden="1" customHeight="1" x14ac:dyDescent="0.3">
      <c r="A475" s="125"/>
      <c r="B475" s="128"/>
      <c r="C475" s="318"/>
      <c r="D475" s="312"/>
      <c r="E475" s="312"/>
      <c r="F475" s="313"/>
      <c r="G475" s="310"/>
      <c r="H475" s="313"/>
      <c r="I475" s="314"/>
      <c r="J475" s="314"/>
      <c r="K475" s="314"/>
      <c r="L475" s="320"/>
      <c r="M475" s="314"/>
      <c r="N475" s="314"/>
      <c r="O475" s="314"/>
      <c r="P475" s="314"/>
      <c r="Q475" s="314"/>
      <c r="R475" s="316"/>
      <c r="S475" s="312"/>
    </row>
    <row r="476" spans="1:19" s="339" customFormat="1" ht="15.75" hidden="1" customHeight="1" x14ac:dyDescent="0.3">
      <c r="A476" s="125"/>
      <c r="B476" s="126"/>
      <c r="C476" s="312"/>
      <c r="D476" s="312"/>
      <c r="E476" s="312"/>
      <c r="F476" s="320"/>
      <c r="G476" s="318"/>
      <c r="H476" s="320"/>
      <c r="I476" s="315"/>
      <c r="J476" s="315"/>
      <c r="K476" s="315"/>
      <c r="L476" s="320"/>
      <c r="M476" s="314"/>
      <c r="N476" s="314"/>
      <c r="O476" s="314"/>
      <c r="P476" s="314"/>
      <c r="Q476" s="314"/>
      <c r="R476" s="316"/>
      <c r="S476" s="312"/>
    </row>
    <row r="477" spans="1:19" s="339" customFormat="1" ht="15.75" hidden="1" customHeight="1" x14ac:dyDescent="0.3">
      <c r="A477" s="125"/>
      <c r="B477" s="128"/>
      <c r="C477" s="310"/>
      <c r="D477" s="312"/>
      <c r="E477" s="312"/>
      <c r="F477" s="313"/>
      <c r="G477" s="310"/>
      <c r="H477" s="313"/>
      <c r="I477" s="314"/>
      <c r="J477" s="314"/>
      <c r="K477" s="314"/>
      <c r="L477" s="313"/>
      <c r="M477" s="314"/>
      <c r="N477" s="314"/>
      <c r="O477" s="314"/>
      <c r="P477" s="314"/>
      <c r="Q477" s="314"/>
      <c r="R477" s="316"/>
      <c r="S477" s="312"/>
    </row>
    <row r="478" spans="1:19" s="339" customFormat="1" ht="15" hidden="1" customHeight="1" x14ac:dyDescent="0.3">
      <c r="A478" s="125"/>
      <c r="B478" s="132"/>
      <c r="C478" s="318"/>
      <c r="D478" s="315"/>
      <c r="E478" s="315"/>
      <c r="F478" s="320"/>
      <c r="G478" s="318"/>
      <c r="H478" s="320"/>
      <c r="I478" s="314"/>
      <c r="J478" s="314"/>
      <c r="K478" s="314"/>
      <c r="L478" s="313"/>
      <c r="M478" s="314"/>
      <c r="N478" s="314"/>
      <c r="O478" s="314"/>
      <c r="P478" s="314"/>
      <c r="Q478" s="314"/>
      <c r="R478" s="327"/>
      <c r="S478" s="327"/>
    </row>
    <row r="479" spans="1:19" s="339" customFormat="1" ht="15.75" hidden="1" customHeight="1" x14ac:dyDescent="0.3">
      <c r="A479" s="135"/>
      <c r="B479" s="132"/>
      <c r="C479" s="328"/>
      <c r="D479" s="328"/>
      <c r="E479" s="328"/>
      <c r="F479" s="330"/>
      <c r="G479" s="331"/>
      <c r="H479" s="330"/>
      <c r="I479" s="328"/>
      <c r="J479" s="328"/>
      <c r="K479" s="328"/>
      <c r="L479" s="330"/>
      <c r="M479" s="328"/>
      <c r="N479" s="332"/>
      <c r="O479" s="332"/>
      <c r="P479" s="332"/>
      <c r="Q479" s="332"/>
      <c r="R479" s="333"/>
      <c r="S479" s="333"/>
    </row>
    <row r="480" spans="1:19" s="339" customFormat="1" ht="15.75" hidden="1" customHeight="1" x14ac:dyDescent="0.3">
      <c r="A480" s="135"/>
      <c r="B480" s="167"/>
      <c r="C480" s="318"/>
      <c r="D480" s="312"/>
      <c r="E480" s="312"/>
      <c r="F480" s="320"/>
      <c r="G480" s="318"/>
      <c r="H480" s="320"/>
      <c r="I480" s="315"/>
      <c r="J480" s="315"/>
      <c r="K480" s="315"/>
      <c r="L480" s="320"/>
      <c r="M480" s="314"/>
      <c r="N480" s="314"/>
      <c r="O480" s="314"/>
      <c r="P480" s="314"/>
      <c r="Q480" s="314"/>
      <c r="R480" s="316"/>
      <c r="S480" s="312"/>
    </row>
    <row r="481" spans="1:19" s="339" customFormat="1" ht="15.75" hidden="1" customHeight="1" x14ac:dyDescent="0.3">
      <c r="A481" s="125"/>
      <c r="B481" s="126"/>
      <c r="C481" s="318"/>
      <c r="D481" s="312"/>
      <c r="E481" s="312"/>
      <c r="F481" s="320"/>
      <c r="G481" s="318"/>
      <c r="H481" s="320"/>
      <c r="I481" s="315"/>
      <c r="J481" s="315"/>
      <c r="K481" s="315"/>
      <c r="L481" s="320"/>
      <c r="M481" s="314"/>
      <c r="N481" s="314"/>
      <c r="O481" s="314"/>
      <c r="P481" s="314"/>
      <c r="Q481" s="314"/>
      <c r="R481" s="316"/>
      <c r="S481" s="312"/>
    </row>
    <row r="482" spans="1:19" s="339" customFormat="1" ht="15" hidden="1" customHeight="1" x14ac:dyDescent="0.3">
      <c r="A482" s="125"/>
      <c r="B482" s="126"/>
      <c r="C482" s="318"/>
      <c r="D482" s="315"/>
      <c r="E482" s="315"/>
      <c r="F482" s="320"/>
      <c r="G482" s="318"/>
      <c r="H482" s="320"/>
      <c r="I482" s="315"/>
      <c r="J482" s="315"/>
      <c r="K482" s="315"/>
      <c r="L482" s="320"/>
      <c r="M482" s="315"/>
      <c r="N482" s="315"/>
      <c r="O482" s="315"/>
      <c r="P482" s="315"/>
      <c r="Q482" s="315"/>
      <c r="R482" s="327"/>
      <c r="S482" s="327"/>
    </row>
    <row r="483" spans="1:19" s="339" customFormat="1" ht="15.75" hidden="1" customHeight="1" x14ac:dyDescent="0.3">
      <c r="A483" s="125"/>
      <c r="B483" s="126"/>
      <c r="C483" s="338"/>
      <c r="D483" s="338"/>
      <c r="E483" s="338"/>
      <c r="F483" s="330"/>
      <c r="G483" s="331"/>
      <c r="H483" s="330"/>
      <c r="I483" s="328"/>
      <c r="J483" s="328"/>
      <c r="K483" s="328"/>
      <c r="L483" s="330"/>
      <c r="M483" s="328"/>
      <c r="N483" s="332"/>
      <c r="O483" s="332"/>
      <c r="P483" s="332"/>
      <c r="Q483" s="332"/>
      <c r="R483" s="333"/>
      <c r="S483" s="333"/>
    </row>
    <row r="484" spans="1:19" s="339" customFormat="1" ht="15.75" hidden="1" customHeight="1" x14ac:dyDescent="0.3">
      <c r="A484" s="125"/>
      <c r="B484" s="126"/>
      <c r="C484" s="318"/>
      <c r="D484" s="311"/>
      <c r="E484" s="312"/>
      <c r="F484" s="313"/>
      <c r="G484" s="310"/>
      <c r="H484" s="313"/>
      <c r="I484" s="314"/>
      <c r="J484" s="314"/>
      <c r="K484" s="314"/>
      <c r="L484" s="313"/>
      <c r="M484" s="314"/>
      <c r="N484" s="314"/>
      <c r="O484" s="314"/>
      <c r="P484" s="314"/>
      <c r="Q484" s="314"/>
      <c r="R484" s="316"/>
      <c r="S484" s="312"/>
    </row>
    <row r="485" spans="1:19" s="339" customFormat="1" ht="15" hidden="1" customHeight="1" x14ac:dyDescent="0.3">
      <c r="A485" s="125"/>
      <c r="B485" s="126"/>
      <c r="C485" s="318"/>
      <c r="D485" s="315"/>
      <c r="E485" s="315"/>
      <c r="F485" s="320"/>
      <c r="G485" s="318"/>
      <c r="H485" s="320"/>
      <c r="I485" s="314"/>
      <c r="J485" s="314"/>
      <c r="K485" s="314"/>
      <c r="L485" s="313"/>
      <c r="M485" s="314"/>
      <c r="N485" s="314"/>
      <c r="O485" s="314"/>
      <c r="P485" s="314"/>
      <c r="Q485" s="314"/>
      <c r="R485" s="327"/>
      <c r="S485" s="327"/>
    </row>
    <row r="486" spans="1:19" s="339" customFormat="1" ht="15.75" hidden="1" customHeight="1" x14ac:dyDescent="0.3">
      <c r="A486" s="125"/>
      <c r="B486" s="126"/>
      <c r="C486" s="328"/>
      <c r="D486" s="328"/>
      <c r="E486" s="328"/>
      <c r="F486" s="330"/>
      <c r="G486" s="331"/>
      <c r="H486" s="330"/>
      <c r="I486" s="328"/>
      <c r="J486" s="328"/>
      <c r="K486" s="328"/>
      <c r="L486" s="330"/>
      <c r="M486" s="328"/>
      <c r="N486" s="332"/>
      <c r="O486" s="332"/>
      <c r="P486" s="332"/>
      <c r="Q486" s="332"/>
      <c r="R486" s="333"/>
      <c r="S486" s="333"/>
    </row>
    <row r="487" spans="1:19" s="339" customFormat="1" ht="15.75" hidden="1" customHeight="1" x14ac:dyDescent="0.3">
      <c r="A487" s="125"/>
      <c r="B487" s="126"/>
      <c r="C487" s="318"/>
      <c r="D487" s="311"/>
      <c r="E487" s="311"/>
      <c r="F487" s="313"/>
      <c r="G487" s="310"/>
      <c r="H487" s="313"/>
      <c r="I487" s="314"/>
      <c r="J487" s="314"/>
      <c r="K487" s="314"/>
      <c r="L487" s="313"/>
      <c r="M487" s="314"/>
      <c r="N487" s="314"/>
      <c r="O487" s="314"/>
      <c r="P487" s="314"/>
      <c r="Q487" s="314"/>
      <c r="R487" s="316"/>
      <c r="S487" s="312"/>
    </row>
    <row r="488" spans="1:19" s="339" customFormat="1" ht="15.75" hidden="1" customHeight="1" x14ac:dyDescent="0.3">
      <c r="A488" s="125"/>
      <c r="B488" s="126"/>
      <c r="C488" s="318"/>
      <c r="D488" s="311"/>
      <c r="E488" s="311"/>
      <c r="F488" s="313"/>
      <c r="G488" s="310"/>
      <c r="H488" s="313"/>
      <c r="I488" s="314"/>
      <c r="J488" s="314"/>
      <c r="K488" s="314"/>
      <c r="L488" s="313"/>
      <c r="M488" s="314"/>
      <c r="N488" s="314"/>
      <c r="O488" s="314"/>
      <c r="P488" s="314"/>
      <c r="Q488" s="314"/>
      <c r="R488" s="316"/>
      <c r="S488" s="312"/>
    </row>
    <row r="489" spans="1:19" s="339" customFormat="1" ht="15.75" hidden="1" customHeight="1" x14ac:dyDescent="0.3">
      <c r="A489" s="125"/>
      <c r="B489" s="126"/>
      <c r="C489" s="318"/>
      <c r="D489" s="311"/>
      <c r="E489" s="311"/>
      <c r="F489" s="313"/>
      <c r="G489" s="310"/>
      <c r="H489" s="313"/>
      <c r="I489" s="314"/>
      <c r="J489" s="314"/>
      <c r="K489" s="314"/>
      <c r="L489" s="313"/>
      <c r="M489" s="314"/>
      <c r="N489" s="314"/>
      <c r="O489" s="314"/>
      <c r="P489" s="314"/>
      <c r="Q489" s="314"/>
      <c r="R489" s="316"/>
      <c r="S489" s="312"/>
    </row>
    <row r="490" spans="1:19" s="339" customFormat="1" ht="15.75" hidden="1" customHeight="1" x14ac:dyDescent="0.3">
      <c r="A490" s="125"/>
      <c r="B490" s="128"/>
      <c r="C490" s="318"/>
      <c r="D490" s="311"/>
      <c r="E490" s="311"/>
      <c r="F490" s="313"/>
      <c r="G490" s="310"/>
      <c r="H490" s="313"/>
      <c r="I490" s="314"/>
      <c r="J490" s="314"/>
      <c r="K490" s="314"/>
      <c r="L490" s="313"/>
      <c r="M490" s="314"/>
      <c r="N490" s="314"/>
      <c r="O490" s="314"/>
      <c r="P490" s="314"/>
      <c r="Q490" s="314"/>
      <c r="R490" s="316"/>
      <c r="S490" s="312"/>
    </row>
    <row r="491" spans="1:19" s="339" customFormat="1" ht="15.75" hidden="1" customHeight="1" x14ac:dyDescent="0.3">
      <c r="A491" s="125"/>
      <c r="B491" s="126"/>
      <c r="C491" s="318"/>
      <c r="D491" s="311"/>
      <c r="E491" s="311"/>
      <c r="F491" s="313"/>
      <c r="G491" s="310"/>
      <c r="H491" s="313"/>
      <c r="I491" s="314"/>
      <c r="J491" s="314"/>
      <c r="K491" s="314"/>
      <c r="L491" s="313"/>
      <c r="M491" s="314"/>
      <c r="N491" s="314"/>
      <c r="O491" s="314"/>
      <c r="P491" s="314"/>
      <c r="Q491" s="314"/>
      <c r="R491" s="316"/>
      <c r="S491" s="312"/>
    </row>
    <row r="492" spans="1:19" s="339" customFormat="1" ht="15.75" hidden="1" customHeight="1" x14ac:dyDescent="0.3">
      <c r="A492" s="125"/>
      <c r="B492" s="126"/>
      <c r="C492" s="318"/>
      <c r="D492" s="311"/>
      <c r="E492" s="311"/>
      <c r="F492" s="313"/>
      <c r="G492" s="310"/>
      <c r="H492" s="313"/>
      <c r="I492" s="314"/>
      <c r="J492" s="314"/>
      <c r="K492" s="314"/>
      <c r="L492" s="313"/>
      <c r="M492" s="314"/>
      <c r="N492" s="314"/>
      <c r="O492" s="314"/>
      <c r="P492" s="314"/>
      <c r="Q492" s="314"/>
      <c r="R492" s="316"/>
      <c r="S492" s="312"/>
    </row>
    <row r="493" spans="1:19" s="339" customFormat="1" ht="15.75" hidden="1" customHeight="1" x14ac:dyDescent="0.3">
      <c r="A493" s="125"/>
      <c r="B493" s="126"/>
      <c r="C493" s="318"/>
      <c r="D493" s="311"/>
      <c r="E493" s="311"/>
      <c r="F493" s="313"/>
      <c r="G493" s="310"/>
      <c r="H493" s="313"/>
      <c r="I493" s="314"/>
      <c r="J493" s="314"/>
      <c r="K493" s="314"/>
      <c r="L493" s="313"/>
      <c r="M493" s="314"/>
      <c r="N493" s="314"/>
      <c r="O493" s="314"/>
      <c r="P493" s="314"/>
      <c r="Q493" s="314"/>
      <c r="R493" s="316"/>
      <c r="S493" s="312"/>
    </row>
    <row r="494" spans="1:19" s="339" customFormat="1" ht="15" hidden="1" customHeight="1" x14ac:dyDescent="0.3">
      <c r="A494" s="125"/>
      <c r="B494" s="126"/>
      <c r="C494" s="318"/>
      <c r="D494" s="315"/>
      <c r="E494" s="315"/>
      <c r="F494" s="320"/>
      <c r="G494" s="318"/>
      <c r="H494" s="320"/>
      <c r="I494" s="314"/>
      <c r="J494" s="314"/>
      <c r="K494" s="314"/>
      <c r="L494" s="313"/>
      <c r="M494" s="314"/>
      <c r="N494" s="314"/>
      <c r="O494" s="314"/>
      <c r="P494" s="314"/>
      <c r="Q494" s="314"/>
      <c r="R494" s="327"/>
      <c r="S494" s="327"/>
    </row>
    <row r="495" spans="1:19" s="339" customFormat="1" ht="15.75" hidden="1" customHeight="1" x14ac:dyDescent="0.3">
      <c r="A495" s="125"/>
      <c r="B495" s="126"/>
      <c r="C495" s="338"/>
      <c r="D495" s="338"/>
      <c r="E495" s="338"/>
      <c r="F495" s="330"/>
      <c r="G495" s="331"/>
      <c r="H495" s="330"/>
      <c r="I495" s="328"/>
      <c r="J495" s="328"/>
      <c r="K495" s="328"/>
      <c r="L495" s="330"/>
      <c r="M495" s="328"/>
      <c r="N495" s="332"/>
      <c r="O495" s="332"/>
      <c r="P495" s="332"/>
      <c r="Q495" s="332"/>
      <c r="R495" s="333"/>
      <c r="S495" s="333"/>
    </row>
    <row r="496" spans="1:19" s="339" customFormat="1" ht="20.25" hidden="1" customHeight="1" x14ac:dyDescent="0.3">
      <c r="A496" s="135"/>
      <c r="B496" s="132"/>
      <c r="C496" s="318"/>
      <c r="D496" s="312"/>
      <c r="E496" s="311"/>
      <c r="F496" s="320"/>
      <c r="G496" s="318"/>
      <c r="H496" s="320"/>
      <c r="I496" s="315"/>
      <c r="J496" s="315"/>
      <c r="K496" s="315"/>
      <c r="L496" s="320"/>
      <c r="M496" s="314"/>
      <c r="N496" s="314"/>
      <c r="O496" s="314"/>
      <c r="P496" s="314"/>
      <c r="Q496" s="314"/>
      <c r="R496" s="316"/>
      <c r="S496" s="312"/>
    </row>
    <row r="497" spans="1:19" s="339" customFormat="1" ht="20.25" hidden="1" customHeight="1" x14ac:dyDescent="0.3">
      <c r="A497" s="135"/>
      <c r="B497" s="167"/>
      <c r="C497" s="318"/>
      <c r="D497" s="312"/>
      <c r="E497" s="311"/>
      <c r="F497" s="320"/>
      <c r="G497" s="318"/>
      <c r="H497" s="320"/>
      <c r="I497" s="315"/>
      <c r="J497" s="315"/>
      <c r="K497" s="315"/>
      <c r="L497" s="320"/>
      <c r="M497" s="314"/>
      <c r="N497" s="314"/>
      <c r="O497" s="314"/>
      <c r="P497" s="314"/>
      <c r="Q497" s="314"/>
      <c r="R497" s="316"/>
      <c r="S497" s="312"/>
    </row>
    <row r="498" spans="1:19" s="339" customFormat="1" ht="20.25" hidden="1" customHeight="1" x14ac:dyDescent="0.3">
      <c r="A498" s="125"/>
      <c r="B498" s="128"/>
      <c r="C498" s="318"/>
      <c r="D498" s="312"/>
      <c r="E498" s="311"/>
      <c r="F498" s="320"/>
      <c r="G498" s="318"/>
      <c r="H498" s="320"/>
      <c r="I498" s="315"/>
      <c r="J498" s="315"/>
      <c r="K498" s="315"/>
      <c r="L498" s="320"/>
      <c r="M498" s="314"/>
      <c r="N498" s="314"/>
      <c r="O498" s="314"/>
      <c r="P498" s="314"/>
      <c r="Q498" s="314"/>
      <c r="R498" s="316"/>
      <c r="S498" s="312"/>
    </row>
    <row r="499" spans="1:19" s="339" customFormat="1" ht="15.75" hidden="1" customHeight="1" x14ac:dyDescent="0.3">
      <c r="A499" s="125"/>
      <c r="B499" s="128"/>
      <c r="C499" s="318"/>
      <c r="D499" s="312"/>
      <c r="E499" s="311"/>
      <c r="F499" s="320"/>
      <c r="G499" s="318"/>
      <c r="H499" s="320"/>
      <c r="I499" s="315"/>
      <c r="J499" s="315"/>
      <c r="K499" s="315"/>
      <c r="L499" s="320"/>
      <c r="M499" s="314"/>
      <c r="N499" s="314"/>
      <c r="O499" s="314"/>
      <c r="P499" s="314"/>
      <c r="Q499" s="314"/>
      <c r="R499" s="316"/>
      <c r="S499" s="312"/>
    </row>
    <row r="500" spans="1:19" s="339" customFormat="1" ht="15.75" hidden="1" customHeight="1" x14ac:dyDescent="0.3">
      <c r="A500" s="125"/>
      <c r="B500" s="128"/>
      <c r="C500" s="318"/>
      <c r="D500" s="312"/>
      <c r="E500" s="311"/>
      <c r="F500" s="320"/>
      <c r="G500" s="318"/>
      <c r="H500" s="320"/>
      <c r="I500" s="315"/>
      <c r="J500" s="315"/>
      <c r="K500" s="315"/>
      <c r="L500" s="320"/>
      <c r="M500" s="314"/>
      <c r="N500" s="314"/>
      <c r="O500" s="314"/>
      <c r="P500" s="314"/>
      <c r="Q500" s="314"/>
      <c r="R500" s="316"/>
      <c r="S500" s="312"/>
    </row>
    <row r="501" spans="1:19" s="339" customFormat="1" ht="15.75" hidden="1" customHeight="1" x14ac:dyDescent="0.3">
      <c r="A501" s="125"/>
      <c r="B501" s="128"/>
      <c r="C501" s="318"/>
      <c r="D501" s="312"/>
      <c r="E501" s="311"/>
      <c r="F501" s="320"/>
      <c r="G501" s="318"/>
      <c r="H501" s="320"/>
      <c r="I501" s="315"/>
      <c r="J501" s="315"/>
      <c r="K501" s="315"/>
      <c r="L501" s="320"/>
      <c r="M501" s="314"/>
      <c r="N501" s="314"/>
      <c r="O501" s="314"/>
      <c r="P501" s="314"/>
      <c r="Q501" s="314"/>
      <c r="R501" s="316"/>
      <c r="S501" s="312"/>
    </row>
    <row r="502" spans="1:19" s="339" customFormat="1" ht="15" hidden="1" customHeight="1" x14ac:dyDescent="0.3">
      <c r="A502" s="125"/>
      <c r="B502" s="126"/>
      <c r="C502" s="318"/>
      <c r="D502" s="315"/>
      <c r="E502" s="315"/>
      <c r="F502" s="320"/>
      <c r="G502" s="318"/>
      <c r="H502" s="320"/>
      <c r="I502" s="315"/>
      <c r="J502" s="315"/>
      <c r="K502" s="315"/>
      <c r="L502" s="320"/>
      <c r="M502" s="315"/>
      <c r="N502" s="315"/>
      <c r="O502" s="315"/>
      <c r="P502" s="315"/>
      <c r="Q502" s="315"/>
      <c r="R502" s="327"/>
      <c r="S502" s="327"/>
    </row>
    <row r="503" spans="1:19" s="339" customFormat="1" ht="15" hidden="1" customHeight="1" x14ac:dyDescent="0.3">
      <c r="A503" s="135"/>
      <c r="B503" s="132"/>
      <c r="C503" s="328"/>
      <c r="D503" s="328"/>
      <c r="E503" s="328"/>
      <c r="F503" s="330"/>
      <c r="G503" s="331"/>
      <c r="H503" s="330"/>
      <c r="I503" s="328"/>
      <c r="J503" s="328"/>
      <c r="K503" s="328"/>
      <c r="L503" s="330"/>
      <c r="M503" s="328"/>
      <c r="N503" s="332"/>
      <c r="O503" s="332"/>
      <c r="P503" s="332"/>
      <c r="Q503" s="332"/>
      <c r="R503" s="333"/>
      <c r="S503" s="333"/>
    </row>
    <row r="504" spans="1:19" s="339" customFormat="1" ht="15.75" hidden="1" customHeight="1" x14ac:dyDescent="0.3">
      <c r="A504" s="135"/>
      <c r="B504" s="167"/>
      <c r="C504" s="318"/>
      <c r="D504" s="311"/>
      <c r="E504" s="311"/>
      <c r="F504" s="313"/>
      <c r="G504" s="310"/>
      <c r="H504" s="313"/>
      <c r="I504" s="314"/>
      <c r="J504" s="314"/>
      <c r="K504" s="314"/>
      <c r="L504" s="313"/>
      <c r="M504" s="314"/>
      <c r="N504" s="314"/>
      <c r="O504" s="314"/>
      <c r="P504" s="314"/>
      <c r="Q504" s="314"/>
      <c r="R504" s="316"/>
      <c r="S504" s="312"/>
    </row>
    <row r="505" spans="1:19" s="339" customFormat="1" ht="15" hidden="1" customHeight="1" x14ac:dyDescent="0.3">
      <c r="A505" s="125"/>
      <c r="B505" s="126"/>
      <c r="C505" s="318"/>
      <c r="D505" s="315"/>
      <c r="E505" s="315"/>
      <c r="F505" s="320"/>
      <c r="G505" s="318"/>
      <c r="H505" s="320"/>
      <c r="I505" s="314"/>
      <c r="J505" s="314"/>
      <c r="K505" s="314"/>
      <c r="L505" s="313"/>
      <c r="M505" s="314"/>
      <c r="N505" s="314"/>
      <c r="O505" s="314"/>
      <c r="P505" s="314"/>
      <c r="Q505" s="314"/>
      <c r="R505" s="327"/>
      <c r="S505" s="327"/>
    </row>
    <row r="506" spans="1:19" s="339" customFormat="1" ht="15" hidden="1" customHeight="1" x14ac:dyDescent="0.3">
      <c r="A506" s="135"/>
      <c r="B506" s="132"/>
      <c r="C506" s="328"/>
      <c r="D506" s="328"/>
      <c r="E506" s="328"/>
      <c r="F506" s="330"/>
      <c r="G506" s="331"/>
      <c r="H506" s="330"/>
      <c r="I506" s="328"/>
      <c r="J506" s="328"/>
      <c r="K506" s="328"/>
      <c r="L506" s="330"/>
      <c r="M506" s="328"/>
      <c r="N506" s="332"/>
      <c r="O506" s="332"/>
      <c r="P506" s="332"/>
      <c r="Q506" s="332"/>
      <c r="R506" s="333"/>
      <c r="S506" s="333"/>
    </row>
    <row r="507" spans="1:19" s="339" customFormat="1" ht="15.75" hidden="1" customHeight="1" x14ac:dyDescent="0.3">
      <c r="A507" s="135"/>
      <c r="B507" s="203"/>
      <c r="C507" s="318"/>
      <c r="D507" s="311"/>
      <c r="E507" s="311"/>
      <c r="F507" s="313"/>
      <c r="G507" s="310"/>
      <c r="H507" s="313"/>
      <c r="I507" s="314"/>
      <c r="J507" s="314"/>
      <c r="K507" s="314"/>
      <c r="L507" s="313"/>
      <c r="M507" s="314"/>
      <c r="N507" s="314"/>
      <c r="O507" s="314"/>
      <c r="P507" s="314"/>
      <c r="Q507" s="314"/>
      <c r="R507" s="316"/>
      <c r="S507" s="312"/>
    </row>
    <row r="508" spans="1:19" s="339" customFormat="1" ht="15" hidden="1" customHeight="1" x14ac:dyDescent="0.3">
      <c r="A508" s="125"/>
      <c r="B508" s="126"/>
      <c r="C508" s="318"/>
      <c r="D508" s="315"/>
      <c r="E508" s="315"/>
      <c r="F508" s="320"/>
      <c r="G508" s="318"/>
      <c r="H508" s="320"/>
      <c r="I508" s="314"/>
      <c r="J508" s="314"/>
      <c r="K508" s="314"/>
      <c r="L508" s="313"/>
      <c r="M508" s="314"/>
      <c r="N508" s="314"/>
      <c r="O508" s="314"/>
      <c r="P508" s="314"/>
      <c r="Q508" s="314"/>
      <c r="R508" s="327"/>
      <c r="S508" s="327"/>
    </row>
    <row r="509" spans="1:19" s="339" customFormat="1" ht="15.75" hidden="1" customHeight="1" x14ac:dyDescent="0.3">
      <c r="A509" s="125"/>
      <c r="B509" s="126"/>
      <c r="C509" s="318"/>
      <c r="D509" s="315"/>
      <c r="E509" s="315"/>
      <c r="F509" s="320"/>
      <c r="G509" s="318"/>
      <c r="H509" s="320"/>
      <c r="I509" s="314"/>
      <c r="J509" s="314"/>
      <c r="K509" s="314"/>
      <c r="L509" s="313"/>
      <c r="M509" s="314"/>
      <c r="N509" s="314"/>
      <c r="O509" s="314"/>
      <c r="P509" s="314"/>
      <c r="Q509" s="314"/>
      <c r="R509" s="327"/>
      <c r="S509" s="327"/>
    </row>
    <row r="510" spans="1:19" s="339" customFormat="1" ht="15.75" hidden="1" customHeight="1" x14ac:dyDescent="0.3">
      <c r="A510" s="125"/>
      <c r="B510" s="126"/>
      <c r="C510" s="318"/>
      <c r="D510" s="312"/>
      <c r="E510" s="312"/>
      <c r="F510" s="320"/>
      <c r="G510" s="318"/>
      <c r="H510" s="320"/>
      <c r="I510" s="315"/>
      <c r="J510" s="315"/>
      <c r="K510" s="315"/>
      <c r="L510" s="320"/>
      <c r="M510" s="314"/>
      <c r="N510" s="362"/>
      <c r="O510" s="362"/>
      <c r="P510" s="362"/>
      <c r="Q510" s="362"/>
      <c r="R510" s="316"/>
      <c r="S510" s="363"/>
    </row>
    <row r="511" spans="1:19" s="339" customFormat="1" ht="15.75" hidden="1" customHeight="1" x14ac:dyDescent="0.3">
      <c r="A511" s="125"/>
      <c r="B511" s="126"/>
      <c r="C511" s="318"/>
      <c r="D511" s="312"/>
      <c r="E511" s="312"/>
      <c r="F511" s="320"/>
      <c r="G511" s="318"/>
      <c r="H511" s="320"/>
      <c r="I511" s="315"/>
      <c r="J511" s="315"/>
      <c r="K511" s="315"/>
      <c r="L511" s="320"/>
      <c r="M511" s="314"/>
      <c r="N511" s="362"/>
      <c r="O511" s="362"/>
      <c r="P511" s="362"/>
      <c r="Q511" s="362"/>
      <c r="R511" s="316"/>
      <c r="S511" s="363"/>
    </row>
    <row r="512" spans="1:19" s="339" customFormat="1" ht="15.75" hidden="1" customHeight="1" x14ac:dyDescent="0.3">
      <c r="A512" s="125"/>
      <c r="B512" s="132"/>
      <c r="C512" s="318"/>
      <c r="D512" s="312"/>
      <c r="E512" s="312"/>
      <c r="F512" s="320"/>
      <c r="G512" s="318"/>
      <c r="H512" s="320"/>
      <c r="I512" s="315"/>
      <c r="J512" s="315"/>
      <c r="K512" s="315"/>
      <c r="L512" s="320"/>
      <c r="M512" s="314"/>
      <c r="N512" s="362"/>
      <c r="O512" s="362"/>
      <c r="P512" s="362"/>
      <c r="Q512" s="362"/>
      <c r="R512" s="316"/>
      <c r="S512" s="363"/>
    </row>
    <row r="513" spans="1:19" s="339" customFormat="1" ht="15.75" hidden="1" customHeight="1" x14ac:dyDescent="0.3">
      <c r="A513" s="125"/>
      <c r="B513" s="132"/>
      <c r="C513" s="318"/>
      <c r="D513" s="312"/>
      <c r="E513" s="312"/>
      <c r="F513" s="320"/>
      <c r="G513" s="318"/>
      <c r="H513" s="320"/>
      <c r="I513" s="315"/>
      <c r="J513" s="315"/>
      <c r="K513" s="315"/>
      <c r="L513" s="320"/>
      <c r="M513" s="314"/>
      <c r="N513" s="315"/>
      <c r="O513" s="315"/>
      <c r="P513" s="315"/>
      <c r="Q513" s="362"/>
      <c r="R513" s="316"/>
      <c r="S513" s="312"/>
    </row>
    <row r="514" spans="1:19" s="339" customFormat="1" ht="15.75" hidden="1" customHeight="1" x14ac:dyDescent="0.3">
      <c r="A514" s="135"/>
      <c r="B514" s="132"/>
      <c r="C514" s="318"/>
      <c r="D514" s="315"/>
      <c r="E514" s="315"/>
      <c r="F514" s="320"/>
      <c r="G514" s="318"/>
      <c r="H514" s="320"/>
      <c r="I514" s="314"/>
      <c r="J514" s="314"/>
      <c r="K514" s="314"/>
      <c r="L514" s="313"/>
      <c r="M514" s="314"/>
      <c r="N514" s="314"/>
      <c r="O514" s="314"/>
      <c r="P514" s="314"/>
      <c r="Q514" s="314"/>
      <c r="R514" s="327"/>
      <c r="S514" s="327"/>
    </row>
    <row r="515" spans="1:19" s="365" customFormat="1" ht="14.25" hidden="1" customHeight="1" x14ac:dyDescent="0.3">
      <c r="A515" s="135"/>
      <c r="B515" s="203"/>
      <c r="C515" s="335"/>
      <c r="D515" s="335"/>
      <c r="E515" s="335"/>
      <c r="F515" s="336"/>
      <c r="G515" s="337"/>
      <c r="H515" s="336"/>
      <c r="I515" s="328"/>
      <c r="J515" s="328"/>
      <c r="K515" s="328"/>
      <c r="L515" s="330"/>
      <c r="M515" s="328"/>
      <c r="N515" s="328"/>
      <c r="O515" s="328"/>
      <c r="P515" s="328"/>
      <c r="Q515" s="328"/>
      <c r="R515" s="364"/>
      <c r="S515" s="364"/>
    </row>
    <row r="516" spans="1:19" s="366" customFormat="1" ht="15" hidden="1" customHeight="1" x14ac:dyDescent="0.25">
      <c r="A516" s="125"/>
      <c r="B516" s="126"/>
      <c r="C516" s="338"/>
      <c r="D516" s="338"/>
      <c r="E516" s="338"/>
      <c r="F516" s="330"/>
      <c r="G516" s="331"/>
      <c r="H516" s="330"/>
      <c r="I516" s="328"/>
      <c r="J516" s="328"/>
      <c r="K516" s="328"/>
      <c r="L516" s="330"/>
      <c r="M516" s="357"/>
      <c r="N516" s="358"/>
      <c r="O516" s="358"/>
      <c r="P516" s="358"/>
      <c r="Q516" s="358"/>
      <c r="R516" s="359"/>
      <c r="S516" s="359"/>
    </row>
    <row r="517" spans="1:19" s="339" customFormat="1" ht="15.75" hidden="1" customHeight="1" x14ac:dyDescent="0.3">
      <c r="A517" s="125"/>
      <c r="B517" s="126"/>
      <c r="C517" s="328"/>
      <c r="D517" s="328"/>
      <c r="E517" s="328"/>
      <c r="F517" s="330"/>
      <c r="G517" s="331"/>
      <c r="H517" s="330"/>
      <c r="I517" s="328"/>
      <c r="J517" s="328"/>
      <c r="K517" s="328"/>
      <c r="L517" s="330"/>
      <c r="M517" s="328"/>
      <c r="N517" s="332"/>
      <c r="O517" s="332"/>
      <c r="P517" s="332"/>
      <c r="Q517" s="332"/>
      <c r="R517" s="333"/>
      <c r="S517" s="333"/>
    </row>
    <row r="518" spans="1:19" s="339" customFormat="1" ht="15.75" hidden="1" customHeight="1" x14ac:dyDescent="0.3">
      <c r="A518" s="125"/>
      <c r="B518" s="126"/>
      <c r="C518" s="318"/>
      <c r="D518" s="311"/>
      <c r="E518" s="312"/>
      <c r="F518" s="313"/>
      <c r="G518" s="310"/>
      <c r="H518" s="313"/>
      <c r="I518" s="314"/>
      <c r="J518" s="314"/>
      <c r="K518" s="314"/>
      <c r="L518" s="313"/>
      <c r="M518" s="314"/>
      <c r="N518" s="314"/>
      <c r="O518" s="314"/>
      <c r="P518" s="314"/>
      <c r="Q518" s="314"/>
      <c r="R518" s="316"/>
      <c r="S518" s="312"/>
    </row>
    <row r="519" spans="1:19" s="339" customFormat="1" ht="15.75" hidden="1" customHeight="1" x14ac:dyDescent="0.3">
      <c r="A519" s="125"/>
      <c r="B519" s="126"/>
      <c r="C519" s="318"/>
      <c r="D519" s="311"/>
      <c r="E519" s="312"/>
      <c r="F519" s="313"/>
      <c r="G519" s="310"/>
      <c r="H519" s="313"/>
      <c r="I519" s="314"/>
      <c r="J519" s="314"/>
      <c r="K519" s="314"/>
      <c r="L519" s="313"/>
      <c r="M519" s="314"/>
      <c r="N519" s="314"/>
      <c r="O519" s="314"/>
      <c r="P519" s="314"/>
      <c r="Q519" s="314"/>
      <c r="R519" s="316"/>
      <c r="S519" s="312"/>
    </row>
    <row r="520" spans="1:19" s="339" customFormat="1" ht="15.75" hidden="1" customHeight="1" x14ac:dyDescent="0.3">
      <c r="A520" s="125"/>
      <c r="B520" s="126"/>
      <c r="C520" s="318"/>
      <c r="D520" s="311"/>
      <c r="E520" s="311"/>
      <c r="F520" s="313"/>
      <c r="G520" s="310"/>
      <c r="H520" s="313"/>
      <c r="I520" s="314"/>
      <c r="J520" s="314"/>
      <c r="K520" s="314"/>
      <c r="L520" s="313"/>
      <c r="M520" s="314"/>
      <c r="N520" s="314"/>
      <c r="O520" s="314"/>
      <c r="P520" s="314"/>
      <c r="Q520" s="314"/>
      <c r="R520" s="316"/>
      <c r="S520" s="312"/>
    </row>
    <row r="521" spans="1:19" s="339" customFormat="1" ht="15.75" hidden="1" customHeight="1" x14ac:dyDescent="0.3">
      <c r="A521" s="125"/>
      <c r="B521" s="126"/>
      <c r="C521" s="318"/>
      <c r="D521" s="311"/>
      <c r="E521" s="311"/>
      <c r="F521" s="313"/>
      <c r="G521" s="310"/>
      <c r="H521" s="313"/>
      <c r="I521" s="314"/>
      <c r="J521" s="314"/>
      <c r="K521" s="314"/>
      <c r="L521" s="313"/>
      <c r="M521" s="314"/>
      <c r="N521" s="314"/>
      <c r="O521" s="314"/>
      <c r="P521" s="314"/>
      <c r="Q521" s="314"/>
      <c r="R521" s="316"/>
      <c r="S521" s="312"/>
    </row>
    <row r="522" spans="1:19" s="339" customFormat="1" ht="15.75" hidden="1" customHeight="1" x14ac:dyDescent="0.3">
      <c r="A522" s="135"/>
      <c r="B522" s="132"/>
      <c r="C522" s="318"/>
      <c r="D522" s="311"/>
      <c r="E522" s="311"/>
      <c r="F522" s="313"/>
      <c r="G522" s="310"/>
      <c r="H522" s="313"/>
      <c r="I522" s="314"/>
      <c r="J522" s="314"/>
      <c r="K522" s="314"/>
      <c r="L522" s="313"/>
      <c r="M522" s="314"/>
      <c r="N522" s="314"/>
      <c r="O522" s="314"/>
      <c r="P522" s="314"/>
      <c r="Q522" s="314"/>
      <c r="R522" s="316"/>
      <c r="S522" s="312"/>
    </row>
    <row r="523" spans="1:19" s="339" customFormat="1" ht="15.75" hidden="1" customHeight="1" x14ac:dyDescent="0.3">
      <c r="A523" s="135"/>
      <c r="B523" s="167"/>
      <c r="C523" s="318"/>
      <c r="D523" s="311"/>
      <c r="E523" s="312"/>
      <c r="F523" s="313"/>
      <c r="G523" s="310"/>
      <c r="H523" s="313"/>
      <c r="I523" s="314"/>
      <c r="J523" s="314"/>
      <c r="K523" s="314"/>
      <c r="L523" s="313"/>
      <c r="M523" s="314"/>
      <c r="N523" s="314"/>
      <c r="O523" s="314"/>
      <c r="P523" s="314"/>
      <c r="Q523" s="314"/>
      <c r="R523" s="316"/>
      <c r="S523" s="312"/>
    </row>
    <row r="524" spans="1:19" s="339" customFormat="1" ht="15.75" hidden="1" customHeight="1" x14ac:dyDescent="0.3">
      <c r="A524" s="125"/>
      <c r="B524" s="126"/>
      <c r="C524" s="318"/>
      <c r="D524" s="311"/>
      <c r="E524" s="312"/>
      <c r="F524" s="313"/>
      <c r="G524" s="310"/>
      <c r="H524" s="313"/>
      <c r="I524" s="314"/>
      <c r="J524" s="314"/>
      <c r="K524" s="314"/>
      <c r="L524" s="313"/>
      <c r="M524" s="314"/>
      <c r="N524" s="314"/>
      <c r="O524" s="314"/>
      <c r="P524" s="314"/>
      <c r="Q524" s="314"/>
      <c r="R524" s="316"/>
      <c r="S524" s="312"/>
    </row>
    <row r="525" spans="1:19" s="339" customFormat="1" ht="15.75" hidden="1" customHeight="1" x14ac:dyDescent="0.3">
      <c r="A525" s="125"/>
      <c r="B525" s="126"/>
      <c r="C525" s="318"/>
      <c r="D525" s="311"/>
      <c r="E525" s="311"/>
      <c r="F525" s="313"/>
      <c r="G525" s="310"/>
      <c r="H525" s="313"/>
      <c r="I525" s="314"/>
      <c r="J525" s="314"/>
      <c r="K525" s="314"/>
      <c r="L525" s="313"/>
      <c r="M525" s="314"/>
      <c r="N525" s="314"/>
      <c r="O525" s="314"/>
      <c r="P525" s="314"/>
      <c r="Q525" s="314"/>
      <c r="R525" s="316"/>
      <c r="S525" s="312"/>
    </row>
    <row r="526" spans="1:19" s="339" customFormat="1" ht="15" hidden="1" customHeight="1" x14ac:dyDescent="0.3">
      <c r="A526" s="125"/>
      <c r="B526" s="126"/>
      <c r="C526" s="318"/>
      <c r="D526" s="315"/>
      <c r="E526" s="315"/>
      <c r="F526" s="320"/>
      <c r="G526" s="318"/>
      <c r="H526" s="320"/>
      <c r="I526" s="314"/>
      <c r="J526" s="314"/>
      <c r="K526" s="314"/>
      <c r="L526" s="313"/>
      <c r="M526" s="314"/>
      <c r="N526" s="314"/>
      <c r="O526" s="314"/>
      <c r="P526" s="314"/>
      <c r="Q526" s="314"/>
      <c r="R526" s="316"/>
      <c r="S526" s="312"/>
    </row>
    <row r="527" spans="1:19" s="365" customFormat="1" ht="14.25" hidden="1" customHeight="1" x14ac:dyDescent="0.3">
      <c r="A527" s="123"/>
      <c r="B527" s="132"/>
      <c r="C527" s="335"/>
      <c r="D527" s="335"/>
      <c r="E527" s="335"/>
      <c r="F527" s="336"/>
      <c r="G527" s="337"/>
      <c r="H527" s="336"/>
      <c r="I527" s="328"/>
      <c r="J527" s="328"/>
      <c r="K527" s="328"/>
      <c r="L527" s="330"/>
      <c r="M527" s="328"/>
      <c r="N527" s="328"/>
      <c r="O527" s="328"/>
      <c r="P527" s="328"/>
      <c r="Q527" s="328"/>
      <c r="R527" s="364"/>
      <c r="S527" s="364"/>
    </row>
    <row r="528" spans="1:19" s="339" customFormat="1" ht="15.75" hidden="1" customHeight="1" x14ac:dyDescent="0.25">
      <c r="A528" s="135"/>
      <c r="B528" s="167"/>
      <c r="C528" s="338"/>
      <c r="D528" s="338"/>
      <c r="E528" s="338"/>
      <c r="F528" s="330"/>
      <c r="G528" s="331"/>
      <c r="H528" s="330"/>
      <c r="I528" s="328"/>
      <c r="J528" s="328"/>
      <c r="K528" s="328"/>
      <c r="L528" s="330"/>
      <c r="M528" s="357"/>
      <c r="N528" s="358"/>
      <c r="O528" s="358"/>
      <c r="P528" s="358"/>
      <c r="Q528" s="358"/>
      <c r="R528" s="359"/>
      <c r="S528" s="359"/>
    </row>
    <row r="529" spans="1:19" s="339" customFormat="1" ht="15" hidden="1" customHeight="1" x14ac:dyDescent="0.3">
      <c r="A529" s="125"/>
      <c r="B529" s="132"/>
      <c r="C529" s="338"/>
      <c r="D529" s="338"/>
      <c r="E529" s="338"/>
      <c r="F529" s="330"/>
      <c r="G529" s="331"/>
      <c r="H529" s="330"/>
      <c r="I529" s="328"/>
      <c r="J529" s="328"/>
      <c r="K529" s="328"/>
      <c r="L529" s="330"/>
      <c r="M529" s="328"/>
      <c r="N529" s="332"/>
      <c r="O529" s="332"/>
      <c r="P529" s="332"/>
      <c r="Q529" s="332"/>
      <c r="R529" s="333"/>
      <c r="S529" s="333"/>
    </row>
    <row r="530" spans="1:19" s="339" customFormat="1" ht="15.75" hidden="1" customHeight="1" x14ac:dyDescent="0.3">
      <c r="A530" s="125"/>
      <c r="B530" s="132"/>
      <c r="C530" s="318"/>
      <c r="D530" s="311"/>
      <c r="E530" s="312"/>
      <c r="F530" s="313"/>
      <c r="G530" s="310"/>
      <c r="H530" s="313"/>
      <c r="I530" s="314"/>
      <c r="J530" s="314"/>
      <c r="K530" s="314"/>
      <c r="L530" s="313"/>
      <c r="M530" s="314"/>
      <c r="N530" s="314"/>
      <c r="O530" s="314"/>
      <c r="P530" s="314"/>
      <c r="Q530" s="314"/>
      <c r="R530" s="316"/>
      <c r="S530" s="312"/>
    </row>
    <row r="531" spans="1:19" s="339" customFormat="1" ht="15.75" hidden="1" customHeight="1" x14ac:dyDescent="0.3">
      <c r="A531" s="125"/>
      <c r="B531" s="132"/>
      <c r="C531" s="318"/>
      <c r="D531" s="311"/>
      <c r="E531" s="312"/>
      <c r="F531" s="313"/>
      <c r="G531" s="310"/>
      <c r="H531" s="313"/>
      <c r="I531" s="314"/>
      <c r="J531" s="314"/>
      <c r="K531" s="314"/>
      <c r="L531" s="313"/>
      <c r="M531" s="314"/>
      <c r="N531" s="314"/>
      <c r="O531" s="314"/>
      <c r="P531" s="314"/>
      <c r="Q531" s="314"/>
      <c r="R531" s="316"/>
      <c r="S531" s="312"/>
    </row>
    <row r="532" spans="1:19" s="339" customFormat="1" ht="15.75" hidden="1" customHeight="1" x14ac:dyDescent="0.3">
      <c r="A532" s="125"/>
      <c r="B532" s="132"/>
      <c r="C532" s="318"/>
      <c r="D532" s="311"/>
      <c r="E532" s="312"/>
      <c r="F532" s="313"/>
      <c r="G532" s="310"/>
      <c r="H532" s="313"/>
      <c r="I532" s="314"/>
      <c r="J532" s="314"/>
      <c r="K532" s="314"/>
      <c r="L532" s="313"/>
      <c r="M532" s="314"/>
      <c r="N532" s="314"/>
      <c r="O532" s="314"/>
      <c r="P532" s="314"/>
      <c r="Q532" s="314"/>
      <c r="R532" s="316"/>
      <c r="S532" s="312"/>
    </row>
    <row r="533" spans="1:19" s="339" customFormat="1" ht="15.75" hidden="1" customHeight="1" x14ac:dyDescent="0.3">
      <c r="A533" s="125"/>
      <c r="B533" s="132"/>
      <c r="C533" s="318"/>
      <c r="D533" s="311"/>
      <c r="E533" s="312"/>
      <c r="F533" s="313"/>
      <c r="G533" s="310"/>
      <c r="H533" s="313"/>
      <c r="I533" s="314"/>
      <c r="J533" s="314"/>
      <c r="K533" s="314"/>
      <c r="L533" s="313"/>
      <c r="M533" s="314"/>
      <c r="N533" s="314"/>
      <c r="O533" s="314"/>
      <c r="P533" s="314"/>
      <c r="Q533" s="314"/>
      <c r="R533" s="316"/>
      <c r="S533" s="312"/>
    </row>
    <row r="534" spans="1:19" s="339" customFormat="1" ht="15.75" hidden="1" customHeight="1" x14ac:dyDescent="0.3">
      <c r="A534" s="125"/>
      <c r="B534" s="132"/>
      <c r="C534" s="318"/>
      <c r="D534" s="311"/>
      <c r="E534" s="312"/>
      <c r="F534" s="313"/>
      <c r="G534" s="310"/>
      <c r="H534" s="313"/>
      <c r="I534" s="314"/>
      <c r="J534" s="314"/>
      <c r="K534" s="314"/>
      <c r="L534" s="313"/>
      <c r="M534" s="314"/>
      <c r="N534" s="314"/>
      <c r="O534" s="314"/>
      <c r="P534" s="314"/>
      <c r="Q534" s="314"/>
      <c r="R534" s="316"/>
      <c r="S534" s="312"/>
    </row>
    <row r="535" spans="1:19" s="339" customFormat="1" ht="15" hidden="1" customHeight="1" x14ac:dyDescent="0.3">
      <c r="A535" s="125"/>
      <c r="B535" s="132"/>
      <c r="C535" s="318"/>
      <c r="D535" s="315"/>
      <c r="E535" s="315"/>
      <c r="F535" s="320"/>
      <c r="G535" s="318"/>
      <c r="H535" s="320"/>
      <c r="I535" s="314"/>
      <c r="J535" s="314"/>
      <c r="K535" s="314"/>
      <c r="L535" s="313"/>
      <c r="M535" s="314"/>
      <c r="N535" s="314"/>
      <c r="O535" s="314"/>
      <c r="P535" s="314"/>
      <c r="Q535" s="314"/>
      <c r="R535" s="327"/>
      <c r="S535" s="327"/>
    </row>
    <row r="536" spans="1:19" s="339" customFormat="1" ht="15" hidden="1" customHeight="1" x14ac:dyDescent="0.3">
      <c r="A536" s="125"/>
      <c r="B536" s="132"/>
      <c r="C536" s="328"/>
      <c r="D536" s="328"/>
      <c r="E536" s="328"/>
      <c r="F536" s="330"/>
      <c r="G536" s="331"/>
      <c r="H536" s="330"/>
      <c r="I536" s="328"/>
      <c r="J536" s="328"/>
      <c r="K536" s="328"/>
      <c r="L536" s="330"/>
      <c r="M536" s="328"/>
      <c r="N536" s="332"/>
      <c r="O536" s="332"/>
      <c r="P536" s="332"/>
      <c r="Q536" s="332"/>
      <c r="R536" s="333"/>
      <c r="S536" s="333"/>
    </row>
    <row r="537" spans="1:19" s="339" customFormat="1" ht="15.75" hidden="1" customHeight="1" x14ac:dyDescent="0.3">
      <c r="A537" s="125"/>
      <c r="B537" s="132"/>
      <c r="C537" s="318"/>
      <c r="D537" s="311"/>
      <c r="E537" s="312"/>
      <c r="F537" s="313"/>
      <c r="G537" s="310"/>
      <c r="H537" s="313"/>
      <c r="I537" s="314"/>
      <c r="J537" s="314"/>
      <c r="K537" s="314"/>
      <c r="L537" s="320"/>
      <c r="M537" s="314"/>
      <c r="N537" s="314"/>
      <c r="O537" s="314"/>
      <c r="P537" s="314"/>
      <c r="Q537" s="314"/>
      <c r="R537" s="316"/>
      <c r="S537" s="312"/>
    </row>
    <row r="538" spans="1:19" s="339" customFormat="1" ht="15.75" hidden="1" customHeight="1" x14ac:dyDescent="0.3">
      <c r="A538" s="125"/>
      <c r="B538" s="132"/>
      <c r="C538" s="318"/>
      <c r="D538" s="311"/>
      <c r="E538" s="312"/>
      <c r="F538" s="313"/>
      <c r="G538" s="310"/>
      <c r="H538" s="313"/>
      <c r="I538" s="314"/>
      <c r="J538" s="314"/>
      <c r="K538" s="314"/>
      <c r="L538" s="313"/>
      <c r="M538" s="314"/>
      <c r="N538" s="314"/>
      <c r="O538" s="314"/>
      <c r="P538" s="314"/>
      <c r="Q538" s="314"/>
      <c r="R538" s="316"/>
      <c r="S538" s="312"/>
    </row>
    <row r="539" spans="1:19" s="339" customFormat="1" ht="15.75" hidden="1" customHeight="1" x14ac:dyDescent="0.3">
      <c r="A539" s="125"/>
      <c r="B539" s="132"/>
      <c r="C539" s="318"/>
      <c r="D539" s="311"/>
      <c r="E539" s="312"/>
      <c r="F539" s="313"/>
      <c r="G539" s="310"/>
      <c r="H539" s="313"/>
      <c r="I539" s="314"/>
      <c r="J539" s="314"/>
      <c r="K539" s="314"/>
      <c r="L539" s="320"/>
      <c r="M539" s="314"/>
      <c r="N539" s="314"/>
      <c r="O539" s="314"/>
      <c r="P539" s="314"/>
      <c r="Q539" s="314"/>
      <c r="R539" s="316"/>
      <c r="S539" s="312"/>
    </row>
    <row r="540" spans="1:19" s="339" customFormat="1" ht="15.75" hidden="1" customHeight="1" x14ac:dyDescent="0.3">
      <c r="A540" s="125"/>
      <c r="B540" s="132"/>
      <c r="C540" s="318"/>
      <c r="D540" s="311"/>
      <c r="E540" s="312"/>
      <c r="F540" s="313"/>
      <c r="G540" s="310"/>
      <c r="H540" s="313"/>
      <c r="I540" s="314"/>
      <c r="J540" s="314"/>
      <c r="K540" s="314"/>
      <c r="L540" s="320"/>
      <c r="M540" s="314"/>
      <c r="N540" s="314"/>
      <c r="O540" s="314"/>
      <c r="P540" s="314"/>
      <c r="Q540" s="314"/>
      <c r="R540" s="316"/>
      <c r="S540" s="312"/>
    </row>
    <row r="541" spans="1:19" s="339" customFormat="1" ht="15" hidden="1" customHeight="1" x14ac:dyDescent="0.3">
      <c r="A541" s="125"/>
      <c r="B541" s="132"/>
      <c r="C541" s="318"/>
      <c r="D541" s="315"/>
      <c r="E541" s="315"/>
      <c r="F541" s="320"/>
      <c r="G541" s="318"/>
      <c r="H541" s="320"/>
      <c r="I541" s="314"/>
      <c r="J541" s="314"/>
      <c r="K541" s="314"/>
      <c r="L541" s="313"/>
      <c r="M541" s="314"/>
      <c r="N541" s="314"/>
      <c r="O541" s="314"/>
      <c r="P541" s="314"/>
      <c r="Q541" s="314"/>
      <c r="R541" s="327"/>
      <c r="S541" s="327"/>
    </row>
    <row r="542" spans="1:19" s="339" customFormat="1" ht="15.75" hidden="1" customHeight="1" x14ac:dyDescent="0.3">
      <c r="A542" s="125"/>
      <c r="B542" s="132"/>
      <c r="C542" s="328"/>
      <c r="D542" s="328"/>
      <c r="E542" s="328"/>
      <c r="F542" s="330"/>
      <c r="G542" s="331"/>
      <c r="H542" s="330"/>
      <c r="I542" s="328"/>
      <c r="J542" s="328"/>
      <c r="K542" s="328"/>
      <c r="L542" s="330"/>
      <c r="M542" s="328"/>
      <c r="N542" s="332"/>
      <c r="O542" s="332"/>
      <c r="P542" s="332"/>
      <c r="Q542" s="332"/>
      <c r="R542" s="333"/>
      <c r="S542" s="333"/>
    </row>
    <row r="543" spans="1:19" s="339" customFormat="1" ht="15.75" hidden="1" customHeight="1" x14ac:dyDescent="0.3">
      <c r="A543" s="125"/>
      <c r="B543" s="132"/>
      <c r="C543" s="318"/>
      <c r="D543" s="311"/>
      <c r="E543" s="312"/>
      <c r="F543" s="313"/>
      <c r="G543" s="310"/>
      <c r="H543" s="313"/>
      <c r="I543" s="314"/>
      <c r="J543" s="314"/>
      <c r="K543" s="314"/>
      <c r="L543" s="313"/>
      <c r="M543" s="314"/>
      <c r="N543" s="314"/>
      <c r="O543" s="314"/>
      <c r="P543" s="314"/>
      <c r="Q543" s="314"/>
      <c r="R543" s="316"/>
      <c r="S543" s="312"/>
    </row>
    <row r="544" spans="1:19" s="339" customFormat="1" ht="15.75" hidden="1" customHeight="1" x14ac:dyDescent="0.3">
      <c r="A544" s="125"/>
      <c r="B544" s="132"/>
      <c r="C544" s="318"/>
      <c r="D544" s="311"/>
      <c r="E544" s="312"/>
      <c r="F544" s="313"/>
      <c r="G544" s="310"/>
      <c r="H544" s="313"/>
      <c r="I544" s="314"/>
      <c r="J544" s="314"/>
      <c r="K544" s="314"/>
      <c r="L544" s="313"/>
      <c r="M544" s="314"/>
      <c r="N544" s="314"/>
      <c r="O544" s="314"/>
      <c r="P544" s="314"/>
      <c r="Q544" s="314"/>
      <c r="R544" s="316"/>
      <c r="S544" s="312"/>
    </row>
    <row r="545" spans="1:19" s="339" customFormat="1" ht="15.75" hidden="1" customHeight="1" x14ac:dyDescent="0.3">
      <c r="A545" s="125"/>
      <c r="B545" s="132"/>
      <c r="C545" s="318"/>
      <c r="D545" s="311"/>
      <c r="E545" s="312"/>
      <c r="F545" s="313"/>
      <c r="G545" s="310"/>
      <c r="H545" s="313"/>
      <c r="I545" s="314"/>
      <c r="J545" s="314"/>
      <c r="K545" s="314"/>
      <c r="L545" s="313"/>
      <c r="M545" s="314"/>
      <c r="N545" s="314"/>
      <c r="O545" s="314"/>
      <c r="P545" s="314"/>
      <c r="Q545" s="314"/>
      <c r="R545" s="316"/>
      <c r="S545" s="312"/>
    </row>
    <row r="546" spans="1:19" s="339" customFormat="1" ht="15" hidden="1" customHeight="1" x14ac:dyDescent="0.3">
      <c r="A546" s="125"/>
      <c r="B546" s="132"/>
      <c r="C546" s="318"/>
      <c r="D546" s="315"/>
      <c r="E546" s="315"/>
      <c r="F546" s="320"/>
      <c r="G546" s="318"/>
      <c r="H546" s="320"/>
      <c r="I546" s="314"/>
      <c r="J546" s="314"/>
      <c r="K546" s="314"/>
      <c r="L546" s="313"/>
      <c r="M546" s="314"/>
      <c r="N546" s="314"/>
      <c r="O546" s="314"/>
      <c r="P546" s="314"/>
      <c r="Q546" s="314"/>
      <c r="R546" s="327"/>
      <c r="S546" s="327"/>
    </row>
    <row r="547" spans="1:19" s="339" customFormat="1" ht="15.75" hidden="1" customHeight="1" x14ac:dyDescent="0.3">
      <c r="A547" s="125"/>
      <c r="B547" s="132"/>
      <c r="C547" s="328"/>
      <c r="D547" s="328"/>
      <c r="E547" s="328"/>
      <c r="F547" s="330"/>
      <c r="G547" s="331"/>
      <c r="H547" s="330"/>
      <c r="I547" s="328"/>
      <c r="J547" s="328"/>
      <c r="K547" s="328"/>
      <c r="L547" s="330"/>
      <c r="M547" s="328"/>
      <c r="N547" s="332"/>
      <c r="O547" s="332"/>
      <c r="P547" s="332"/>
      <c r="Q547" s="332"/>
      <c r="R547" s="333"/>
      <c r="S547" s="333"/>
    </row>
    <row r="548" spans="1:19" s="339" customFormat="1" ht="15.75" hidden="1" customHeight="1" x14ac:dyDescent="0.3">
      <c r="A548" s="125"/>
      <c r="B548" s="132"/>
      <c r="C548" s="318"/>
      <c r="D548" s="311"/>
      <c r="E548" s="312"/>
      <c r="F548" s="313"/>
      <c r="G548" s="310"/>
      <c r="H548" s="313"/>
      <c r="I548" s="314"/>
      <c r="J548" s="314"/>
      <c r="K548" s="314"/>
      <c r="L548" s="313"/>
      <c r="M548" s="314"/>
      <c r="N548" s="314"/>
      <c r="O548" s="314"/>
      <c r="P548" s="314"/>
      <c r="Q548" s="314"/>
      <c r="R548" s="316"/>
      <c r="S548" s="312"/>
    </row>
    <row r="549" spans="1:19" s="339" customFormat="1" ht="15.75" hidden="1" customHeight="1" x14ac:dyDescent="0.3">
      <c r="A549" s="125"/>
      <c r="B549" s="132"/>
      <c r="C549" s="318"/>
      <c r="D549" s="311"/>
      <c r="E549" s="312"/>
      <c r="F549" s="313"/>
      <c r="G549" s="310"/>
      <c r="H549" s="313"/>
      <c r="I549" s="314"/>
      <c r="J549" s="314"/>
      <c r="K549" s="314"/>
      <c r="L549" s="313"/>
      <c r="M549" s="314"/>
      <c r="N549" s="314"/>
      <c r="O549" s="314"/>
      <c r="P549" s="314"/>
      <c r="Q549" s="314"/>
      <c r="R549" s="316"/>
      <c r="S549" s="312"/>
    </row>
    <row r="550" spans="1:19" s="339" customFormat="1" ht="15.75" hidden="1" customHeight="1" x14ac:dyDescent="0.3">
      <c r="A550" s="125"/>
      <c r="B550" s="132"/>
      <c r="C550" s="318"/>
      <c r="D550" s="311"/>
      <c r="E550" s="312"/>
      <c r="F550" s="313"/>
      <c r="G550" s="310"/>
      <c r="H550" s="313"/>
      <c r="I550" s="314"/>
      <c r="J550" s="314"/>
      <c r="K550" s="314"/>
      <c r="L550" s="313"/>
      <c r="M550" s="314"/>
      <c r="N550" s="314"/>
      <c r="O550" s="314"/>
      <c r="P550" s="314"/>
      <c r="Q550" s="314"/>
      <c r="R550" s="316"/>
      <c r="S550" s="312"/>
    </row>
    <row r="551" spans="1:19" s="339" customFormat="1" ht="15.75" hidden="1" customHeight="1" x14ac:dyDescent="0.3">
      <c r="A551" s="125"/>
      <c r="B551" s="132"/>
      <c r="C551" s="318"/>
      <c r="D551" s="311"/>
      <c r="E551" s="312"/>
      <c r="F551" s="313"/>
      <c r="G551" s="310"/>
      <c r="H551" s="313"/>
      <c r="I551" s="314"/>
      <c r="J551" s="314"/>
      <c r="K551" s="314"/>
      <c r="L551" s="313"/>
      <c r="M551" s="314"/>
      <c r="N551" s="314"/>
      <c r="O551" s="314"/>
      <c r="P551" s="314"/>
      <c r="Q551" s="314"/>
      <c r="R551" s="316"/>
      <c r="S551" s="312"/>
    </row>
    <row r="552" spans="1:19" s="339" customFormat="1" ht="15" hidden="1" customHeight="1" x14ac:dyDescent="0.3">
      <c r="A552" s="125"/>
      <c r="B552" s="126"/>
      <c r="C552" s="318"/>
      <c r="D552" s="315"/>
      <c r="E552" s="315"/>
      <c r="F552" s="320"/>
      <c r="G552" s="318"/>
      <c r="H552" s="320"/>
      <c r="I552" s="314"/>
      <c r="J552" s="314"/>
      <c r="K552" s="314"/>
      <c r="L552" s="313"/>
      <c r="M552" s="314"/>
      <c r="N552" s="314"/>
      <c r="O552" s="314"/>
      <c r="P552" s="314"/>
      <c r="Q552" s="314"/>
      <c r="R552" s="327"/>
      <c r="S552" s="327"/>
    </row>
    <row r="553" spans="1:19" s="339" customFormat="1" ht="15.75" hidden="1" customHeight="1" x14ac:dyDescent="0.3">
      <c r="A553" s="135"/>
      <c r="B553" s="132"/>
      <c r="C553" s="328"/>
      <c r="D553" s="328"/>
      <c r="E553" s="328"/>
      <c r="F553" s="330"/>
      <c r="G553" s="331"/>
      <c r="H553" s="330"/>
      <c r="I553" s="328"/>
      <c r="J553" s="328"/>
      <c r="K553" s="328"/>
      <c r="L553" s="330"/>
      <c r="M553" s="328"/>
      <c r="N553" s="332"/>
      <c r="O553" s="332"/>
      <c r="P553" s="332"/>
      <c r="Q553" s="332"/>
      <c r="R553" s="333"/>
      <c r="S553" s="333"/>
    </row>
    <row r="554" spans="1:19" s="339" customFormat="1" ht="15.75" hidden="1" customHeight="1" x14ac:dyDescent="0.3">
      <c r="A554" s="135"/>
      <c r="B554" s="167"/>
      <c r="C554" s="318"/>
      <c r="D554" s="311"/>
      <c r="E554" s="312"/>
      <c r="F554" s="313"/>
      <c r="G554" s="310"/>
      <c r="H554" s="313"/>
      <c r="I554" s="314"/>
      <c r="J554" s="314"/>
      <c r="K554" s="314"/>
      <c r="L554" s="313"/>
      <c r="M554" s="314"/>
      <c r="N554" s="314"/>
      <c r="O554" s="314"/>
      <c r="P554" s="314"/>
      <c r="Q554" s="314"/>
      <c r="R554" s="316"/>
      <c r="S554" s="312"/>
    </row>
    <row r="555" spans="1:19" s="339" customFormat="1" ht="15.75" hidden="1" customHeight="1" x14ac:dyDescent="0.3">
      <c r="A555" s="135"/>
      <c r="B555" s="167"/>
      <c r="C555" s="318"/>
      <c r="D555" s="311"/>
      <c r="E555" s="311"/>
      <c r="F555" s="313"/>
      <c r="G555" s="310"/>
      <c r="H555" s="313"/>
      <c r="I555" s="314"/>
      <c r="J555" s="314"/>
      <c r="K555" s="314"/>
      <c r="L555" s="313"/>
      <c r="M555" s="314"/>
      <c r="N555" s="314"/>
      <c r="O555" s="314"/>
      <c r="P555" s="314"/>
      <c r="Q555" s="314"/>
      <c r="R555" s="316"/>
      <c r="S555" s="312"/>
    </row>
    <row r="556" spans="1:19" s="339" customFormat="1" ht="15" hidden="1" customHeight="1" x14ac:dyDescent="0.3">
      <c r="A556" s="135"/>
      <c r="B556" s="167"/>
      <c r="C556" s="318"/>
      <c r="D556" s="315"/>
      <c r="E556" s="315"/>
      <c r="F556" s="320"/>
      <c r="G556" s="318"/>
      <c r="H556" s="320"/>
      <c r="I556" s="314"/>
      <c r="J556" s="314"/>
      <c r="K556" s="314"/>
      <c r="L556" s="313"/>
      <c r="M556" s="314"/>
      <c r="N556" s="314"/>
      <c r="O556" s="314"/>
      <c r="P556" s="314"/>
      <c r="Q556" s="314"/>
      <c r="R556" s="316"/>
      <c r="S556" s="312"/>
    </row>
    <row r="557" spans="1:19" s="339" customFormat="1" ht="15.75" hidden="1" customHeight="1" x14ac:dyDescent="0.3">
      <c r="A557" s="125"/>
      <c r="B557" s="126"/>
      <c r="C557" s="338"/>
      <c r="D557" s="338"/>
      <c r="E557" s="338"/>
      <c r="F557" s="320"/>
      <c r="G557" s="318"/>
      <c r="H557" s="320"/>
      <c r="I557" s="314"/>
      <c r="J557" s="314"/>
      <c r="K557" s="314"/>
      <c r="L557" s="313"/>
      <c r="M557" s="314"/>
      <c r="N557" s="314"/>
      <c r="O557" s="314"/>
      <c r="P557" s="314"/>
      <c r="Q557" s="314"/>
      <c r="R557" s="316"/>
      <c r="S557" s="312"/>
    </row>
    <row r="558" spans="1:19" s="339" customFormat="1" ht="15.75" hidden="1" customHeight="1" x14ac:dyDescent="0.3">
      <c r="A558" s="125"/>
      <c r="B558" s="126"/>
      <c r="C558" s="318"/>
      <c r="D558" s="315"/>
      <c r="E558" s="315"/>
      <c r="F558" s="320"/>
      <c r="G558" s="318"/>
      <c r="H558" s="320"/>
      <c r="I558" s="314"/>
      <c r="J558" s="314"/>
      <c r="K558" s="314"/>
      <c r="L558" s="313"/>
      <c r="M558" s="314"/>
      <c r="N558" s="314"/>
      <c r="O558" s="314"/>
      <c r="P558" s="314"/>
      <c r="Q558" s="314"/>
      <c r="R558" s="316"/>
      <c r="S558" s="312"/>
    </row>
    <row r="559" spans="1:19" s="339" customFormat="1" ht="15.75" hidden="1" customHeight="1" x14ac:dyDescent="0.3">
      <c r="A559" s="125"/>
      <c r="B559" s="126"/>
      <c r="C559" s="318"/>
      <c r="D559" s="315"/>
      <c r="E559" s="315"/>
      <c r="F559" s="320"/>
      <c r="G559" s="318"/>
      <c r="H559" s="320"/>
      <c r="I559" s="314"/>
      <c r="J559" s="314"/>
      <c r="K559" s="314"/>
      <c r="L559" s="313"/>
      <c r="M559" s="314"/>
      <c r="N559" s="314"/>
      <c r="O559" s="314"/>
      <c r="P559" s="314"/>
      <c r="Q559" s="314"/>
      <c r="R559" s="316"/>
      <c r="S559" s="312"/>
    </row>
    <row r="560" spans="1:19" s="339" customFormat="1" ht="15" hidden="1" customHeight="1" x14ac:dyDescent="0.3">
      <c r="A560" s="125"/>
      <c r="B560" s="126"/>
      <c r="C560" s="318"/>
      <c r="D560" s="315"/>
      <c r="E560" s="315"/>
      <c r="F560" s="320"/>
      <c r="G560" s="318"/>
      <c r="H560" s="320"/>
      <c r="I560" s="315"/>
      <c r="J560" s="315"/>
      <c r="K560" s="315"/>
      <c r="L560" s="320"/>
      <c r="M560" s="315"/>
      <c r="N560" s="315"/>
      <c r="O560" s="315"/>
      <c r="P560" s="315"/>
      <c r="Q560" s="315"/>
      <c r="R560" s="316"/>
      <c r="S560" s="312"/>
    </row>
    <row r="561" spans="1:19" s="339" customFormat="1" ht="15.75" hidden="1" customHeight="1" x14ac:dyDescent="0.3">
      <c r="A561" s="125"/>
      <c r="B561" s="126"/>
      <c r="C561" s="338"/>
      <c r="D561" s="338"/>
      <c r="E561" s="338"/>
      <c r="F561" s="320"/>
      <c r="G561" s="318"/>
      <c r="H561" s="320"/>
      <c r="I561" s="314"/>
      <c r="J561" s="314"/>
      <c r="K561" s="314"/>
      <c r="L561" s="313"/>
      <c r="M561" s="314"/>
      <c r="N561" s="314"/>
      <c r="O561" s="314"/>
      <c r="P561" s="314"/>
      <c r="Q561" s="314"/>
      <c r="R561" s="316"/>
      <c r="S561" s="312"/>
    </row>
    <row r="562" spans="1:19" s="339" customFormat="1" ht="15.75" hidden="1" customHeight="1" x14ac:dyDescent="0.3">
      <c r="A562" s="125"/>
      <c r="B562" s="126"/>
      <c r="C562" s="318"/>
      <c r="D562" s="315"/>
      <c r="E562" s="315"/>
      <c r="F562" s="320"/>
      <c r="G562" s="318"/>
      <c r="H562" s="320"/>
      <c r="I562" s="314"/>
      <c r="J562" s="314"/>
      <c r="K562" s="314"/>
      <c r="L562" s="313"/>
      <c r="M562" s="314"/>
      <c r="N562" s="314"/>
      <c r="O562" s="314"/>
      <c r="P562" s="314"/>
      <c r="Q562" s="314"/>
      <c r="R562" s="316"/>
      <c r="S562" s="312"/>
    </row>
    <row r="563" spans="1:19" s="339" customFormat="1" ht="15.75" hidden="1" customHeight="1" x14ac:dyDescent="0.3">
      <c r="A563" s="125"/>
      <c r="B563" s="126"/>
      <c r="C563" s="318"/>
      <c r="D563" s="315"/>
      <c r="E563" s="315"/>
      <c r="F563" s="320"/>
      <c r="G563" s="318"/>
      <c r="H563" s="320"/>
      <c r="I563" s="314"/>
      <c r="J563" s="314"/>
      <c r="K563" s="314"/>
      <c r="L563" s="313"/>
      <c r="M563" s="314"/>
      <c r="N563" s="314"/>
      <c r="O563" s="314"/>
      <c r="P563" s="314"/>
      <c r="Q563" s="314"/>
      <c r="R563" s="316"/>
      <c r="S563" s="312"/>
    </row>
    <row r="564" spans="1:19" s="339" customFormat="1" ht="15" hidden="1" customHeight="1" x14ac:dyDescent="0.3">
      <c r="A564" s="125"/>
      <c r="B564" s="126"/>
      <c r="C564" s="318"/>
      <c r="D564" s="315"/>
      <c r="E564" s="315"/>
      <c r="F564" s="320"/>
      <c r="G564" s="318"/>
      <c r="H564" s="320"/>
      <c r="I564" s="315"/>
      <c r="J564" s="315"/>
      <c r="K564" s="315"/>
      <c r="L564" s="320"/>
      <c r="M564" s="315"/>
      <c r="N564" s="315"/>
      <c r="O564" s="315"/>
      <c r="P564" s="315"/>
      <c r="Q564" s="315"/>
      <c r="R564" s="316"/>
      <c r="S564" s="312"/>
    </row>
    <row r="565" spans="1:19" s="365" customFormat="1" ht="14.25" hidden="1" customHeight="1" x14ac:dyDescent="0.3">
      <c r="A565" s="125"/>
      <c r="B565" s="126"/>
      <c r="C565" s="335"/>
      <c r="D565" s="335"/>
      <c r="E565" s="335"/>
      <c r="F565" s="336"/>
      <c r="G565" s="337"/>
      <c r="H565" s="336"/>
      <c r="I565" s="328"/>
      <c r="J565" s="328"/>
      <c r="K565" s="328"/>
      <c r="L565" s="330"/>
      <c r="M565" s="328"/>
      <c r="N565" s="328"/>
      <c r="O565" s="328"/>
      <c r="P565" s="328"/>
      <c r="Q565" s="328"/>
      <c r="R565" s="364"/>
      <c r="S565" s="364"/>
    </row>
    <row r="566" spans="1:19" s="339" customFormat="1" ht="15.75" hidden="1" customHeight="1" x14ac:dyDescent="0.25">
      <c r="A566" s="125"/>
      <c r="B566" s="126"/>
      <c r="C566" s="338"/>
      <c r="D566" s="338"/>
      <c r="E566" s="338"/>
      <c r="F566" s="330"/>
      <c r="G566" s="331"/>
      <c r="H566" s="330"/>
      <c r="I566" s="328"/>
      <c r="J566" s="328"/>
      <c r="K566" s="328"/>
      <c r="L566" s="330"/>
      <c r="M566" s="357"/>
      <c r="N566" s="358"/>
      <c r="O566" s="358"/>
      <c r="P566" s="358"/>
      <c r="Q566" s="358"/>
      <c r="R566" s="359"/>
      <c r="S566" s="359"/>
    </row>
    <row r="567" spans="1:19" s="321" customFormat="1" ht="15.75" hidden="1" customHeight="1" x14ac:dyDescent="0.3">
      <c r="A567" s="125"/>
      <c r="B567" s="126"/>
      <c r="C567" s="335"/>
      <c r="D567" s="335"/>
      <c r="E567" s="335"/>
      <c r="F567" s="313"/>
      <c r="G567" s="310"/>
      <c r="H567" s="313"/>
      <c r="I567" s="314"/>
      <c r="J567" s="314"/>
      <c r="K567" s="314"/>
      <c r="L567" s="313"/>
      <c r="M567" s="314"/>
      <c r="N567" s="367"/>
      <c r="O567" s="367"/>
      <c r="P567" s="367"/>
      <c r="Q567" s="367"/>
      <c r="R567" s="367"/>
      <c r="S567" s="367"/>
    </row>
    <row r="568" spans="1:19" s="321" customFormat="1" ht="15.75" hidden="1" customHeight="1" x14ac:dyDescent="0.3">
      <c r="A568" s="125"/>
      <c r="B568" s="126"/>
      <c r="C568" s="310"/>
      <c r="D568" s="313"/>
      <c r="E568" s="312"/>
      <c r="F568" s="313"/>
      <c r="G568" s="310"/>
      <c r="H568" s="313"/>
      <c r="I568" s="314"/>
      <c r="J568" s="314"/>
      <c r="K568" s="314"/>
      <c r="L568" s="313"/>
      <c r="M568" s="314"/>
      <c r="N568" s="315"/>
      <c r="O568" s="315"/>
      <c r="P568" s="315"/>
      <c r="Q568" s="315"/>
      <c r="R568" s="316"/>
      <c r="S568" s="312"/>
    </row>
    <row r="569" spans="1:19" s="321" customFormat="1" ht="15" hidden="1" customHeight="1" x14ac:dyDescent="0.3">
      <c r="A569" s="125"/>
      <c r="B569" s="126"/>
      <c r="C569" s="318"/>
      <c r="D569" s="315"/>
      <c r="E569" s="315"/>
      <c r="F569" s="320"/>
      <c r="G569" s="318"/>
      <c r="H569" s="320"/>
      <c r="I569" s="314"/>
      <c r="J569" s="314"/>
      <c r="K569" s="314"/>
      <c r="L569" s="313"/>
      <c r="M569" s="314"/>
      <c r="N569" s="314"/>
      <c r="O569" s="314"/>
      <c r="P569" s="314"/>
      <c r="Q569" s="314"/>
      <c r="R569" s="327"/>
      <c r="S569" s="327"/>
    </row>
    <row r="570" spans="1:19" s="339" customFormat="1" ht="15.75" hidden="1" customHeight="1" x14ac:dyDescent="0.3">
      <c r="A570" s="125"/>
      <c r="B570" s="126"/>
      <c r="C570" s="368"/>
      <c r="D570" s="368"/>
      <c r="E570" s="368"/>
      <c r="F570" s="330"/>
      <c r="G570" s="331"/>
      <c r="H570" s="330"/>
      <c r="I570" s="328"/>
      <c r="J570" s="328"/>
      <c r="K570" s="328"/>
      <c r="L570" s="330"/>
      <c r="M570" s="328"/>
      <c r="N570" s="332"/>
      <c r="O570" s="332"/>
      <c r="P570" s="332"/>
      <c r="Q570" s="332"/>
      <c r="R570" s="333"/>
      <c r="S570" s="333"/>
    </row>
    <row r="571" spans="1:19" s="339" customFormat="1" ht="15.75" hidden="1" customHeight="1" x14ac:dyDescent="0.3">
      <c r="A571" s="125"/>
      <c r="B571" s="126"/>
      <c r="C571" s="318"/>
      <c r="D571" s="312"/>
      <c r="E571" s="311"/>
      <c r="F571" s="320"/>
      <c r="G571" s="318"/>
      <c r="H571" s="320"/>
      <c r="I571" s="315"/>
      <c r="J571" s="315"/>
      <c r="K571" s="315"/>
      <c r="L571" s="320"/>
      <c r="M571" s="314"/>
      <c r="N571" s="314"/>
      <c r="O571" s="314"/>
      <c r="P571" s="314"/>
      <c r="Q571" s="314"/>
      <c r="R571" s="316"/>
      <c r="S571" s="312"/>
    </row>
    <row r="572" spans="1:19" s="339" customFormat="1" ht="15" hidden="1" customHeight="1" x14ac:dyDescent="0.3">
      <c r="A572" s="125"/>
      <c r="B572" s="126"/>
      <c r="C572" s="318"/>
      <c r="D572" s="315"/>
      <c r="E572" s="315"/>
      <c r="F572" s="320"/>
      <c r="G572" s="318"/>
      <c r="H572" s="320"/>
      <c r="I572" s="314"/>
      <c r="J572" s="314"/>
      <c r="K572" s="314"/>
      <c r="L572" s="313"/>
      <c r="M572" s="314"/>
      <c r="N572" s="314"/>
      <c r="O572" s="314"/>
      <c r="P572" s="314"/>
      <c r="Q572" s="314"/>
      <c r="R572" s="327"/>
      <c r="S572" s="327"/>
    </row>
    <row r="573" spans="1:19" s="339" customFormat="1" ht="15.75" hidden="1" customHeight="1" x14ac:dyDescent="0.3">
      <c r="A573" s="125"/>
      <c r="B573" s="132"/>
      <c r="C573" s="368"/>
      <c r="D573" s="368"/>
      <c r="E573" s="368"/>
      <c r="F573" s="330"/>
      <c r="G573" s="331"/>
      <c r="H573" s="330"/>
      <c r="I573" s="328"/>
      <c r="J573" s="328"/>
      <c r="K573" s="328"/>
      <c r="L573" s="330"/>
      <c r="M573" s="328"/>
      <c r="N573" s="332"/>
      <c r="O573" s="332"/>
      <c r="P573" s="332"/>
      <c r="Q573" s="332"/>
      <c r="R573" s="333"/>
      <c r="S573" s="333"/>
    </row>
    <row r="574" spans="1:19" s="339" customFormat="1" ht="15.75" hidden="1" customHeight="1" x14ac:dyDescent="0.3">
      <c r="A574" s="125"/>
      <c r="B574" s="128"/>
      <c r="C574" s="310"/>
      <c r="D574" s="311"/>
      <c r="E574" s="312"/>
      <c r="F574" s="313"/>
      <c r="G574" s="310"/>
      <c r="H574" s="313"/>
      <c r="I574" s="314"/>
      <c r="J574" s="314"/>
      <c r="K574" s="314"/>
      <c r="L574" s="313"/>
      <c r="M574" s="314"/>
      <c r="N574" s="314"/>
      <c r="O574" s="314"/>
      <c r="P574" s="314"/>
      <c r="Q574" s="314"/>
      <c r="R574" s="316"/>
      <c r="S574" s="312"/>
    </row>
    <row r="575" spans="1:19" s="339" customFormat="1" ht="15.75" hidden="1" customHeight="1" x14ac:dyDescent="0.3">
      <c r="A575" s="125"/>
      <c r="B575" s="126"/>
      <c r="C575" s="318"/>
      <c r="D575" s="311"/>
      <c r="E575" s="312"/>
      <c r="F575" s="313"/>
      <c r="G575" s="310"/>
      <c r="H575" s="313"/>
      <c r="I575" s="314"/>
      <c r="J575" s="314"/>
      <c r="K575" s="314"/>
      <c r="L575" s="313"/>
      <c r="M575" s="314"/>
      <c r="N575" s="314"/>
      <c r="O575" s="314"/>
      <c r="P575" s="314"/>
      <c r="Q575" s="314"/>
      <c r="R575" s="316"/>
      <c r="S575" s="312"/>
    </row>
    <row r="576" spans="1:19" s="339" customFormat="1" ht="15.75" hidden="1" customHeight="1" x14ac:dyDescent="0.3">
      <c r="A576" s="125"/>
      <c r="B576" s="126"/>
      <c r="C576" s="318"/>
      <c r="D576" s="311"/>
      <c r="E576" s="312"/>
      <c r="F576" s="313"/>
      <c r="G576" s="310"/>
      <c r="H576" s="313"/>
      <c r="I576" s="314"/>
      <c r="J576" s="314"/>
      <c r="K576" s="314"/>
      <c r="L576" s="313"/>
      <c r="M576" s="314"/>
      <c r="N576" s="314"/>
      <c r="O576" s="314"/>
      <c r="P576" s="314"/>
      <c r="Q576" s="314"/>
      <c r="R576" s="316"/>
      <c r="S576" s="312"/>
    </row>
    <row r="577" spans="1:19" s="339" customFormat="1" ht="15.75" hidden="1" customHeight="1" x14ac:dyDescent="0.3">
      <c r="A577" s="125"/>
      <c r="B577" s="128"/>
      <c r="C577" s="318"/>
      <c r="D577" s="311"/>
      <c r="E577" s="311"/>
      <c r="F577" s="313"/>
      <c r="G577" s="310"/>
      <c r="H577" s="313"/>
      <c r="I577" s="314"/>
      <c r="J577" s="314"/>
      <c r="K577" s="314"/>
      <c r="L577" s="313"/>
      <c r="M577" s="314"/>
      <c r="N577" s="314"/>
      <c r="O577" s="314"/>
      <c r="P577" s="314"/>
      <c r="Q577" s="314"/>
      <c r="R577" s="316"/>
      <c r="S577" s="312"/>
    </row>
    <row r="578" spans="1:19" s="339" customFormat="1" ht="19.5" hidden="1" customHeight="1" x14ac:dyDescent="0.3">
      <c r="A578" s="125"/>
      <c r="B578" s="126"/>
      <c r="C578" s="318"/>
      <c r="D578" s="311"/>
      <c r="E578" s="312"/>
      <c r="F578" s="313"/>
      <c r="G578" s="310"/>
      <c r="H578" s="313"/>
      <c r="I578" s="314"/>
      <c r="J578" s="314"/>
      <c r="K578" s="314"/>
      <c r="L578" s="313"/>
      <c r="M578" s="314"/>
      <c r="N578" s="314"/>
      <c r="O578" s="314"/>
      <c r="P578" s="314"/>
      <c r="Q578" s="314"/>
      <c r="R578" s="316"/>
      <c r="S578" s="312"/>
    </row>
    <row r="579" spans="1:19" s="339" customFormat="1" ht="15.75" hidden="1" customHeight="1" x14ac:dyDescent="0.3">
      <c r="A579" s="125"/>
      <c r="B579" s="126"/>
      <c r="C579" s="318"/>
      <c r="D579" s="311"/>
      <c r="E579" s="312"/>
      <c r="F579" s="313"/>
      <c r="G579" s="310"/>
      <c r="H579" s="313"/>
      <c r="I579" s="314"/>
      <c r="J579" s="314"/>
      <c r="K579" s="314"/>
      <c r="L579" s="313"/>
      <c r="M579" s="314"/>
      <c r="N579" s="314"/>
      <c r="O579" s="314"/>
      <c r="P579" s="314"/>
      <c r="Q579" s="314"/>
      <c r="R579" s="316"/>
      <c r="S579" s="312"/>
    </row>
    <row r="580" spans="1:19" s="339" customFormat="1" ht="15.75" hidden="1" customHeight="1" x14ac:dyDescent="0.3">
      <c r="A580" s="125"/>
      <c r="B580" s="126"/>
      <c r="C580" s="318"/>
      <c r="D580" s="311"/>
      <c r="E580" s="312"/>
      <c r="F580" s="313"/>
      <c r="G580" s="310"/>
      <c r="H580" s="313"/>
      <c r="I580" s="314"/>
      <c r="J580" s="314"/>
      <c r="K580" s="314"/>
      <c r="L580" s="313"/>
      <c r="M580" s="314"/>
      <c r="N580" s="314"/>
      <c r="O580" s="314"/>
      <c r="P580" s="314"/>
      <c r="Q580" s="314"/>
      <c r="R580" s="316"/>
      <c r="S580" s="312"/>
    </row>
    <row r="581" spans="1:19" s="321" customFormat="1" ht="15.75" hidden="1" customHeight="1" x14ac:dyDescent="0.3">
      <c r="A581" s="125"/>
      <c r="B581" s="126"/>
      <c r="C581" s="318"/>
      <c r="D581" s="313"/>
      <c r="E581" s="312"/>
      <c r="F581" s="313"/>
      <c r="G581" s="310"/>
      <c r="H581" s="313"/>
      <c r="I581" s="314"/>
      <c r="J581" s="314"/>
      <c r="K581" s="314"/>
      <c r="L581" s="320"/>
      <c r="M581" s="314"/>
      <c r="N581" s="315"/>
      <c r="O581" s="315"/>
      <c r="P581" s="315"/>
      <c r="Q581" s="315"/>
      <c r="R581" s="316"/>
      <c r="S581" s="312"/>
    </row>
    <row r="582" spans="1:19" s="321" customFormat="1" ht="15.75" hidden="1" customHeight="1" x14ac:dyDescent="0.3">
      <c r="A582" s="125"/>
      <c r="B582" s="126"/>
      <c r="C582" s="318"/>
      <c r="D582" s="313"/>
      <c r="E582" s="312"/>
      <c r="F582" s="313"/>
      <c r="G582" s="310"/>
      <c r="H582" s="313"/>
      <c r="I582" s="314"/>
      <c r="J582" s="314"/>
      <c r="K582" s="314"/>
      <c r="L582" s="320"/>
      <c r="M582" s="314"/>
      <c r="N582" s="315"/>
      <c r="O582" s="315"/>
      <c r="P582" s="315"/>
      <c r="Q582" s="315"/>
      <c r="R582" s="316"/>
      <c r="S582" s="312"/>
    </row>
    <row r="583" spans="1:19" s="339" customFormat="1" ht="15.75" hidden="1" customHeight="1" x14ac:dyDescent="0.3">
      <c r="A583" s="125"/>
      <c r="B583" s="126"/>
      <c r="C583" s="318"/>
      <c r="D583" s="311"/>
      <c r="E583" s="312"/>
      <c r="F583" s="313"/>
      <c r="G583" s="310"/>
      <c r="H583" s="313"/>
      <c r="I583" s="314"/>
      <c r="J583" s="314"/>
      <c r="K583" s="314"/>
      <c r="L583" s="313"/>
      <c r="M583" s="314"/>
      <c r="N583" s="314"/>
      <c r="O583" s="314"/>
      <c r="P583" s="314"/>
      <c r="Q583" s="314"/>
      <c r="R583" s="316"/>
      <c r="S583" s="312"/>
    </row>
    <row r="584" spans="1:19" s="321" customFormat="1" ht="15.75" hidden="1" customHeight="1" x14ac:dyDescent="0.3">
      <c r="A584" s="125"/>
      <c r="B584" s="126"/>
      <c r="C584" s="318"/>
      <c r="D584" s="313"/>
      <c r="E584" s="312"/>
      <c r="F584" s="313"/>
      <c r="G584" s="310"/>
      <c r="H584" s="313"/>
      <c r="I584" s="314"/>
      <c r="J584" s="314"/>
      <c r="K584" s="314"/>
      <c r="L584" s="320"/>
      <c r="M584" s="314"/>
      <c r="N584" s="315"/>
      <c r="O584" s="315"/>
      <c r="P584" s="315"/>
      <c r="Q584" s="315"/>
      <c r="R584" s="316"/>
      <c r="S584" s="312"/>
    </row>
    <row r="585" spans="1:19" s="339" customFormat="1" ht="15.75" hidden="1" customHeight="1" x14ac:dyDescent="0.3">
      <c r="A585" s="125"/>
      <c r="B585" s="126"/>
      <c r="C585" s="318"/>
      <c r="D585" s="311"/>
      <c r="E585" s="312"/>
      <c r="F585" s="313"/>
      <c r="G585" s="310"/>
      <c r="H585" s="313"/>
      <c r="I585" s="314"/>
      <c r="J585" s="314"/>
      <c r="K585" s="314"/>
      <c r="L585" s="313"/>
      <c r="M585" s="314"/>
      <c r="N585" s="314"/>
      <c r="O585" s="314"/>
      <c r="P585" s="314"/>
      <c r="Q585" s="314"/>
      <c r="R585" s="316"/>
      <c r="S585" s="312"/>
    </row>
    <row r="586" spans="1:19" s="339" customFormat="1" ht="15.75" hidden="1" customHeight="1" x14ac:dyDescent="0.3">
      <c r="A586" s="125"/>
      <c r="B586" s="126"/>
      <c r="C586" s="318"/>
      <c r="D586" s="311"/>
      <c r="E586" s="312"/>
      <c r="F586" s="313"/>
      <c r="G586" s="310"/>
      <c r="H586" s="313"/>
      <c r="I586" s="314"/>
      <c r="J586" s="314"/>
      <c r="K586" s="314"/>
      <c r="L586" s="313"/>
      <c r="M586" s="314"/>
      <c r="N586" s="314"/>
      <c r="O586" s="314"/>
      <c r="P586" s="314"/>
      <c r="Q586" s="314"/>
      <c r="R586" s="316"/>
      <c r="S586" s="312"/>
    </row>
    <row r="587" spans="1:19" s="339" customFormat="1" ht="15.75" hidden="1" customHeight="1" x14ac:dyDescent="0.3">
      <c r="A587" s="125"/>
      <c r="B587" s="126"/>
      <c r="C587" s="318"/>
      <c r="D587" s="311"/>
      <c r="E587" s="312"/>
      <c r="F587" s="313"/>
      <c r="G587" s="310"/>
      <c r="H587" s="313"/>
      <c r="I587" s="314"/>
      <c r="J587" s="314"/>
      <c r="K587" s="314"/>
      <c r="L587" s="313"/>
      <c r="M587" s="314"/>
      <c r="N587" s="314"/>
      <c r="O587" s="314"/>
      <c r="P587" s="314"/>
      <c r="Q587" s="314"/>
      <c r="R587" s="316"/>
      <c r="S587" s="312"/>
    </row>
    <row r="588" spans="1:19" s="339" customFormat="1" ht="15.75" hidden="1" customHeight="1" x14ac:dyDescent="0.3">
      <c r="A588" s="125"/>
      <c r="B588" s="126"/>
      <c r="C588" s="310"/>
      <c r="D588" s="311"/>
      <c r="E588" s="311"/>
      <c r="F588" s="313"/>
      <c r="G588" s="310"/>
      <c r="H588" s="313"/>
      <c r="I588" s="314"/>
      <c r="J588" s="314"/>
      <c r="K588" s="314"/>
      <c r="L588" s="313"/>
      <c r="M588" s="314"/>
      <c r="N588" s="314"/>
      <c r="O588" s="314"/>
      <c r="P588" s="314"/>
      <c r="Q588" s="314"/>
      <c r="R588" s="316"/>
      <c r="S588" s="312"/>
    </row>
    <row r="589" spans="1:19" s="339" customFormat="1" ht="15.75" hidden="1" customHeight="1" x14ac:dyDescent="0.3">
      <c r="A589" s="125"/>
      <c r="B589" s="126"/>
      <c r="C589" s="318"/>
      <c r="D589" s="311"/>
      <c r="E589" s="312"/>
      <c r="F589" s="313"/>
      <c r="G589" s="310"/>
      <c r="H589" s="313"/>
      <c r="I589" s="314"/>
      <c r="J589" s="314"/>
      <c r="K589" s="314"/>
      <c r="L589" s="313"/>
      <c r="M589" s="314"/>
      <c r="N589" s="314"/>
      <c r="O589" s="314"/>
      <c r="P589" s="314"/>
      <c r="Q589" s="314"/>
      <c r="R589" s="316"/>
      <c r="S589" s="312"/>
    </row>
    <row r="590" spans="1:19" s="339" customFormat="1" ht="15.75" hidden="1" customHeight="1" x14ac:dyDescent="0.3">
      <c r="A590" s="135"/>
      <c r="B590" s="132"/>
      <c r="C590" s="318"/>
      <c r="D590" s="311"/>
      <c r="E590" s="312"/>
      <c r="F590" s="313"/>
      <c r="G590" s="310"/>
      <c r="H590" s="313"/>
      <c r="I590" s="314"/>
      <c r="J590" s="314"/>
      <c r="K590" s="314"/>
      <c r="L590" s="313"/>
      <c r="M590" s="314"/>
      <c r="N590" s="314"/>
      <c r="O590" s="314"/>
      <c r="P590" s="314"/>
      <c r="Q590" s="314"/>
      <c r="R590" s="316"/>
      <c r="S590" s="312"/>
    </row>
    <row r="591" spans="1:19" s="339" customFormat="1" ht="15.75" hidden="1" customHeight="1" x14ac:dyDescent="0.3">
      <c r="A591" s="135"/>
      <c r="B591" s="167"/>
      <c r="C591" s="310"/>
      <c r="D591" s="311"/>
      <c r="E591" s="312"/>
      <c r="F591" s="313"/>
      <c r="G591" s="310"/>
      <c r="H591" s="313"/>
      <c r="I591" s="314"/>
      <c r="J591" s="314"/>
      <c r="K591" s="314"/>
      <c r="L591" s="313"/>
      <c r="M591" s="314"/>
      <c r="N591" s="314"/>
      <c r="O591" s="314"/>
      <c r="P591" s="314"/>
      <c r="Q591" s="314"/>
      <c r="R591" s="316"/>
      <c r="S591" s="312"/>
    </row>
    <row r="592" spans="1:19" s="339" customFormat="1" ht="15.75" hidden="1" customHeight="1" x14ac:dyDescent="0.3">
      <c r="A592" s="135"/>
      <c r="B592" s="167"/>
      <c r="C592" s="312"/>
      <c r="D592" s="311"/>
      <c r="E592" s="312"/>
      <c r="F592" s="313"/>
      <c r="G592" s="310"/>
      <c r="H592" s="313"/>
      <c r="I592" s="314"/>
      <c r="J592" s="314"/>
      <c r="K592" s="314"/>
      <c r="L592" s="320"/>
      <c r="M592" s="314"/>
      <c r="N592" s="314"/>
      <c r="O592" s="314"/>
      <c r="P592" s="314"/>
      <c r="Q592" s="314"/>
      <c r="R592" s="316"/>
      <c r="S592" s="312"/>
    </row>
    <row r="593" spans="1:19" s="339" customFormat="1" ht="15.75" hidden="1" customHeight="1" x14ac:dyDescent="0.3">
      <c r="A593" s="135"/>
      <c r="B593" s="203"/>
      <c r="C593" s="318"/>
      <c r="D593" s="311"/>
      <c r="E593" s="312"/>
      <c r="F593" s="313"/>
      <c r="G593" s="310"/>
      <c r="H593" s="313"/>
      <c r="I593" s="314"/>
      <c r="J593" s="314"/>
      <c r="K593" s="314"/>
      <c r="L593" s="313"/>
      <c r="M593" s="314"/>
      <c r="N593" s="314"/>
      <c r="O593" s="314"/>
      <c r="P593" s="314"/>
      <c r="Q593" s="314"/>
      <c r="R593" s="316"/>
      <c r="S593" s="312"/>
    </row>
    <row r="594" spans="1:19" s="339" customFormat="1" ht="15.75" hidden="1" customHeight="1" x14ac:dyDescent="0.3">
      <c r="A594" s="125"/>
      <c r="B594" s="155"/>
      <c r="C594" s="318"/>
      <c r="D594" s="311"/>
      <c r="E594" s="312"/>
      <c r="F594" s="313"/>
      <c r="G594" s="310"/>
      <c r="H594" s="313"/>
      <c r="I594" s="314"/>
      <c r="J594" s="314"/>
      <c r="K594" s="314"/>
      <c r="L594" s="313"/>
      <c r="M594" s="314"/>
      <c r="N594" s="314"/>
      <c r="O594" s="314"/>
      <c r="P594" s="314"/>
      <c r="Q594" s="314"/>
      <c r="R594" s="316"/>
      <c r="S594" s="312"/>
    </row>
    <row r="595" spans="1:19" s="339" customFormat="1" ht="15.75" hidden="1" customHeight="1" x14ac:dyDescent="0.3">
      <c r="A595" s="125"/>
      <c r="B595" s="155"/>
      <c r="C595" s="318"/>
      <c r="D595" s="311"/>
      <c r="E595" s="311"/>
      <c r="F595" s="313"/>
      <c r="G595" s="310"/>
      <c r="H595" s="313"/>
      <c r="I595" s="314"/>
      <c r="J595" s="314"/>
      <c r="K595" s="314"/>
      <c r="L595" s="313"/>
      <c r="M595" s="314"/>
      <c r="N595" s="314"/>
      <c r="O595" s="314"/>
      <c r="P595" s="314"/>
      <c r="Q595" s="314"/>
      <c r="R595" s="316"/>
      <c r="S595" s="312"/>
    </row>
    <row r="596" spans="1:19" s="339" customFormat="1" ht="15.75" hidden="1" customHeight="1" x14ac:dyDescent="0.3">
      <c r="A596" s="125"/>
      <c r="B596" s="146"/>
      <c r="C596" s="318"/>
      <c r="D596" s="311"/>
      <c r="E596" s="312"/>
      <c r="F596" s="313"/>
      <c r="G596" s="310"/>
      <c r="H596" s="313"/>
      <c r="I596" s="314"/>
      <c r="J596" s="314"/>
      <c r="K596" s="314"/>
      <c r="L596" s="313"/>
      <c r="M596" s="314"/>
      <c r="N596" s="314"/>
      <c r="O596" s="314"/>
      <c r="P596" s="314"/>
      <c r="Q596" s="314"/>
      <c r="R596" s="316"/>
      <c r="S596" s="312"/>
    </row>
    <row r="597" spans="1:19" s="339" customFormat="1" ht="15.75" hidden="1" customHeight="1" x14ac:dyDescent="0.3">
      <c r="A597" s="125"/>
      <c r="B597" s="155"/>
      <c r="C597" s="318"/>
      <c r="D597" s="311"/>
      <c r="E597" s="312"/>
      <c r="F597" s="313"/>
      <c r="G597" s="310"/>
      <c r="H597" s="313"/>
      <c r="I597" s="314"/>
      <c r="J597" s="314"/>
      <c r="K597" s="314"/>
      <c r="L597" s="313"/>
      <c r="M597" s="314"/>
      <c r="N597" s="314"/>
      <c r="O597" s="314"/>
      <c r="P597" s="314"/>
      <c r="Q597" s="314"/>
      <c r="R597" s="316"/>
      <c r="S597" s="312"/>
    </row>
    <row r="598" spans="1:19" s="339" customFormat="1" ht="15.75" hidden="1" customHeight="1" x14ac:dyDescent="0.3">
      <c r="A598" s="125"/>
      <c r="B598" s="156"/>
      <c r="C598" s="318"/>
      <c r="D598" s="311"/>
      <c r="E598" s="312"/>
      <c r="F598" s="313"/>
      <c r="G598" s="310"/>
      <c r="H598" s="313"/>
      <c r="I598" s="314"/>
      <c r="J598" s="314"/>
      <c r="K598" s="314"/>
      <c r="L598" s="313"/>
      <c r="M598" s="314"/>
      <c r="N598" s="314"/>
      <c r="O598" s="314"/>
      <c r="P598" s="314"/>
      <c r="Q598" s="314"/>
      <c r="R598" s="316"/>
      <c r="S598" s="312"/>
    </row>
    <row r="599" spans="1:19" s="339" customFormat="1" ht="15.75" hidden="1" customHeight="1" x14ac:dyDescent="0.3">
      <c r="A599" s="125"/>
      <c r="B599" s="156"/>
      <c r="C599" s="318"/>
      <c r="D599" s="311"/>
      <c r="E599" s="312"/>
      <c r="F599" s="313"/>
      <c r="G599" s="310"/>
      <c r="H599" s="313"/>
      <c r="I599" s="314"/>
      <c r="J599" s="314"/>
      <c r="K599" s="314"/>
      <c r="L599" s="313"/>
      <c r="M599" s="314"/>
      <c r="N599" s="314"/>
      <c r="O599" s="314"/>
      <c r="P599" s="314"/>
      <c r="Q599" s="314"/>
      <c r="R599" s="316"/>
      <c r="S599" s="312"/>
    </row>
    <row r="600" spans="1:19" s="339" customFormat="1" ht="15.75" hidden="1" customHeight="1" x14ac:dyDescent="0.3">
      <c r="A600" s="135"/>
      <c r="B600" s="132"/>
      <c r="C600" s="318"/>
      <c r="D600" s="311"/>
      <c r="E600" s="311"/>
      <c r="F600" s="313"/>
      <c r="G600" s="310"/>
      <c r="H600" s="313"/>
      <c r="I600" s="314"/>
      <c r="J600" s="314"/>
      <c r="K600" s="314"/>
      <c r="L600" s="313"/>
      <c r="M600" s="314"/>
      <c r="N600" s="314"/>
      <c r="O600" s="314"/>
      <c r="P600" s="314"/>
      <c r="Q600" s="314"/>
      <c r="R600" s="316"/>
      <c r="S600" s="312"/>
    </row>
    <row r="601" spans="1:19" s="339" customFormat="1" ht="15.75" hidden="1" customHeight="1" x14ac:dyDescent="0.3">
      <c r="A601" s="135"/>
      <c r="B601" s="167"/>
      <c r="C601" s="318"/>
      <c r="D601" s="311"/>
      <c r="E601" s="312"/>
      <c r="F601" s="313"/>
      <c r="G601" s="310"/>
      <c r="H601" s="313"/>
      <c r="I601" s="314"/>
      <c r="J601" s="314"/>
      <c r="K601" s="314"/>
      <c r="L601" s="313"/>
      <c r="M601" s="314"/>
      <c r="N601" s="314"/>
      <c r="O601" s="314"/>
      <c r="P601" s="314"/>
      <c r="Q601" s="314"/>
      <c r="R601" s="316"/>
      <c r="S601" s="312"/>
    </row>
    <row r="602" spans="1:19" s="339" customFormat="1" ht="15.75" hidden="1" customHeight="1" x14ac:dyDescent="0.3">
      <c r="A602" s="125"/>
      <c r="B602" s="132"/>
      <c r="C602" s="318"/>
      <c r="D602" s="311"/>
      <c r="E602" s="312"/>
      <c r="F602" s="313"/>
      <c r="G602" s="310"/>
      <c r="H602" s="313"/>
      <c r="I602" s="314"/>
      <c r="J602" s="314"/>
      <c r="K602" s="314"/>
      <c r="L602" s="313"/>
      <c r="M602" s="314"/>
      <c r="N602" s="314"/>
      <c r="O602" s="314"/>
      <c r="P602" s="314"/>
      <c r="Q602" s="314"/>
      <c r="R602" s="316"/>
      <c r="S602" s="312"/>
    </row>
    <row r="603" spans="1:19" s="339" customFormat="1" ht="15.75" hidden="1" customHeight="1" x14ac:dyDescent="0.3">
      <c r="A603" s="135"/>
      <c r="B603" s="132"/>
      <c r="C603" s="318"/>
      <c r="D603" s="311"/>
      <c r="E603" s="312"/>
      <c r="F603" s="313"/>
      <c r="G603" s="310"/>
      <c r="H603" s="313"/>
      <c r="I603" s="314"/>
      <c r="J603" s="314"/>
      <c r="K603" s="314"/>
      <c r="L603" s="313"/>
      <c r="M603" s="314"/>
      <c r="N603" s="314"/>
      <c r="O603" s="314"/>
      <c r="P603" s="314"/>
      <c r="Q603" s="314"/>
      <c r="R603" s="316"/>
      <c r="S603" s="312"/>
    </row>
    <row r="604" spans="1:19" s="339" customFormat="1" ht="15.75" hidden="1" customHeight="1" x14ac:dyDescent="0.3">
      <c r="A604" s="135"/>
      <c r="B604" s="167"/>
      <c r="C604" s="318"/>
      <c r="D604" s="311"/>
      <c r="E604" s="312"/>
      <c r="F604" s="313"/>
      <c r="G604" s="310"/>
      <c r="H604" s="313"/>
      <c r="I604" s="314"/>
      <c r="J604" s="314"/>
      <c r="K604" s="314"/>
      <c r="L604" s="313"/>
      <c r="M604" s="314"/>
      <c r="N604" s="314"/>
      <c r="O604" s="314"/>
      <c r="P604" s="314"/>
      <c r="Q604" s="314"/>
      <c r="R604" s="316"/>
      <c r="S604" s="312"/>
    </row>
    <row r="605" spans="1:19" s="339" customFormat="1" ht="15.75" hidden="1" customHeight="1" x14ac:dyDescent="0.3">
      <c r="A605" s="125"/>
      <c r="B605" s="156"/>
      <c r="C605" s="318"/>
      <c r="D605" s="311"/>
      <c r="E605" s="312"/>
      <c r="F605" s="313"/>
      <c r="G605" s="310"/>
      <c r="H605" s="313"/>
      <c r="I605" s="314"/>
      <c r="J605" s="314"/>
      <c r="K605" s="314"/>
      <c r="L605" s="313"/>
      <c r="M605" s="314"/>
      <c r="N605" s="314"/>
      <c r="O605" s="314"/>
      <c r="P605" s="314"/>
      <c r="Q605" s="314"/>
      <c r="R605" s="316"/>
      <c r="S605" s="312"/>
    </row>
    <row r="606" spans="1:19" s="339" customFormat="1" ht="15.75" hidden="1" customHeight="1" x14ac:dyDescent="0.3">
      <c r="A606" s="125"/>
      <c r="B606" s="156"/>
      <c r="C606" s="318"/>
      <c r="D606" s="311"/>
      <c r="E606" s="312"/>
      <c r="F606" s="313"/>
      <c r="G606" s="310"/>
      <c r="H606" s="313"/>
      <c r="I606" s="314"/>
      <c r="J606" s="314"/>
      <c r="K606" s="314"/>
      <c r="L606" s="313"/>
      <c r="M606" s="314"/>
      <c r="N606" s="314"/>
      <c r="O606" s="314"/>
      <c r="P606" s="314"/>
      <c r="Q606" s="314"/>
      <c r="R606" s="316"/>
      <c r="S606" s="312"/>
    </row>
    <row r="607" spans="1:19" s="339" customFormat="1" ht="15.75" hidden="1" customHeight="1" x14ac:dyDescent="0.3">
      <c r="A607" s="125"/>
      <c r="B607" s="126"/>
      <c r="C607" s="318"/>
      <c r="D607" s="311"/>
      <c r="E607" s="312"/>
      <c r="F607" s="313"/>
      <c r="G607" s="310"/>
      <c r="H607" s="313"/>
      <c r="I607" s="314"/>
      <c r="J607" s="314"/>
      <c r="K607" s="314"/>
      <c r="L607" s="313"/>
      <c r="M607" s="314"/>
      <c r="N607" s="314"/>
      <c r="O607" s="314"/>
      <c r="P607" s="314"/>
      <c r="Q607" s="314"/>
      <c r="R607" s="316"/>
      <c r="S607" s="312"/>
    </row>
    <row r="608" spans="1:19" s="339" customFormat="1" ht="15.75" hidden="1" customHeight="1" x14ac:dyDescent="0.3">
      <c r="A608" s="135"/>
      <c r="B608" s="132"/>
      <c r="C608" s="318"/>
      <c r="D608" s="311"/>
      <c r="E608" s="312"/>
      <c r="F608" s="313"/>
      <c r="G608" s="310"/>
      <c r="H608" s="313"/>
      <c r="I608" s="314"/>
      <c r="J608" s="314"/>
      <c r="K608" s="314"/>
      <c r="L608" s="313"/>
      <c r="M608" s="314"/>
      <c r="N608" s="314"/>
      <c r="O608" s="314"/>
      <c r="P608" s="314"/>
      <c r="Q608" s="314"/>
      <c r="R608" s="316"/>
      <c r="S608" s="312"/>
    </row>
    <row r="609" spans="1:19" s="339" customFormat="1" ht="15.75" hidden="1" customHeight="1" x14ac:dyDescent="0.3">
      <c r="A609" s="135"/>
      <c r="B609" s="167"/>
      <c r="C609" s="318"/>
      <c r="D609" s="311"/>
      <c r="E609" s="311"/>
      <c r="F609" s="313"/>
      <c r="G609" s="310"/>
      <c r="H609" s="313"/>
      <c r="I609" s="314"/>
      <c r="J609" s="314"/>
      <c r="K609" s="314"/>
      <c r="L609" s="313"/>
      <c r="M609" s="314"/>
      <c r="N609" s="314"/>
      <c r="O609" s="314"/>
      <c r="P609" s="314"/>
      <c r="Q609" s="314"/>
      <c r="R609" s="316"/>
      <c r="S609" s="312"/>
    </row>
    <row r="610" spans="1:19" s="339" customFormat="1" ht="21.75" hidden="1" customHeight="1" x14ac:dyDescent="0.3">
      <c r="A610" s="125"/>
      <c r="B610" s="126"/>
      <c r="C610" s="318"/>
      <c r="D610" s="315"/>
      <c r="E610" s="315"/>
      <c r="F610" s="320"/>
      <c r="G610" s="318"/>
      <c r="H610" s="320"/>
      <c r="I610" s="314"/>
      <c r="J610" s="314"/>
      <c r="K610" s="314"/>
      <c r="L610" s="313"/>
      <c r="M610" s="314"/>
      <c r="N610" s="314"/>
      <c r="O610" s="314"/>
      <c r="P610" s="314"/>
      <c r="Q610" s="314"/>
      <c r="R610" s="327"/>
      <c r="S610" s="327"/>
    </row>
    <row r="611" spans="1:19" s="365" customFormat="1" ht="19.5" hidden="1" customHeight="1" x14ac:dyDescent="0.3">
      <c r="A611" s="125"/>
      <c r="B611" s="126"/>
      <c r="C611" s="335"/>
      <c r="D611" s="335"/>
      <c r="E611" s="335"/>
      <c r="F611" s="336"/>
      <c r="G611" s="337"/>
      <c r="H611" s="336"/>
      <c r="I611" s="328"/>
      <c r="J611" s="328"/>
      <c r="K611" s="328"/>
      <c r="L611" s="330"/>
      <c r="M611" s="328"/>
      <c r="N611" s="328"/>
      <c r="O611" s="328"/>
      <c r="P611" s="328"/>
      <c r="Q611" s="328"/>
      <c r="R611" s="364"/>
      <c r="S611" s="364"/>
    </row>
    <row r="612" spans="1:19" s="339" customFormat="1" ht="15.75" hidden="1" customHeight="1" x14ac:dyDescent="0.25">
      <c r="A612" s="125"/>
      <c r="B612" s="126"/>
      <c r="C612" s="338"/>
      <c r="D612" s="338"/>
      <c r="E612" s="338"/>
      <c r="F612" s="330"/>
      <c r="G612" s="331"/>
      <c r="H612" s="330"/>
      <c r="I612" s="328"/>
      <c r="J612" s="328"/>
      <c r="K612" s="328"/>
      <c r="L612" s="330"/>
      <c r="M612" s="357"/>
      <c r="N612" s="358"/>
      <c r="O612" s="358"/>
      <c r="P612" s="358"/>
      <c r="Q612" s="358"/>
      <c r="R612" s="359"/>
      <c r="S612" s="359"/>
    </row>
    <row r="613" spans="1:19" s="339" customFormat="1" ht="15.75" hidden="1" customHeight="1" x14ac:dyDescent="0.3">
      <c r="A613" s="125"/>
      <c r="B613" s="126"/>
      <c r="C613" s="318"/>
      <c r="D613" s="311"/>
      <c r="E613" s="312"/>
      <c r="F613" s="313"/>
      <c r="G613" s="310"/>
      <c r="H613" s="313"/>
      <c r="I613" s="314"/>
      <c r="J613" s="314"/>
      <c r="K613" s="314"/>
      <c r="L613" s="313"/>
      <c r="M613" s="314"/>
      <c r="N613" s="314"/>
      <c r="O613" s="314"/>
      <c r="P613" s="314"/>
      <c r="Q613" s="314"/>
      <c r="R613" s="316"/>
      <c r="S613" s="312"/>
    </row>
    <row r="614" spans="1:19" s="339" customFormat="1" ht="15.75" hidden="1" customHeight="1" x14ac:dyDescent="0.3">
      <c r="A614" s="135"/>
      <c r="B614" s="132"/>
      <c r="C614" s="318"/>
      <c r="D614" s="311"/>
      <c r="E614" s="311"/>
      <c r="F614" s="313"/>
      <c r="G614" s="310"/>
      <c r="H614" s="313"/>
      <c r="I614" s="314"/>
      <c r="J614" s="314"/>
      <c r="K614" s="314"/>
      <c r="L614" s="313"/>
      <c r="M614" s="314"/>
      <c r="N614" s="314"/>
      <c r="O614" s="314"/>
      <c r="P614" s="314"/>
      <c r="Q614" s="314"/>
      <c r="R614" s="316"/>
      <c r="S614" s="312"/>
    </row>
    <row r="615" spans="1:19" s="339" customFormat="1" ht="15.75" hidden="1" customHeight="1" x14ac:dyDescent="0.3">
      <c r="A615" s="135"/>
      <c r="B615" s="195"/>
      <c r="C615" s="318"/>
      <c r="D615" s="311"/>
      <c r="E615" s="311"/>
      <c r="F615" s="313"/>
      <c r="G615" s="310"/>
      <c r="H615" s="313"/>
      <c r="I615" s="314"/>
      <c r="J615" s="314"/>
      <c r="K615" s="314"/>
      <c r="L615" s="313"/>
      <c r="M615" s="314"/>
      <c r="N615" s="314"/>
      <c r="O615" s="314"/>
      <c r="P615" s="314"/>
      <c r="Q615" s="314"/>
      <c r="R615" s="316"/>
      <c r="S615" s="312"/>
    </row>
    <row r="616" spans="1:19" s="339" customFormat="1" ht="15.75" hidden="1" customHeight="1" x14ac:dyDescent="0.3">
      <c r="A616" s="125"/>
      <c r="B616" s="128"/>
      <c r="C616" s="318"/>
      <c r="D616" s="311"/>
      <c r="E616" s="312"/>
      <c r="F616" s="313"/>
      <c r="G616" s="310"/>
      <c r="H616" s="313"/>
      <c r="I616" s="314"/>
      <c r="J616" s="314"/>
      <c r="K616" s="314"/>
      <c r="L616" s="313"/>
      <c r="M616" s="314"/>
      <c r="N616" s="314"/>
      <c r="O616" s="314"/>
      <c r="P616" s="314"/>
      <c r="Q616" s="314"/>
      <c r="R616" s="316"/>
      <c r="S616" s="312"/>
    </row>
    <row r="617" spans="1:19" s="339" customFormat="1" ht="15.75" hidden="1" customHeight="1" x14ac:dyDescent="0.3">
      <c r="A617" s="125"/>
      <c r="B617" s="128"/>
      <c r="C617" s="318"/>
      <c r="D617" s="311"/>
      <c r="E617" s="312"/>
      <c r="F617" s="313"/>
      <c r="G617" s="310"/>
      <c r="H617" s="313"/>
      <c r="I617" s="314"/>
      <c r="J617" s="314"/>
      <c r="K617" s="314"/>
      <c r="L617" s="313"/>
      <c r="M617" s="314"/>
      <c r="N617" s="314"/>
      <c r="O617" s="314"/>
      <c r="P617" s="314"/>
      <c r="Q617" s="314"/>
      <c r="R617" s="316"/>
      <c r="S617" s="312"/>
    </row>
    <row r="618" spans="1:19" s="339" customFormat="1" ht="15.75" hidden="1" customHeight="1" x14ac:dyDescent="0.3">
      <c r="A618" s="125"/>
      <c r="B618" s="128"/>
      <c r="C618" s="318"/>
      <c r="D618" s="311"/>
      <c r="E618" s="312"/>
      <c r="F618" s="313"/>
      <c r="G618" s="310"/>
      <c r="H618" s="313"/>
      <c r="I618" s="314"/>
      <c r="J618" s="314"/>
      <c r="K618" s="314"/>
      <c r="L618" s="313"/>
      <c r="M618" s="314"/>
      <c r="N618" s="314"/>
      <c r="O618" s="314"/>
      <c r="P618" s="314"/>
      <c r="Q618" s="314"/>
      <c r="R618" s="316"/>
      <c r="S618" s="312"/>
    </row>
    <row r="619" spans="1:19" s="339" customFormat="1" ht="15.75" hidden="1" customHeight="1" x14ac:dyDescent="0.3">
      <c r="A619" s="125"/>
      <c r="B619" s="128"/>
      <c r="C619" s="318"/>
      <c r="D619" s="311"/>
      <c r="E619" s="312"/>
      <c r="F619" s="313"/>
      <c r="G619" s="310"/>
      <c r="H619" s="313"/>
      <c r="I619" s="314"/>
      <c r="J619" s="314"/>
      <c r="K619" s="314"/>
      <c r="L619" s="313"/>
      <c r="M619" s="314"/>
      <c r="N619" s="314"/>
      <c r="O619" s="314"/>
      <c r="P619" s="314"/>
      <c r="Q619" s="314"/>
      <c r="R619" s="316"/>
      <c r="S619" s="312"/>
    </row>
    <row r="620" spans="1:19" s="339" customFormat="1" ht="15.75" hidden="1" customHeight="1" x14ac:dyDescent="0.3">
      <c r="A620" s="135"/>
      <c r="B620" s="132"/>
      <c r="C620" s="318"/>
      <c r="D620" s="311"/>
      <c r="E620" s="312"/>
      <c r="F620" s="313"/>
      <c r="G620" s="310"/>
      <c r="H620" s="313"/>
      <c r="I620" s="314"/>
      <c r="J620" s="314"/>
      <c r="K620" s="314"/>
      <c r="L620" s="313"/>
      <c r="M620" s="314"/>
      <c r="N620" s="314"/>
      <c r="O620" s="314"/>
      <c r="P620" s="314"/>
      <c r="Q620" s="314"/>
      <c r="R620" s="316"/>
      <c r="S620" s="312"/>
    </row>
    <row r="621" spans="1:19" s="339" customFormat="1" ht="15.75" hidden="1" customHeight="1" x14ac:dyDescent="0.3">
      <c r="A621" s="135"/>
      <c r="B621" s="167"/>
      <c r="C621" s="318"/>
      <c r="D621" s="311"/>
      <c r="E621" s="312"/>
      <c r="F621" s="313"/>
      <c r="G621" s="310"/>
      <c r="H621" s="313"/>
      <c r="I621" s="314"/>
      <c r="J621" s="314"/>
      <c r="K621" s="314"/>
      <c r="L621" s="313"/>
      <c r="M621" s="314"/>
      <c r="N621" s="314"/>
      <c r="O621" s="314"/>
      <c r="P621" s="314"/>
      <c r="Q621" s="314"/>
      <c r="R621" s="316"/>
      <c r="S621" s="312"/>
    </row>
    <row r="622" spans="1:19" s="339" customFormat="1" ht="15.75" hidden="1" customHeight="1" x14ac:dyDescent="0.3">
      <c r="A622" s="125"/>
      <c r="B622" s="126"/>
      <c r="C622" s="318"/>
      <c r="D622" s="311"/>
      <c r="E622" s="312"/>
      <c r="F622" s="313"/>
      <c r="G622" s="310"/>
      <c r="H622" s="313"/>
      <c r="I622" s="314"/>
      <c r="J622" s="314"/>
      <c r="K622" s="314"/>
      <c r="L622" s="313"/>
      <c r="M622" s="314"/>
      <c r="N622" s="314"/>
      <c r="O622" s="314"/>
      <c r="P622" s="314"/>
      <c r="Q622" s="314"/>
      <c r="R622" s="316"/>
      <c r="S622" s="312"/>
    </row>
    <row r="623" spans="1:19" s="339" customFormat="1" ht="15.75" hidden="1" customHeight="1" x14ac:dyDescent="0.3">
      <c r="A623" s="125"/>
      <c r="B623" s="126"/>
      <c r="C623" s="318"/>
      <c r="D623" s="311"/>
      <c r="E623" s="312"/>
      <c r="F623" s="313"/>
      <c r="G623" s="310"/>
      <c r="H623" s="313"/>
      <c r="I623" s="314"/>
      <c r="J623" s="314"/>
      <c r="K623" s="314"/>
      <c r="L623" s="313"/>
      <c r="M623" s="314"/>
      <c r="N623" s="314"/>
      <c r="O623" s="314"/>
      <c r="P623" s="314"/>
      <c r="Q623" s="314"/>
      <c r="R623" s="316"/>
      <c r="S623" s="312"/>
    </row>
    <row r="624" spans="1:19" s="339" customFormat="1" ht="15.75" hidden="1" customHeight="1" x14ac:dyDescent="0.3">
      <c r="A624" s="135"/>
      <c r="B624" s="132"/>
      <c r="C624" s="318"/>
      <c r="D624" s="311"/>
      <c r="E624" s="312"/>
      <c r="F624" s="313"/>
      <c r="G624" s="310"/>
      <c r="H624" s="313"/>
      <c r="I624" s="314"/>
      <c r="J624" s="314"/>
      <c r="K624" s="314"/>
      <c r="L624" s="313"/>
      <c r="M624" s="314"/>
      <c r="N624" s="314"/>
      <c r="O624" s="314"/>
      <c r="P624" s="314"/>
      <c r="Q624" s="314"/>
      <c r="R624" s="316"/>
      <c r="S624" s="312"/>
    </row>
    <row r="625" spans="1:19" s="339" customFormat="1" ht="15.75" hidden="1" customHeight="1" x14ac:dyDescent="0.3">
      <c r="A625" s="135"/>
      <c r="B625" s="167"/>
      <c r="C625" s="318"/>
      <c r="D625" s="311"/>
      <c r="E625" s="312"/>
      <c r="F625" s="313"/>
      <c r="G625" s="310"/>
      <c r="H625" s="313"/>
      <c r="I625" s="314"/>
      <c r="J625" s="314"/>
      <c r="K625" s="314"/>
      <c r="L625" s="313"/>
      <c r="M625" s="314"/>
      <c r="N625" s="314"/>
      <c r="O625" s="314"/>
      <c r="P625" s="314"/>
      <c r="Q625" s="314"/>
      <c r="R625" s="316"/>
      <c r="S625" s="312"/>
    </row>
    <row r="626" spans="1:19" s="339" customFormat="1" ht="15.75" hidden="1" customHeight="1" x14ac:dyDescent="0.3">
      <c r="A626" s="125"/>
      <c r="B626" s="126"/>
      <c r="C626" s="318"/>
      <c r="D626" s="311"/>
      <c r="E626" s="312"/>
      <c r="F626" s="313"/>
      <c r="G626" s="310"/>
      <c r="H626" s="313"/>
      <c r="I626" s="314"/>
      <c r="J626" s="314"/>
      <c r="K626" s="314"/>
      <c r="L626" s="313"/>
      <c r="M626" s="314"/>
      <c r="N626" s="314"/>
      <c r="O626" s="314"/>
      <c r="P626" s="314"/>
      <c r="Q626" s="314"/>
      <c r="R626" s="316"/>
      <c r="S626" s="312"/>
    </row>
    <row r="627" spans="1:19" s="339" customFormat="1" ht="15.75" hidden="1" customHeight="1" x14ac:dyDescent="0.3">
      <c r="A627" s="125"/>
      <c r="B627" s="126"/>
      <c r="C627" s="318"/>
      <c r="D627" s="311"/>
      <c r="E627" s="312"/>
      <c r="F627" s="313"/>
      <c r="G627" s="310"/>
      <c r="H627" s="313"/>
      <c r="I627" s="314"/>
      <c r="J627" s="314"/>
      <c r="K627" s="314"/>
      <c r="L627" s="313"/>
      <c r="M627" s="314"/>
      <c r="N627" s="314"/>
      <c r="O627" s="314"/>
      <c r="P627" s="314"/>
      <c r="Q627" s="314"/>
      <c r="R627" s="316"/>
      <c r="S627" s="312"/>
    </row>
    <row r="628" spans="1:19" s="339" customFormat="1" ht="15.75" hidden="1" customHeight="1" x14ac:dyDescent="0.3">
      <c r="A628" s="125"/>
      <c r="B628" s="132"/>
      <c r="C628" s="318"/>
      <c r="D628" s="311"/>
      <c r="E628" s="312"/>
      <c r="F628" s="313"/>
      <c r="G628" s="310"/>
      <c r="H628" s="313"/>
      <c r="I628" s="314"/>
      <c r="J628" s="314"/>
      <c r="K628" s="314"/>
      <c r="L628" s="313"/>
      <c r="M628" s="314"/>
      <c r="N628" s="314"/>
      <c r="O628" s="314"/>
      <c r="P628" s="314"/>
      <c r="Q628" s="314"/>
      <c r="R628" s="316"/>
      <c r="S628" s="312"/>
    </row>
    <row r="629" spans="1:19" s="339" customFormat="1" ht="15.75" hidden="1" customHeight="1" x14ac:dyDescent="0.3">
      <c r="A629" s="125"/>
      <c r="B629" s="132"/>
      <c r="C629" s="318"/>
      <c r="D629" s="311"/>
      <c r="E629" s="312"/>
      <c r="F629" s="313"/>
      <c r="G629" s="310"/>
      <c r="H629" s="313"/>
      <c r="I629" s="314"/>
      <c r="J629" s="314"/>
      <c r="K629" s="314"/>
      <c r="L629" s="313"/>
      <c r="M629" s="314"/>
      <c r="N629" s="314"/>
      <c r="O629" s="314"/>
      <c r="P629" s="314"/>
      <c r="Q629" s="314"/>
      <c r="R629" s="316"/>
      <c r="S629" s="312"/>
    </row>
    <row r="630" spans="1:19" s="339" customFormat="1" ht="15.75" hidden="1" customHeight="1" x14ac:dyDescent="0.3">
      <c r="A630" s="135"/>
      <c r="B630" s="132"/>
      <c r="C630" s="318"/>
      <c r="D630" s="311"/>
      <c r="E630" s="312"/>
      <c r="F630" s="313"/>
      <c r="G630" s="310"/>
      <c r="H630" s="313"/>
      <c r="I630" s="314"/>
      <c r="J630" s="314"/>
      <c r="K630" s="314"/>
      <c r="L630" s="313"/>
      <c r="M630" s="314"/>
      <c r="N630" s="314"/>
      <c r="O630" s="314"/>
      <c r="P630" s="314"/>
      <c r="Q630" s="314"/>
      <c r="R630" s="316"/>
      <c r="S630" s="312"/>
    </row>
    <row r="631" spans="1:19" s="339" customFormat="1" ht="15.75" hidden="1" customHeight="1" x14ac:dyDescent="0.3">
      <c r="A631" s="135"/>
      <c r="B631" s="167"/>
      <c r="C631" s="310"/>
      <c r="D631" s="311"/>
      <c r="E631" s="312"/>
      <c r="F631" s="313"/>
      <c r="G631" s="310"/>
      <c r="H631" s="313"/>
      <c r="I631" s="314"/>
      <c r="J631" s="314"/>
      <c r="K631" s="314"/>
      <c r="L631" s="313"/>
      <c r="M631" s="314"/>
      <c r="N631" s="314"/>
      <c r="O631" s="314"/>
      <c r="P631" s="314"/>
      <c r="Q631" s="314"/>
      <c r="R631" s="316"/>
      <c r="S631" s="312"/>
    </row>
    <row r="632" spans="1:19" s="339" customFormat="1" ht="15.75" hidden="1" customHeight="1" x14ac:dyDescent="0.3">
      <c r="A632" s="135"/>
      <c r="B632" s="167"/>
      <c r="C632" s="310"/>
      <c r="D632" s="311"/>
      <c r="E632" s="312"/>
      <c r="F632" s="313"/>
      <c r="G632" s="310"/>
      <c r="H632" s="313"/>
      <c r="I632" s="314"/>
      <c r="J632" s="314"/>
      <c r="K632" s="314"/>
      <c r="L632" s="313"/>
      <c r="M632" s="314"/>
      <c r="N632" s="314"/>
      <c r="O632" s="314"/>
      <c r="P632" s="314"/>
      <c r="Q632" s="314"/>
      <c r="R632" s="316"/>
      <c r="S632" s="312"/>
    </row>
    <row r="633" spans="1:19" s="339" customFormat="1" ht="15.75" hidden="1" customHeight="1" x14ac:dyDescent="0.3">
      <c r="A633" s="135"/>
      <c r="B633" s="203"/>
      <c r="C633" s="310"/>
      <c r="D633" s="311"/>
      <c r="E633" s="312"/>
      <c r="F633" s="313"/>
      <c r="G633" s="310"/>
      <c r="H633" s="313"/>
      <c r="I633" s="314"/>
      <c r="J633" s="369"/>
      <c r="K633" s="369"/>
      <c r="L633" s="313"/>
      <c r="M633" s="314"/>
      <c r="N633" s="314"/>
      <c r="O633" s="314"/>
      <c r="P633" s="314"/>
      <c r="Q633" s="314"/>
      <c r="R633" s="316"/>
      <c r="S633" s="312"/>
    </row>
    <row r="634" spans="1:19" s="339" customFormat="1" ht="15.75" hidden="1" customHeight="1" x14ac:dyDescent="0.3">
      <c r="A634" s="125"/>
      <c r="B634" s="126"/>
      <c r="C634" s="318"/>
      <c r="D634" s="311"/>
      <c r="E634" s="312"/>
      <c r="F634" s="313"/>
      <c r="G634" s="310"/>
      <c r="H634" s="313"/>
      <c r="I634" s="314"/>
      <c r="J634" s="314"/>
      <c r="K634" s="314"/>
      <c r="L634" s="313"/>
      <c r="M634" s="314"/>
      <c r="N634" s="314"/>
      <c r="O634" s="314"/>
      <c r="P634" s="314"/>
      <c r="Q634" s="314"/>
      <c r="R634" s="316"/>
      <c r="S634" s="312"/>
    </row>
    <row r="635" spans="1:19" s="339" customFormat="1" ht="15.75" hidden="1" customHeight="1" x14ac:dyDescent="0.3">
      <c r="A635" s="125"/>
      <c r="B635" s="126"/>
      <c r="C635" s="310"/>
      <c r="D635" s="311"/>
      <c r="E635" s="312"/>
      <c r="F635" s="313"/>
      <c r="G635" s="310"/>
      <c r="H635" s="313"/>
      <c r="I635" s="314"/>
      <c r="J635" s="369"/>
      <c r="K635" s="369"/>
      <c r="L635" s="313"/>
      <c r="M635" s="314"/>
      <c r="N635" s="314"/>
      <c r="O635" s="314"/>
      <c r="P635" s="314"/>
      <c r="Q635" s="314"/>
      <c r="R635" s="316"/>
      <c r="S635" s="312"/>
    </row>
    <row r="636" spans="1:19" s="339" customFormat="1" ht="15.75" hidden="1" customHeight="1" x14ac:dyDescent="0.3">
      <c r="A636" s="135"/>
      <c r="B636" s="132"/>
      <c r="C636" s="318"/>
      <c r="D636" s="311"/>
      <c r="E636" s="312"/>
      <c r="F636" s="313"/>
      <c r="G636" s="310"/>
      <c r="H636" s="313"/>
      <c r="I636" s="314"/>
      <c r="J636" s="314"/>
      <c r="K636" s="314"/>
      <c r="L636" s="313"/>
      <c r="M636" s="314"/>
      <c r="N636" s="314"/>
      <c r="O636" s="314"/>
      <c r="P636" s="314"/>
      <c r="Q636" s="314"/>
      <c r="R636" s="316"/>
      <c r="S636" s="312"/>
    </row>
    <row r="637" spans="1:19" s="339" customFormat="1" ht="15.75" hidden="1" customHeight="1" x14ac:dyDescent="0.3">
      <c r="A637" s="135"/>
      <c r="B637" s="167"/>
      <c r="C637" s="318"/>
      <c r="D637" s="311"/>
      <c r="E637" s="312"/>
      <c r="F637" s="313"/>
      <c r="G637" s="310"/>
      <c r="H637" s="313"/>
      <c r="I637" s="314"/>
      <c r="J637" s="314"/>
      <c r="K637" s="314"/>
      <c r="L637" s="313"/>
      <c r="M637" s="314"/>
      <c r="N637" s="314"/>
      <c r="O637" s="314"/>
      <c r="P637" s="314"/>
      <c r="Q637" s="314"/>
      <c r="R637" s="316"/>
      <c r="S637" s="312"/>
    </row>
    <row r="638" spans="1:19" s="339" customFormat="1" ht="15.75" hidden="1" customHeight="1" x14ac:dyDescent="0.3">
      <c r="A638" s="125"/>
      <c r="B638" s="126"/>
      <c r="C638" s="318"/>
      <c r="D638" s="311"/>
      <c r="E638" s="312"/>
      <c r="F638" s="313"/>
      <c r="G638" s="310"/>
      <c r="H638" s="313"/>
      <c r="I638" s="314"/>
      <c r="J638" s="314"/>
      <c r="K638" s="314"/>
      <c r="L638" s="313"/>
      <c r="M638" s="314"/>
      <c r="N638" s="314"/>
      <c r="O638" s="314"/>
      <c r="P638" s="314"/>
      <c r="Q638" s="314"/>
      <c r="R638" s="316"/>
      <c r="S638" s="312"/>
    </row>
    <row r="639" spans="1:19" s="339" customFormat="1" ht="15.75" hidden="1" customHeight="1" x14ac:dyDescent="0.3">
      <c r="A639" s="125"/>
      <c r="B639" s="126"/>
      <c r="C639" s="318"/>
      <c r="D639" s="311"/>
      <c r="E639" s="312"/>
      <c r="F639" s="313"/>
      <c r="G639" s="310"/>
      <c r="H639" s="313"/>
      <c r="I639" s="314"/>
      <c r="J639" s="314"/>
      <c r="K639" s="314"/>
      <c r="L639" s="313"/>
      <c r="M639" s="314"/>
      <c r="N639" s="314"/>
      <c r="O639" s="314"/>
      <c r="P639" s="314"/>
      <c r="Q639" s="314"/>
      <c r="R639" s="316"/>
      <c r="S639" s="312"/>
    </row>
    <row r="640" spans="1:19" s="370" customFormat="1" ht="18" hidden="1" customHeight="1" x14ac:dyDescent="0.3">
      <c r="A640" s="125"/>
      <c r="B640" s="126"/>
      <c r="C640" s="318"/>
      <c r="D640" s="314"/>
      <c r="E640" s="312"/>
      <c r="F640" s="320"/>
      <c r="G640" s="318"/>
      <c r="H640" s="320"/>
      <c r="I640" s="315"/>
      <c r="J640" s="315"/>
      <c r="K640" s="314"/>
      <c r="L640" s="313"/>
      <c r="M640" s="314"/>
      <c r="N640" s="314"/>
      <c r="O640" s="314"/>
      <c r="P640" s="314"/>
      <c r="Q640" s="314"/>
      <c r="R640" s="316"/>
      <c r="S640" s="312"/>
    </row>
    <row r="641" spans="1:19" s="339" customFormat="1" ht="15.75" hidden="1" customHeight="1" x14ac:dyDescent="0.3">
      <c r="A641" s="125"/>
      <c r="B641" s="126"/>
      <c r="C641" s="318"/>
      <c r="D641" s="311"/>
      <c r="E641" s="312"/>
      <c r="F641" s="313"/>
      <c r="G641" s="310"/>
      <c r="H641" s="313"/>
      <c r="I641" s="314"/>
      <c r="J641" s="314"/>
      <c r="K641" s="314"/>
      <c r="L641" s="313"/>
      <c r="M641" s="314"/>
      <c r="N641" s="314"/>
      <c r="O641" s="314"/>
      <c r="P641" s="314"/>
      <c r="Q641" s="314"/>
      <c r="R641" s="316"/>
      <c r="S641" s="312"/>
    </row>
    <row r="642" spans="1:19" s="339" customFormat="1" ht="15.75" hidden="1" customHeight="1" x14ac:dyDescent="0.3">
      <c r="A642" s="125"/>
      <c r="B642" s="126"/>
      <c r="C642" s="318"/>
      <c r="D642" s="311"/>
      <c r="E642" s="312"/>
      <c r="F642" s="313"/>
      <c r="G642" s="310"/>
      <c r="H642" s="313"/>
      <c r="I642" s="314"/>
      <c r="J642" s="314"/>
      <c r="K642" s="314"/>
      <c r="L642" s="313"/>
      <c r="M642" s="314"/>
      <c r="N642" s="314"/>
      <c r="O642" s="314"/>
      <c r="P642" s="314"/>
      <c r="Q642" s="314"/>
      <c r="R642" s="316"/>
      <c r="S642" s="312"/>
    </row>
    <row r="643" spans="1:19" s="339" customFormat="1" ht="15.75" hidden="1" customHeight="1" x14ac:dyDescent="0.3">
      <c r="A643" s="125"/>
      <c r="B643" s="126"/>
      <c r="C643" s="318"/>
      <c r="D643" s="311"/>
      <c r="E643" s="312"/>
      <c r="F643" s="313"/>
      <c r="G643" s="310"/>
      <c r="H643" s="313"/>
      <c r="I643" s="314"/>
      <c r="J643" s="314"/>
      <c r="K643" s="314"/>
      <c r="L643" s="313"/>
      <c r="M643" s="314"/>
      <c r="N643" s="314"/>
      <c r="O643" s="314"/>
      <c r="P643" s="314"/>
      <c r="Q643" s="314"/>
      <c r="R643" s="316"/>
      <c r="S643" s="312"/>
    </row>
    <row r="644" spans="1:19" s="339" customFormat="1" ht="15.75" hidden="1" customHeight="1" x14ac:dyDescent="0.3">
      <c r="A644" s="125"/>
      <c r="B644" s="126"/>
      <c r="C644" s="318"/>
      <c r="D644" s="311"/>
      <c r="E644" s="312"/>
      <c r="F644" s="313"/>
      <c r="G644" s="310"/>
      <c r="H644" s="313"/>
      <c r="I644" s="314"/>
      <c r="J644" s="314"/>
      <c r="K644" s="314"/>
      <c r="L644" s="313"/>
      <c r="M644" s="314"/>
      <c r="N644" s="314"/>
      <c r="O644" s="314"/>
      <c r="P644" s="314"/>
      <c r="Q644" s="314"/>
      <c r="R644" s="316"/>
      <c r="S644" s="312"/>
    </row>
    <row r="645" spans="1:19" s="339" customFormat="1" ht="15.75" hidden="1" customHeight="1" x14ac:dyDescent="0.3">
      <c r="A645" s="125"/>
      <c r="B645" s="126"/>
      <c r="C645" s="318"/>
      <c r="D645" s="311"/>
      <c r="E645" s="312"/>
      <c r="F645" s="313"/>
      <c r="G645" s="310"/>
      <c r="H645" s="313"/>
      <c r="I645" s="314"/>
      <c r="J645" s="314"/>
      <c r="K645" s="314"/>
      <c r="L645" s="313"/>
      <c r="M645" s="314"/>
      <c r="N645" s="314"/>
      <c r="O645" s="314"/>
      <c r="P645" s="314"/>
      <c r="Q645" s="314"/>
      <c r="R645" s="316"/>
      <c r="S645" s="312"/>
    </row>
    <row r="646" spans="1:19" s="339" customFormat="1" ht="15.75" hidden="1" customHeight="1" x14ac:dyDescent="0.3">
      <c r="A646" s="125"/>
      <c r="B646" s="126"/>
      <c r="C646" s="318"/>
      <c r="D646" s="311"/>
      <c r="E646" s="312"/>
      <c r="F646" s="313"/>
      <c r="G646" s="310"/>
      <c r="H646" s="313"/>
      <c r="I646" s="314"/>
      <c r="J646" s="314"/>
      <c r="K646" s="314"/>
      <c r="L646" s="313"/>
      <c r="M646" s="314"/>
      <c r="N646" s="314"/>
      <c r="O646" s="314"/>
      <c r="P646" s="314"/>
      <c r="Q646" s="314"/>
      <c r="R646" s="316"/>
      <c r="S646" s="312"/>
    </row>
    <row r="647" spans="1:19" s="339" customFormat="1" ht="15" hidden="1" customHeight="1" x14ac:dyDescent="0.3">
      <c r="A647" s="125"/>
      <c r="B647" s="126"/>
      <c r="C647" s="318"/>
      <c r="D647" s="311"/>
      <c r="E647" s="311"/>
      <c r="F647" s="313"/>
      <c r="G647" s="310"/>
      <c r="H647" s="313"/>
      <c r="I647" s="314"/>
      <c r="J647" s="314"/>
      <c r="K647" s="314"/>
      <c r="L647" s="313"/>
      <c r="M647" s="314"/>
      <c r="N647" s="314"/>
      <c r="O647" s="314"/>
      <c r="P647" s="314"/>
      <c r="Q647" s="314"/>
      <c r="R647" s="316"/>
      <c r="S647" s="312"/>
    </row>
    <row r="648" spans="1:19" s="339" customFormat="1" ht="15.75" hidden="1" customHeight="1" x14ac:dyDescent="0.3">
      <c r="A648" s="125"/>
      <c r="B648" s="126"/>
      <c r="C648" s="318"/>
      <c r="D648" s="311"/>
      <c r="E648" s="312"/>
      <c r="F648" s="313"/>
      <c r="G648" s="310"/>
      <c r="H648" s="313"/>
      <c r="I648" s="314"/>
      <c r="J648" s="314"/>
      <c r="K648" s="314"/>
      <c r="L648" s="313"/>
      <c r="M648" s="314"/>
      <c r="N648" s="314"/>
      <c r="O648" s="314"/>
      <c r="P648" s="314"/>
      <c r="Q648" s="314"/>
      <c r="R648" s="316"/>
      <c r="S648" s="312"/>
    </row>
    <row r="649" spans="1:19" s="339" customFormat="1" ht="15.75" hidden="1" customHeight="1" x14ac:dyDescent="0.3">
      <c r="A649" s="125"/>
      <c r="B649" s="126"/>
      <c r="C649" s="318"/>
      <c r="D649" s="311"/>
      <c r="E649" s="312"/>
      <c r="F649" s="313"/>
      <c r="G649" s="310"/>
      <c r="H649" s="313"/>
      <c r="I649" s="314"/>
      <c r="J649" s="314"/>
      <c r="K649" s="314"/>
      <c r="L649" s="313"/>
      <c r="M649" s="314"/>
      <c r="N649" s="314"/>
      <c r="O649" s="314"/>
      <c r="P649" s="314"/>
      <c r="Q649" s="314"/>
      <c r="R649" s="316"/>
      <c r="S649" s="312"/>
    </row>
    <row r="650" spans="1:19" s="339" customFormat="1" ht="15.75" hidden="1" customHeight="1" x14ac:dyDescent="0.3">
      <c r="A650" s="125"/>
      <c r="B650" s="126"/>
      <c r="C650" s="318"/>
      <c r="D650" s="311"/>
      <c r="E650" s="312"/>
      <c r="F650" s="313"/>
      <c r="G650" s="310"/>
      <c r="H650" s="313"/>
      <c r="I650" s="314"/>
      <c r="J650" s="314"/>
      <c r="K650" s="314"/>
      <c r="L650" s="313"/>
      <c r="M650" s="314"/>
      <c r="N650" s="314"/>
      <c r="O650" s="314"/>
      <c r="P650" s="314"/>
      <c r="Q650" s="314"/>
      <c r="R650" s="316"/>
      <c r="S650" s="312"/>
    </row>
    <row r="651" spans="1:19" s="339" customFormat="1" ht="15.75" hidden="1" customHeight="1" x14ac:dyDescent="0.3">
      <c r="A651" s="125"/>
      <c r="B651" s="126"/>
      <c r="C651" s="318"/>
      <c r="D651" s="311"/>
      <c r="E651" s="312"/>
      <c r="F651" s="313"/>
      <c r="G651" s="310"/>
      <c r="H651" s="313"/>
      <c r="I651" s="314"/>
      <c r="J651" s="314"/>
      <c r="K651" s="314"/>
      <c r="L651" s="313"/>
      <c r="M651" s="314"/>
      <c r="N651" s="314"/>
      <c r="O651" s="314"/>
      <c r="P651" s="314"/>
      <c r="Q651" s="314"/>
      <c r="R651" s="316"/>
      <c r="S651" s="312"/>
    </row>
    <row r="652" spans="1:19" s="339" customFormat="1" ht="15.75" hidden="1" customHeight="1" x14ac:dyDescent="0.3">
      <c r="A652" s="125"/>
      <c r="B652" s="126"/>
      <c r="C652" s="318"/>
      <c r="D652" s="311"/>
      <c r="E652" s="312"/>
      <c r="F652" s="313"/>
      <c r="G652" s="310"/>
      <c r="H652" s="313"/>
      <c r="I652" s="314"/>
      <c r="J652" s="314"/>
      <c r="K652" s="314"/>
      <c r="L652" s="313"/>
      <c r="M652" s="314"/>
      <c r="N652" s="314"/>
      <c r="O652" s="314"/>
      <c r="P652" s="314"/>
      <c r="Q652" s="314"/>
      <c r="R652" s="316"/>
      <c r="S652" s="312"/>
    </row>
    <row r="653" spans="1:19" s="339" customFormat="1" ht="15.75" hidden="1" customHeight="1" x14ac:dyDescent="0.3">
      <c r="A653" s="125"/>
      <c r="B653" s="126"/>
      <c r="C653" s="318"/>
      <c r="D653" s="311"/>
      <c r="E653" s="312"/>
      <c r="F653" s="313"/>
      <c r="G653" s="310"/>
      <c r="H653" s="313"/>
      <c r="I653" s="314"/>
      <c r="J653" s="314"/>
      <c r="K653" s="314"/>
      <c r="L653" s="313"/>
      <c r="M653" s="314"/>
      <c r="N653" s="314"/>
      <c r="O653" s="314"/>
      <c r="P653" s="314"/>
      <c r="Q653" s="314"/>
      <c r="R653" s="316"/>
      <c r="S653" s="312"/>
    </row>
    <row r="654" spans="1:19" s="339" customFormat="1" ht="15.75" hidden="1" customHeight="1" x14ac:dyDescent="0.3">
      <c r="A654" s="125"/>
      <c r="B654" s="126"/>
      <c r="C654" s="318"/>
      <c r="D654" s="311"/>
      <c r="E654" s="312"/>
      <c r="F654" s="313"/>
      <c r="G654" s="310"/>
      <c r="H654" s="313"/>
      <c r="I654" s="314"/>
      <c r="J654" s="314"/>
      <c r="K654" s="314"/>
      <c r="L654" s="313"/>
      <c r="M654" s="314"/>
      <c r="N654" s="314"/>
      <c r="O654" s="314"/>
      <c r="P654" s="314"/>
      <c r="Q654" s="314"/>
      <c r="R654" s="316"/>
      <c r="S654" s="312"/>
    </row>
    <row r="655" spans="1:19" s="339" customFormat="1" ht="15.75" hidden="1" customHeight="1" x14ac:dyDescent="0.3">
      <c r="A655" s="125"/>
      <c r="B655" s="126"/>
      <c r="C655" s="318"/>
      <c r="D655" s="311"/>
      <c r="E655" s="312"/>
      <c r="F655" s="313"/>
      <c r="G655" s="310"/>
      <c r="H655" s="313"/>
      <c r="I655" s="314"/>
      <c r="J655" s="314"/>
      <c r="K655" s="314"/>
      <c r="L655" s="313"/>
      <c r="M655" s="314"/>
      <c r="N655" s="314"/>
      <c r="O655" s="314"/>
      <c r="P655" s="314"/>
      <c r="Q655" s="314"/>
      <c r="R655" s="316"/>
      <c r="S655" s="312"/>
    </row>
    <row r="656" spans="1:19" s="339" customFormat="1" ht="15.75" hidden="1" customHeight="1" x14ac:dyDescent="0.3">
      <c r="A656" s="125"/>
      <c r="B656" s="126"/>
      <c r="C656" s="318"/>
      <c r="D656" s="311"/>
      <c r="E656" s="312"/>
      <c r="F656" s="313"/>
      <c r="G656" s="310"/>
      <c r="H656" s="313"/>
      <c r="I656" s="314"/>
      <c r="J656" s="314"/>
      <c r="K656" s="314"/>
      <c r="L656" s="313"/>
      <c r="M656" s="314"/>
      <c r="N656" s="314"/>
      <c r="O656" s="314"/>
      <c r="P656" s="314"/>
      <c r="Q656" s="314"/>
      <c r="R656" s="316"/>
      <c r="S656" s="312"/>
    </row>
    <row r="657" spans="1:19" s="339" customFormat="1" ht="15.75" hidden="1" customHeight="1" x14ac:dyDescent="0.3">
      <c r="A657" s="125"/>
      <c r="B657" s="126"/>
      <c r="C657" s="318"/>
      <c r="D657" s="311"/>
      <c r="E657" s="312"/>
      <c r="F657" s="313"/>
      <c r="G657" s="310"/>
      <c r="H657" s="313"/>
      <c r="I657" s="314"/>
      <c r="J657" s="314"/>
      <c r="K657" s="314"/>
      <c r="L657" s="313"/>
      <c r="M657" s="314"/>
      <c r="N657" s="314"/>
      <c r="O657" s="314"/>
      <c r="P657" s="314"/>
      <c r="Q657" s="314"/>
      <c r="R657" s="316"/>
      <c r="S657" s="312"/>
    </row>
    <row r="658" spans="1:19" s="339" customFormat="1" ht="15.75" hidden="1" customHeight="1" x14ac:dyDescent="0.3">
      <c r="A658" s="125"/>
      <c r="B658" s="126"/>
      <c r="C658" s="318"/>
      <c r="D658" s="311"/>
      <c r="E658" s="312"/>
      <c r="F658" s="313"/>
      <c r="G658" s="310"/>
      <c r="H658" s="313"/>
      <c r="I658" s="314"/>
      <c r="J658" s="314"/>
      <c r="K658" s="314"/>
      <c r="L658" s="313"/>
      <c r="M658" s="314"/>
      <c r="N658" s="314"/>
      <c r="O658" s="314"/>
      <c r="P658" s="314"/>
      <c r="Q658" s="314"/>
      <c r="R658" s="316"/>
      <c r="S658" s="312"/>
    </row>
    <row r="659" spans="1:19" s="339" customFormat="1" ht="15.75" hidden="1" customHeight="1" x14ac:dyDescent="0.3">
      <c r="A659" s="135"/>
      <c r="B659" s="132"/>
      <c r="C659" s="318"/>
      <c r="D659" s="311"/>
      <c r="E659" s="312"/>
      <c r="F659" s="313"/>
      <c r="G659" s="310"/>
      <c r="H659" s="313"/>
      <c r="I659" s="314"/>
      <c r="J659" s="314"/>
      <c r="K659" s="314"/>
      <c r="L659" s="313"/>
      <c r="M659" s="314"/>
      <c r="N659" s="314"/>
      <c r="O659" s="314"/>
      <c r="P659" s="314"/>
      <c r="Q659" s="314"/>
      <c r="R659" s="316"/>
      <c r="S659" s="312"/>
    </row>
    <row r="660" spans="1:19" s="339" customFormat="1" ht="15.75" hidden="1" customHeight="1" x14ac:dyDescent="0.3">
      <c r="A660" s="135"/>
      <c r="B660" s="167"/>
      <c r="C660" s="318"/>
      <c r="D660" s="371"/>
      <c r="E660" s="312"/>
      <c r="F660" s="320"/>
      <c r="G660" s="318"/>
      <c r="H660" s="320"/>
      <c r="I660" s="315"/>
      <c r="J660" s="315"/>
      <c r="K660" s="315"/>
      <c r="L660" s="320"/>
      <c r="M660" s="314"/>
      <c r="N660" s="314"/>
      <c r="O660" s="314"/>
      <c r="P660" s="314"/>
      <c r="Q660" s="314"/>
      <c r="R660" s="316"/>
      <c r="S660" s="312"/>
    </row>
    <row r="661" spans="1:19" s="339" customFormat="1" ht="15.75" hidden="1" customHeight="1" x14ac:dyDescent="0.3">
      <c r="A661" s="125"/>
      <c r="B661" s="126"/>
      <c r="C661" s="318"/>
      <c r="D661" s="311"/>
      <c r="E661" s="312"/>
      <c r="F661" s="313"/>
      <c r="G661" s="310"/>
      <c r="H661" s="313"/>
      <c r="I661" s="314"/>
      <c r="J661" s="314"/>
      <c r="K661" s="314"/>
      <c r="L661" s="313"/>
      <c r="M661" s="314"/>
      <c r="N661" s="314"/>
      <c r="O661" s="314"/>
      <c r="P661" s="314"/>
      <c r="Q661" s="314"/>
      <c r="R661" s="316"/>
      <c r="S661" s="312"/>
    </row>
    <row r="662" spans="1:19" s="339" customFormat="1" ht="15.75" hidden="1" customHeight="1" x14ac:dyDescent="0.3">
      <c r="A662" s="125"/>
      <c r="B662" s="128"/>
      <c r="C662" s="318"/>
      <c r="D662" s="311"/>
      <c r="E662" s="312"/>
      <c r="F662" s="313"/>
      <c r="G662" s="310"/>
      <c r="H662" s="313"/>
      <c r="I662" s="314"/>
      <c r="J662" s="314"/>
      <c r="K662" s="314"/>
      <c r="L662" s="313"/>
      <c r="M662" s="314"/>
      <c r="N662" s="314"/>
      <c r="O662" s="314"/>
      <c r="P662" s="314"/>
      <c r="Q662" s="314"/>
      <c r="R662" s="316"/>
      <c r="S662" s="312"/>
    </row>
    <row r="663" spans="1:19" s="339" customFormat="1" ht="15.75" hidden="1" customHeight="1" x14ac:dyDescent="0.3">
      <c r="A663" s="135"/>
      <c r="B663" s="132"/>
      <c r="C663" s="318"/>
      <c r="D663" s="311"/>
      <c r="E663" s="312"/>
      <c r="F663" s="313"/>
      <c r="G663" s="310"/>
      <c r="H663" s="313"/>
      <c r="I663" s="314"/>
      <c r="J663" s="314"/>
      <c r="K663" s="314"/>
      <c r="L663" s="313"/>
      <c r="M663" s="314"/>
      <c r="N663" s="314"/>
      <c r="O663" s="314"/>
      <c r="P663" s="314"/>
      <c r="Q663" s="314"/>
      <c r="R663" s="316"/>
      <c r="S663" s="312"/>
    </row>
    <row r="664" spans="1:19" s="339" customFormat="1" ht="15.75" hidden="1" customHeight="1" x14ac:dyDescent="0.3">
      <c r="A664" s="135"/>
      <c r="B664" s="203"/>
      <c r="C664" s="318"/>
      <c r="D664" s="311"/>
      <c r="E664" s="312"/>
      <c r="F664" s="313"/>
      <c r="G664" s="310"/>
      <c r="H664" s="313"/>
      <c r="I664" s="314"/>
      <c r="J664" s="314"/>
      <c r="K664" s="314"/>
      <c r="L664" s="313"/>
      <c r="M664" s="314"/>
      <c r="N664" s="314"/>
      <c r="O664" s="314"/>
      <c r="P664" s="314"/>
      <c r="Q664" s="314"/>
      <c r="R664" s="316"/>
      <c r="S664" s="312"/>
    </row>
    <row r="665" spans="1:19" s="339" customFormat="1" ht="15.75" hidden="1" customHeight="1" x14ac:dyDescent="0.3">
      <c r="A665" s="125"/>
      <c r="B665" s="126"/>
      <c r="C665" s="318"/>
      <c r="D665" s="311"/>
      <c r="E665" s="312"/>
      <c r="F665" s="313"/>
      <c r="G665" s="310"/>
      <c r="H665" s="313"/>
      <c r="I665" s="314"/>
      <c r="J665" s="314"/>
      <c r="K665" s="314"/>
      <c r="L665" s="313"/>
      <c r="M665" s="314"/>
      <c r="N665" s="314"/>
      <c r="O665" s="314"/>
      <c r="P665" s="314"/>
      <c r="Q665" s="314"/>
      <c r="R665" s="316"/>
      <c r="S665" s="312"/>
    </row>
    <row r="666" spans="1:19" s="339" customFormat="1" ht="15.75" hidden="1" customHeight="1" x14ac:dyDescent="0.3">
      <c r="A666" s="135"/>
      <c r="B666" s="132"/>
      <c r="C666" s="318"/>
      <c r="D666" s="311"/>
      <c r="E666" s="312"/>
      <c r="F666" s="313"/>
      <c r="G666" s="310"/>
      <c r="H666" s="313"/>
      <c r="I666" s="314"/>
      <c r="J666" s="314"/>
      <c r="K666" s="314"/>
      <c r="L666" s="313"/>
      <c r="M666" s="314"/>
      <c r="N666" s="314"/>
      <c r="O666" s="314"/>
      <c r="P666" s="314"/>
      <c r="Q666" s="314"/>
      <c r="R666" s="316"/>
      <c r="S666" s="312"/>
    </row>
    <row r="667" spans="1:19" s="339" customFormat="1" ht="15.75" hidden="1" customHeight="1" x14ac:dyDescent="0.3">
      <c r="A667" s="135"/>
      <c r="B667" s="167"/>
      <c r="C667" s="318"/>
      <c r="D667" s="311"/>
      <c r="E667" s="312"/>
      <c r="F667" s="313"/>
      <c r="G667" s="310"/>
      <c r="H667" s="313"/>
      <c r="I667" s="314"/>
      <c r="J667" s="314"/>
      <c r="K667" s="314"/>
      <c r="L667" s="313"/>
      <c r="M667" s="314"/>
      <c r="N667" s="314"/>
      <c r="O667" s="314"/>
      <c r="P667" s="314"/>
      <c r="Q667" s="314"/>
      <c r="R667" s="316"/>
      <c r="S667" s="312"/>
    </row>
    <row r="668" spans="1:19" s="339" customFormat="1" ht="15.75" hidden="1" customHeight="1" x14ac:dyDescent="0.3">
      <c r="A668" s="125"/>
      <c r="B668" s="126"/>
      <c r="C668" s="318"/>
      <c r="D668" s="311"/>
      <c r="E668" s="312"/>
      <c r="F668" s="313"/>
      <c r="G668" s="310"/>
      <c r="H668" s="313"/>
      <c r="I668" s="314"/>
      <c r="J668" s="314"/>
      <c r="K668" s="314"/>
      <c r="L668" s="313"/>
      <c r="M668" s="314"/>
      <c r="N668" s="314"/>
      <c r="O668" s="314"/>
      <c r="P668" s="314"/>
      <c r="Q668" s="314"/>
      <c r="R668" s="316"/>
      <c r="S668" s="312"/>
    </row>
    <row r="669" spans="1:19" s="339" customFormat="1" ht="15.75" hidden="1" customHeight="1" x14ac:dyDescent="0.3">
      <c r="A669" s="125"/>
      <c r="B669" s="126"/>
      <c r="C669" s="318"/>
      <c r="D669" s="311"/>
      <c r="E669" s="312"/>
      <c r="F669" s="313"/>
      <c r="G669" s="310"/>
      <c r="H669" s="313"/>
      <c r="I669" s="314"/>
      <c r="J669" s="314"/>
      <c r="K669" s="314"/>
      <c r="L669" s="313"/>
      <c r="M669" s="314"/>
      <c r="N669" s="314"/>
      <c r="O669" s="314"/>
      <c r="P669" s="314"/>
      <c r="Q669" s="314"/>
      <c r="R669" s="316"/>
      <c r="S669" s="312"/>
    </row>
    <row r="670" spans="1:19" s="339" customFormat="1" ht="15.75" hidden="1" customHeight="1" x14ac:dyDescent="0.3">
      <c r="A670" s="125"/>
      <c r="B670" s="126"/>
      <c r="C670" s="318"/>
      <c r="D670" s="311"/>
      <c r="E670" s="312"/>
      <c r="F670" s="313"/>
      <c r="G670" s="310"/>
      <c r="H670" s="313"/>
      <c r="I670" s="314"/>
      <c r="J670" s="314"/>
      <c r="K670" s="314"/>
      <c r="L670" s="313"/>
      <c r="M670" s="314"/>
      <c r="N670" s="314"/>
      <c r="O670" s="314"/>
      <c r="P670" s="314"/>
      <c r="Q670" s="314"/>
      <c r="R670" s="316"/>
      <c r="S670" s="312"/>
    </row>
    <row r="671" spans="1:19" s="339" customFormat="1" ht="15.75" hidden="1" customHeight="1" x14ac:dyDescent="0.3">
      <c r="A671" s="125"/>
      <c r="B671" s="128"/>
      <c r="C671" s="318"/>
      <c r="D671" s="311"/>
      <c r="E671" s="312"/>
      <c r="F671" s="313"/>
      <c r="G671" s="310"/>
      <c r="H671" s="313"/>
      <c r="I671" s="314"/>
      <c r="J671" s="314"/>
      <c r="K671" s="314"/>
      <c r="L671" s="313"/>
      <c r="M671" s="314"/>
      <c r="N671" s="314"/>
      <c r="O671" s="314"/>
      <c r="P671" s="314"/>
      <c r="Q671" s="314"/>
      <c r="R671" s="316"/>
      <c r="S671" s="312"/>
    </row>
    <row r="672" spans="1:19" s="339" customFormat="1" ht="15.75" hidden="1" customHeight="1" x14ac:dyDescent="0.3">
      <c r="A672" s="125"/>
      <c r="B672" s="128"/>
      <c r="C672" s="318"/>
      <c r="D672" s="314"/>
      <c r="E672" s="312"/>
      <c r="F672" s="320"/>
      <c r="G672" s="318"/>
      <c r="H672" s="320"/>
      <c r="I672" s="315"/>
      <c r="J672" s="315"/>
      <c r="K672" s="314"/>
      <c r="L672" s="313"/>
      <c r="M672" s="314"/>
      <c r="N672" s="314"/>
      <c r="O672" s="314"/>
      <c r="P672" s="314"/>
      <c r="Q672" s="314"/>
      <c r="R672" s="316"/>
      <c r="S672" s="312"/>
    </row>
    <row r="673" spans="1:19" s="321" customFormat="1" ht="18" hidden="1" customHeight="1" x14ac:dyDescent="0.3">
      <c r="A673" s="125"/>
      <c r="B673" s="128"/>
      <c r="C673" s="318"/>
      <c r="D673" s="311"/>
      <c r="E673" s="312"/>
      <c r="F673" s="313"/>
      <c r="G673" s="310"/>
      <c r="H673" s="313"/>
      <c r="I673" s="314"/>
      <c r="J673" s="314"/>
      <c r="K673" s="314"/>
      <c r="L673" s="313"/>
      <c r="M673" s="314"/>
      <c r="N673" s="314"/>
      <c r="O673" s="314"/>
      <c r="P673" s="314"/>
      <c r="Q673" s="314"/>
      <c r="R673" s="316"/>
      <c r="S673" s="312"/>
    </row>
    <row r="674" spans="1:19" s="339" customFormat="1" ht="15.75" hidden="1" customHeight="1" x14ac:dyDescent="0.3">
      <c r="A674" s="125"/>
      <c r="B674" s="128"/>
      <c r="C674" s="318"/>
      <c r="D674" s="311"/>
      <c r="E674" s="312"/>
      <c r="F674" s="313"/>
      <c r="G674" s="310"/>
      <c r="H674" s="313"/>
      <c r="I674" s="314"/>
      <c r="J674" s="314"/>
      <c r="K674" s="314"/>
      <c r="L674" s="313"/>
      <c r="M674" s="314"/>
      <c r="N674" s="314"/>
      <c r="O674" s="314"/>
      <c r="P674" s="314"/>
      <c r="Q674" s="314"/>
      <c r="R674" s="316"/>
      <c r="S674" s="312"/>
    </row>
    <row r="675" spans="1:19" s="339" customFormat="1" ht="15.75" hidden="1" customHeight="1" x14ac:dyDescent="0.3">
      <c r="A675" s="135"/>
      <c r="B675" s="132"/>
      <c r="C675" s="318"/>
      <c r="D675" s="314"/>
      <c r="E675" s="312"/>
      <c r="F675" s="320"/>
      <c r="G675" s="318"/>
      <c r="H675" s="320"/>
      <c r="I675" s="315"/>
      <c r="J675" s="315"/>
      <c r="K675" s="314"/>
      <c r="L675" s="313"/>
      <c r="M675" s="314"/>
      <c r="N675" s="314"/>
      <c r="O675" s="314"/>
      <c r="P675" s="314"/>
      <c r="Q675" s="314"/>
      <c r="R675" s="316"/>
      <c r="S675" s="312"/>
    </row>
    <row r="676" spans="1:19" s="321" customFormat="1" ht="18" hidden="1" customHeight="1" x14ac:dyDescent="0.3">
      <c r="A676" s="135"/>
      <c r="B676" s="203"/>
      <c r="C676" s="318"/>
      <c r="D676" s="311"/>
      <c r="E676" s="312"/>
      <c r="F676" s="313"/>
      <c r="G676" s="310"/>
      <c r="H676" s="313"/>
      <c r="I676" s="314"/>
      <c r="J676" s="314"/>
      <c r="K676" s="314"/>
      <c r="L676" s="313"/>
      <c r="M676" s="314"/>
      <c r="N676" s="314"/>
      <c r="O676" s="314"/>
      <c r="P676" s="314"/>
      <c r="Q676" s="314"/>
      <c r="R676" s="316"/>
      <c r="S676" s="312"/>
    </row>
    <row r="677" spans="1:19" s="339" customFormat="1" ht="15.75" hidden="1" customHeight="1" x14ac:dyDescent="0.3">
      <c r="A677" s="125"/>
      <c r="B677" s="126"/>
      <c r="C677" s="318"/>
      <c r="D677" s="311"/>
      <c r="E677" s="312"/>
      <c r="F677" s="313"/>
      <c r="G677" s="310"/>
      <c r="H677" s="313"/>
      <c r="I677" s="314"/>
      <c r="J677" s="314"/>
      <c r="K677" s="314"/>
      <c r="L677" s="313"/>
      <c r="M677" s="314"/>
      <c r="N677" s="314"/>
      <c r="O677" s="314"/>
      <c r="P677" s="314"/>
      <c r="Q677" s="314"/>
      <c r="R677" s="316"/>
      <c r="S677" s="312"/>
    </row>
    <row r="678" spans="1:19" s="339" customFormat="1" ht="15.75" hidden="1" customHeight="1" x14ac:dyDescent="0.3">
      <c r="A678" s="125"/>
      <c r="B678" s="126"/>
      <c r="C678" s="318"/>
      <c r="D678" s="311"/>
      <c r="E678" s="312"/>
      <c r="F678" s="313"/>
      <c r="G678" s="310"/>
      <c r="H678" s="313"/>
      <c r="I678" s="314"/>
      <c r="J678" s="314"/>
      <c r="K678" s="314"/>
      <c r="L678" s="313"/>
      <c r="M678" s="314"/>
      <c r="N678" s="314"/>
      <c r="O678" s="314"/>
      <c r="P678" s="314"/>
      <c r="Q678" s="314"/>
      <c r="R678" s="316"/>
      <c r="S678" s="312"/>
    </row>
    <row r="679" spans="1:19" s="339" customFormat="1" ht="15.75" hidden="1" customHeight="1" x14ac:dyDescent="0.3">
      <c r="A679" s="125"/>
      <c r="B679" s="126"/>
      <c r="C679" s="310"/>
      <c r="D679" s="311"/>
      <c r="E679" s="311"/>
      <c r="F679" s="313"/>
      <c r="G679" s="310"/>
      <c r="H679" s="313"/>
      <c r="I679" s="314"/>
      <c r="J679" s="314"/>
      <c r="K679" s="314"/>
      <c r="L679" s="313"/>
      <c r="M679" s="314"/>
      <c r="N679" s="314"/>
      <c r="O679" s="314"/>
      <c r="P679" s="314"/>
      <c r="Q679" s="314"/>
      <c r="R679" s="316"/>
      <c r="S679" s="312"/>
    </row>
    <row r="680" spans="1:19" s="339" customFormat="1" ht="15.75" hidden="1" customHeight="1" x14ac:dyDescent="0.3">
      <c r="A680" s="125"/>
      <c r="B680" s="126"/>
      <c r="C680" s="310"/>
      <c r="D680" s="311"/>
      <c r="E680" s="311"/>
      <c r="F680" s="313"/>
      <c r="G680" s="310"/>
      <c r="H680" s="313"/>
      <c r="I680" s="314"/>
      <c r="J680" s="314"/>
      <c r="K680" s="314"/>
      <c r="L680" s="313"/>
      <c r="M680" s="314"/>
      <c r="N680" s="314"/>
      <c r="O680" s="314"/>
      <c r="P680" s="314"/>
      <c r="Q680" s="314"/>
      <c r="R680" s="316"/>
      <c r="S680" s="312"/>
    </row>
    <row r="681" spans="1:19" s="339" customFormat="1" ht="15.75" hidden="1" customHeight="1" x14ac:dyDescent="0.3">
      <c r="A681" s="125"/>
      <c r="B681" s="126"/>
      <c r="C681" s="310"/>
      <c r="D681" s="311"/>
      <c r="E681" s="311"/>
      <c r="F681" s="313"/>
      <c r="G681" s="310"/>
      <c r="H681" s="313"/>
      <c r="I681" s="314"/>
      <c r="J681" s="314"/>
      <c r="K681" s="314"/>
      <c r="L681" s="313"/>
      <c r="M681" s="314"/>
      <c r="N681" s="314"/>
      <c r="O681" s="314"/>
      <c r="P681" s="314"/>
      <c r="Q681" s="314"/>
      <c r="R681" s="316"/>
      <c r="S681" s="312"/>
    </row>
    <row r="682" spans="1:19" s="339" customFormat="1" ht="15.75" hidden="1" customHeight="1" x14ac:dyDescent="0.3">
      <c r="A682" s="125"/>
      <c r="B682" s="126"/>
      <c r="C682" s="310"/>
      <c r="D682" s="311"/>
      <c r="E682" s="311"/>
      <c r="F682" s="313"/>
      <c r="G682" s="310"/>
      <c r="H682" s="313"/>
      <c r="I682" s="314"/>
      <c r="J682" s="314"/>
      <c r="K682" s="314"/>
      <c r="L682" s="313"/>
      <c r="M682" s="314"/>
      <c r="N682" s="314"/>
      <c r="O682" s="314"/>
      <c r="P682" s="314"/>
      <c r="Q682" s="314"/>
      <c r="R682" s="316"/>
      <c r="S682" s="312"/>
    </row>
    <row r="683" spans="1:19" s="339" customFormat="1" ht="15.75" hidden="1" customHeight="1" x14ac:dyDescent="0.3">
      <c r="A683" s="135"/>
      <c r="B683" s="132"/>
      <c r="C683" s="310"/>
      <c r="D683" s="311"/>
      <c r="E683" s="311"/>
      <c r="F683" s="313"/>
      <c r="G683" s="310"/>
      <c r="H683" s="313"/>
      <c r="I683" s="314"/>
      <c r="J683" s="314"/>
      <c r="K683" s="314"/>
      <c r="L683" s="313"/>
      <c r="M683" s="314"/>
      <c r="N683" s="314"/>
      <c r="O683" s="314"/>
      <c r="P683" s="314"/>
      <c r="Q683" s="314"/>
      <c r="R683" s="316"/>
      <c r="S683" s="312"/>
    </row>
    <row r="684" spans="1:19" s="339" customFormat="1" ht="15.75" hidden="1" customHeight="1" x14ac:dyDescent="0.3">
      <c r="A684" s="135"/>
      <c r="B684" s="167"/>
      <c r="C684" s="310"/>
      <c r="D684" s="311"/>
      <c r="E684" s="311"/>
      <c r="F684" s="313"/>
      <c r="G684" s="310"/>
      <c r="H684" s="313"/>
      <c r="I684" s="314"/>
      <c r="J684" s="314"/>
      <c r="K684" s="314"/>
      <c r="L684" s="313"/>
      <c r="M684" s="314"/>
      <c r="N684" s="314"/>
      <c r="O684" s="314"/>
      <c r="P684" s="314"/>
      <c r="Q684" s="314"/>
      <c r="R684" s="316"/>
      <c r="S684" s="312"/>
    </row>
    <row r="685" spans="1:19" s="339" customFormat="1" ht="15.75" hidden="1" customHeight="1" x14ac:dyDescent="0.3">
      <c r="A685" s="125"/>
      <c r="B685" s="147"/>
      <c r="C685" s="310"/>
      <c r="D685" s="311"/>
      <c r="E685" s="311"/>
      <c r="F685" s="313"/>
      <c r="G685" s="310"/>
      <c r="H685" s="313"/>
      <c r="I685" s="314"/>
      <c r="J685" s="314"/>
      <c r="K685" s="314"/>
      <c r="L685" s="313"/>
      <c r="M685" s="314"/>
      <c r="N685" s="314"/>
      <c r="O685" s="314"/>
      <c r="P685" s="314"/>
      <c r="Q685" s="314"/>
      <c r="R685" s="316"/>
      <c r="S685" s="312"/>
    </row>
    <row r="686" spans="1:19" s="339" customFormat="1" ht="15.75" hidden="1" customHeight="1" x14ac:dyDescent="0.3">
      <c r="A686" s="135"/>
      <c r="B686" s="132"/>
      <c r="C686" s="310"/>
      <c r="D686" s="311"/>
      <c r="E686" s="311"/>
      <c r="F686" s="313"/>
      <c r="G686" s="310"/>
      <c r="H686" s="313"/>
      <c r="I686" s="314"/>
      <c r="J686" s="314"/>
      <c r="K686" s="314"/>
      <c r="L686" s="313"/>
      <c r="M686" s="314"/>
      <c r="N686" s="314"/>
      <c r="O686" s="314"/>
      <c r="P686" s="314"/>
      <c r="Q686" s="314"/>
      <c r="R686" s="316"/>
      <c r="S686" s="312"/>
    </row>
    <row r="687" spans="1:19" s="339" customFormat="1" ht="15.75" hidden="1" customHeight="1" x14ac:dyDescent="0.3">
      <c r="A687" s="135"/>
      <c r="B687" s="167"/>
      <c r="C687" s="310"/>
      <c r="D687" s="311"/>
      <c r="E687" s="311"/>
      <c r="F687" s="313"/>
      <c r="G687" s="310"/>
      <c r="H687" s="313"/>
      <c r="I687" s="314"/>
      <c r="J687" s="314"/>
      <c r="K687" s="314"/>
      <c r="L687" s="313"/>
      <c r="M687" s="314"/>
      <c r="N687" s="314"/>
      <c r="O687" s="314"/>
      <c r="P687" s="314"/>
      <c r="Q687" s="314"/>
      <c r="R687" s="316"/>
      <c r="S687" s="312"/>
    </row>
    <row r="688" spans="1:19" s="339" customFormat="1" ht="15.75" hidden="1" customHeight="1" x14ac:dyDescent="0.3">
      <c r="A688" s="125"/>
      <c r="B688" s="132"/>
      <c r="C688" s="310"/>
      <c r="D688" s="311"/>
      <c r="E688" s="311"/>
      <c r="F688" s="313"/>
      <c r="G688" s="310"/>
      <c r="H688" s="313"/>
      <c r="I688" s="314"/>
      <c r="J688" s="314"/>
      <c r="K688" s="314"/>
      <c r="L688" s="313"/>
      <c r="M688" s="314"/>
      <c r="N688" s="314"/>
      <c r="O688" s="314"/>
      <c r="P688" s="314"/>
      <c r="Q688" s="314"/>
      <c r="R688" s="316"/>
      <c r="S688" s="312"/>
    </row>
    <row r="689" spans="1:19" s="339" customFormat="1" ht="15.75" hidden="1" customHeight="1" x14ac:dyDescent="0.3">
      <c r="A689" s="135"/>
      <c r="B689" s="132"/>
      <c r="C689" s="310"/>
      <c r="D689" s="311"/>
      <c r="E689" s="311"/>
      <c r="F689" s="313"/>
      <c r="G689" s="310"/>
      <c r="H689" s="313"/>
      <c r="I689" s="314"/>
      <c r="J689" s="314"/>
      <c r="K689" s="314"/>
      <c r="L689" s="313"/>
      <c r="M689" s="314"/>
      <c r="N689" s="314"/>
      <c r="O689" s="314"/>
      <c r="P689" s="314"/>
      <c r="Q689" s="314"/>
      <c r="R689" s="316"/>
      <c r="S689" s="312"/>
    </row>
    <row r="690" spans="1:19" s="339" customFormat="1" ht="15.75" hidden="1" customHeight="1" x14ac:dyDescent="0.3">
      <c r="A690" s="135"/>
      <c r="B690" s="132"/>
      <c r="C690" s="310"/>
      <c r="D690" s="311"/>
      <c r="E690" s="311"/>
      <c r="F690" s="313"/>
      <c r="G690" s="310"/>
      <c r="H690" s="313"/>
      <c r="I690" s="314"/>
      <c r="J690" s="314"/>
      <c r="K690" s="314"/>
      <c r="L690" s="313"/>
      <c r="M690" s="314"/>
      <c r="N690" s="314"/>
      <c r="O690" s="314"/>
      <c r="P690" s="314"/>
      <c r="Q690" s="314"/>
      <c r="R690" s="316"/>
      <c r="S690" s="312"/>
    </row>
    <row r="691" spans="1:19" s="339" customFormat="1" ht="15.75" hidden="1" customHeight="1" x14ac:dyDescent="0.3">
      <c r="A691" s="125"/>
      <c r="B691" s="132"/>
      <c r="C691" s="310"/>
      <c r="D691" s="311"/>
      <c r="E691" s="311"/>
      <c r="F691" s="313"/>
      <c r="G691" s="310"/>
      <c r="H691" s="313"/>
      <c r="I691" s="314"/>
      <c r="J691" s="314"/>
      <c r="K691" s="314"/>
      <c r="L691" s="313"/>
      <c r="M691" s="314"/>
      <c r="N691" s="314"/>
      <c r="O691" s="314"/>
      <c r="P691" s="314"/>
      <c r="Q691" s="314"/>
      <c r="R691" s="316"/>
      <c r="S691" s="312"/>
    </row>
    <row r="692" spans="1:19" s="339" customFormat="1" ht="15.75" hidden="1" customHeight="1" x14ac:dyDescent="0.3">
      <c r="A692" s="125"/>
      <c r="B692" s="132"/>
      <c r="C692" s="310"/>
      <c r="D692" s="311"/>
      <c r="E692" s="311"/>
      <c r="F692" s="313"/>
      <c r="G692" s="310"/>
      <c r="H692" s="313"/>
      <c r="I692" s="314"/>
      <c r="J692" s="314"/>
      <c r="K692" s="314"/>
      <c r="L692" s="313"/>
      <c r="M692" s="314"/>
      <c r="N692" s="314"/>
      <c r="O692" s="314"/>
      <c r="P692" s="314"/>
      <c r="Q692" s="314"/>
      <c r="R692" s="316"/>
      <c r="S692" s="312"/>
    </row>
    <row r="693" spans="1:19" s="339" customFormat="1" ht="15.75" hidden="1" customHeight="1" x14ac:dyDescent="0.3">
      <c r="A693" s="125"/>
      <c r="B693" s="132"/>
      <c r="C693" s="310"/>
      <c r="D693" s="311"/>
      <c r="E693" s="311"/>
      <c r="F693" s="313"/>
      <c r="G693" s="310"/>
      <c r="H693" s="313"/>
      <c r="I693" s="314"/>
      <c r="J693" s="314"/>
      <c r="K693" s="314"/>
      <c r="L693" s="313"/>
      <c r="M693" s="314"/>
      <c r="N693" s="314"/>
      <c r="O693" s="314"/>
      <c r="P693" s="314"/>
      <c r="Q693" s="314"/>
      <c r="R693" s="316"/>
      <c r="S693" s="312"/>
    </row>
    <row r="694" spans="1:19" s="339" customFormat="1" ht="15.75" hidden="1" customHeight="1" x14ac:dyDescent="0.3">
      <c r="A694" s="125"/>
      <c r="B694" s="132"/>
      <c r="C694" s="310"/>
      <c r="D694" s="311"/>
      <c r="E694" s="311"/>
      <c r="F694" s="313"/>
      <c r="G694" s="310"/>
      <c r="H694" s="313"/>
      <c r="I694" s="314"/>
      <c r="J694" s="314"/>
      <c r="K694" s="314"/>
      <c r="L694" s="313"/>
      <c r="M694" s="314"/>
      <c r="N694" s="314"/>
      <c r="O694" s="314"/>
      <c r="P694" s="314"/>
      <c r="Q694" s="314"/>
      <c r="R694" s="316"/>
      <c r="S694" s="312"/>
    </row>
    <row r="695" spans="1:19" s="339" customFormat="1" ht="15.75" hidden="1" customHeight="1" x14ac:dyDescent="0.3">
      <c r="A695" s="135"/>
      <c r="B695" s="167"/>
      <c r="C695" s="310"/>
      <c r="D695" s="311"/>
      <c r="E695" s="311"/>
      <c r="F695" s="313"/>
      <c r="G695" s="310"/>
      <c r="H695" s="313"/>
      <c r="I695" s="314"/>
      <c r="J695" s="314"/>
      <c r="K695" s="314"/>
      <c r="L695" s="313"/>
      <c r="M695" s="314"/>
      <c r="N695" s="314"/>
      <c r="O695" s="314"/>
      <c r="P695" s="314"/>
      <c r="Q695" s="314"/>
      <c r="R695" s="316"/>
      <c r="S695" s="312"/>
    </row>
    <row r="696" spans="1:19" s="339" customFormat="1" ht="15.75" hidden="1" customHeight="1" x14ac:dyDescent="0.3">
      <c r="A696" s="135"/>
      <c r="B696" s="167"/>
      <c r="C696" s="310"/>
      <c r="D696" s="311"/>
      <c r="E696" s="311"/>
      <c r="F696" s="313"/>
      <c r="G696" s="310"/>
      <c r="H696" s="313"/>
      <c r="I696" s="314"/>
      <c r="J696" s="314"/>
      <c r="K696" s="314"/>
      <c r="L696" s="313"/>
      <c r="M696" s="314"/>
      <c r="N696" s="314"/>
      <c r="O696" s="314"/>
      <c r="P696" s="314"/>
      <c r="Q696" s="314"/>
      <c r="R696" s="316"/>
      <c r="S696" s="312"/>
    </row>
    <row r="697" spans="1:19" s="339" customFormat="1" ht="15.75" hidden="1" customHeight="1" x14ac:dyDescent="0.3">
      <c r="A697" s="135"/>
      <c r="B697" s="167"/>
      <c r="C697" s="310"/>
      <c r="D697" s="311"/>
      <c r="E697" s="311"/>
      <c r="F697" s="313"/>
      <c r="G697" s="310"/>
      <c r="H697" s="313"/>
      <c r="I697" s="314"/>
      <c r="J697" s="314"/>
      <c r="K697" s="314"/>
      <c r="L697" s="313"/>
      <c r="M697" s="314"/>
      <c r="N697" s="314"/>
      <c r="O697" s="314"/>
      <c r="P697" s="314"/>
      <c r="Q697" s="314"/>
      <c r="R697" s="316"/>
      <c r="S697" s="312"/>
    </row>
    <row r="698" spans="1:19" s="339" customFormat="1" ht="15.75" hidden="1" customHeight="1" x14ac:dyDescent="0.3">
      <c r="A698" s="135"/>
      <c r="B698" s="167"/>
      <c r="C698" s="310"/>
      <c r="D698" s="311"/>
      <c r="E698" s="311"/>
      <c r="F698" s="313"/>
      <c r="G698" s="310"/>
      <c r="H698" s="313"/>
      <c r="I698" s="314"/>
      <c r="J698" s="314"/>
      <c r="K698" s="314"/>
      <c r="L698" s="313"/>
      <c r="M698" s="314"/>
      <c r="N698" s="314"/>
      <c r="O698" s="314"/>
      <c r="P698" s="314"/>
      <c r="Q698" s="314"/>
      <c r="R698" s="316"/>
      <c r="S698" s="312"/>
    </row>
    <row r="699" spans="1:19" s="339" customFormat="1" ht="15.75" hidden="1" customHeight="1" x14ac:dyDescent="0.3">
      <c r="A699" s="125"/>
      <c r="B699" s="132"/>
      <c r="C699" s="310"/>
      <c r="D699" s="311"/>
      <c r="E699" s="311"/>
      <c r="F699" s="313"/>
      <c r="G699" s="310"/>
      <c r="H699" s="313"/>
      <c r="I699" s="314"/>
      <c r="J699" s="314"/>
      <c r="K699" s="314"/>
      <c r="L699" s="313"/>
      <c r="M699" s="314"/>
      <c r="N699" s="314"/>
      <c r="O699" s="314"/>
      <c r="P699" s="314"/>
      <c r="Q699" s="314"/>
      <c r="R699" s="316"/>
      <c r="S699" s="312"/>
    </row>
    <row r="700" spans="1:19" s="339" customFormat="1" ht="15.75" hidden="1" customHeight="1" x14ac:dyDescent="0.3">
      <c r="A700" s="125"/>
      <c r="B700" s="126"/>
      <c r="C700" s="310"/>
      <c r="D700" s="311"/>
      <c r="E700" s="311"/>
      <c r="F700" s="313"/>
      <c r="G700" s="310"/>
      <c r="H700" s="313"/>
      <c r="I700" s="314"/>
      <c r="J700" s="314"/>
      <c r="K700" s="314"/>
      <c r="L700" s="313"/>
      <c r="M700" s="314"/>
      <c r="N700" s="314"/>
      <c r="O700" s="314"/>
      <c r="P700" s="314"/>
      <c r="Q700" s="314"/>
      <c r="R700" s="316"/>
      <c r="S700" s="312"/>
    </row>
    <row r="701" spans="1:19" s="339" customFormat="1" ht="15.75" hidden="1" customHeight="1" x14ac:dyDescent="0.3">
      <c r="A701" s="125"/>
      <c r="B701" s="126"/>
      <c r="C701" s="310"/>
      <c r="D701" s="311"/>
      <c r="E701" s="311"/>
      <c r="F701" s="313"/>
      <c r="G701" s="310"/>
      <c r="H701" s="313"/>
      <c r="I701" s="314"/>
      <c r="J701" s="314"/>
      <c r="K701" s="314"/>
      <c r="L701" s="313"/>
      <c r="M701" s="314"/>
      <c r="N701" s="314"/>
      <c r="O701" s="314"/>
      <c r="P701" s="314"/>
      <c r="Q701" s="314"/>
      <c r="R701" s="316"/>
      <c r="S701" s="312"/>
    </row>
    <row r="702" spans="1:19" s="339" customFormat="1" ht="15.75" hidden="1" customHeight="1" x14ac:dyDescent="0.3">
      <c r="A702" s="125"/>
      <c r="B702" s="126"/>
      <c r="C702" s="310"/>
      <c r="D702" s="311"/>
      <c r="E702" s="311"/>
      <c r="F702" s="313"/>
      <c r="G702" s="310"/>
      <c r="H702" s="313"/>
      <c r="I702" s="314"/>
      <c r="J702" s="314"/>
      <c r="K702" s="314"/>
      <c r="L702" s="313"/>
      <c r="M702" s="314"/>
      <c r="N702" s="314"/>
      <c r="O702" s="314"/>
      <c r="P702" s="314"/>
      <c r="Q702" s="314"/>
      <c r="R702" s="316"/>
      <c r="S702" s="312"/>
    </row>
    <row r="703" spans="1:19" s="339" customFormat="1" ht="15.75" hidden="1" customHeight="1" x14ac:dyDescent="0.3">
      <c r="A703" s="125"/>
      <c r="B703" s="126"/>
      <c r="C703" s="310"/>
      <c r="D703" s="311"/>
      <c r="E703" s="312"/>
      <c r="F703" s="313"/>
      <c r="G703" s="310"/>
      <c r="H703" s="313"/>
      <c r="I703" s="314"/>
      <c r="J703" s="314"/>
      <c r="K703" s="314"/>
      <c r="L703" s="313"/>
      <c r="M703" s="314"/>
      <c r="N703" s="314"/>
      <c r="O703" s="314"/>
      <c r="P703" s="314"/>
      <c r="Q703" s="314"/>
      <c r="R703" s="316"/>
      <c r="S703" s="312"/>
    </row>
    <row r="704" spans="1:19" s="321" customFormat="1" ht="19.5" hidden="1" customHeight="1" x14ac:dyDescent="0.3">
      <c r="A704" s="125"/>
      <c r="B704" s="126"/>
      <c r="C704" s="310"/>
      <c r="D704" s="311"/>
      <c r="E704" s="312"/>
      <c r="F704" s="313"/>
      <c r="G704" s="310"/>
      <c r="H704" s="313"/>
      <c r="I704" s="314"/>
      <c r="J704" s="314"/>
      <c r="K704" s="314"/>
      <c r="L704" s="313"/>
      <c r="M704" s="314"/>
      <c r="N704" s="314"/>
      <c r="O704" s="314"/>
      <c r="P704" s="314"/>
      <c r="Q704" s="314"/>
      <c r="R704" s="316"/>
      <c r="S704" s="312"/>
    </row>
    <row r="705" spans="1:19" s="321" customFormat="1" ht="19.5" hidden="1" customHeight="1" x14ac:dyDescent="0.3">
      <c r="A705" s="125"/>
      <c r="B705" s="126"/>
      <c r="C705" s="310"/>
      <c r="D705" s="311"/>
      <c r="E705" s="312"/>
      <c r="F705" s="313"/>
      <c r="G705" s="310"/>
      <c r="H705" s="313"/>
      <c r="I705" s="314"/>
      <c r="J705" s="314"/>
      <c r="K705" s="314"/>
      <c r="L705" s="313"/>
      <c r="M705" s="314"/>
      <c r="N705" s="314"/>
      <c r="O705" s="314"/>
      <c r="P705" s="314"/>
      <c r="Q705" s="314"/>
      <c r="R705" s="316"/>
      <c r="S705" s="312"/>
    </row>
    <row r="706" spans="1:19" s="321" customFormat="1" ht="12.6" hidden="1" customHeight="1" x14ac:dyDescent="0.3">
      <c r="A706" s="125"/>
      <c r="B706" s="126"/>
      <c r="C706" s="310"/>
      <c r="D706" s="311"/>
      <c r="E706" s="312"/>
      <c r="F706" s="313"/>
      <c r="G706" s="310"/>
      <c r="H706" s="313"/>
      <c r="I706" s="314"/>
      <c r="J706" s="314"/>
      <c r="K706" s="314"/>
      <c r="L706" s="313"/>
      <c r="M706" s="314"/>
      <c r="N706" s="314"/>
      <c r="O706" s="314"/>
      <c r="P706" s="314"/>
      <c r="Q706" s="314"/>
      <c r="R706" s="316"/>
      <c r="S706" s="312"/>
    </row>
    <row r="707" spans="1:19" s="321" customFormat="1" ht="12.6" hidden="1" customHeight="1" x14ac:dyDescent="0.3">
      <c r="A707" s="135"/>
      <c r="B707" s="132"/>
      <c r="C707" s="310"/>
      <c r="D707" s="311"/>
      <c r="E707" s="312"/>
      <c r="F707" s="313"/>
      <c r="G707" s="310"/>
      <c r="H707" s="313"/>
      <c r="I707" s="314"/>
      <c r="J707" s="314"/>
      <c r="K707" s="314"/>
      <c r="L707" s="313"/>
      <c r="M707" s="314"/>
      <c r="N707" s="314"/>
      <c r="O707" s="314"/>
      <c r="P707" s="314"/>
      <c r="Q707" s="314"/>
      <c r="R707" s="316"/>
      <c r="S707" s="312"/>
    </row>
    <row r="708" spans="1:19" s="321" customFormat="1" ht="12.6" hidden="1" customHeight="1" x14ac:dyDescent="0.3">
      <c r="A708" s="135"/>
      <c r="B708" s="167"/>
      <c r="C708" s="310"/>
      <c r="D708" s="311"/>
      <c r="E708" s="312"/>
      <c r="F708" s="313"/>
      <c r="G708" s="310"/>
      <c r="H708" s="313"/>
      <c r="I708" s="314"/>
      <c r="J708" s="314"/>
      <c r="K708" s="314"/>
      <c r="L708" s="313"/>
      <c r="M708" s="314"/>
      <c r="N708" s="314"/>
      <c r="O708" s="314"/>
      <c r="P708" s="314"/>
      <c r="Q708" s="314"/>
      <c r="R708" s="316"/>
      <c r="S708" s="312"/>
    </row>
    <row r="709" spans="1:19" s="321" customFormat="1" ht="12.6" hidden="1" customHeight="1" x14ac:dyDescent="0.3">
      <c r="A709" s="135"/>
      <c r="B709" s="167"/>
      <c r="C709" s="310"/>
      <c r="D709" s="311"/>
      <c r="E709" s="312"/>
      <c r="F709" s="313"/>
      <c r="G709" s="310"/>
      <c r="H709" s="313"/>
      <c r="I709" s="314"/>
      <c r="J709" s="314"/>
      <c r="K709" s="314"/>
      <c r="L709" s="313"/>
      <c r="M709" s="314"/>
      <c r="N709" s="314"/>
      <c r="O709" s="314"/>
      <c r="P709" s="314"/>
      <c r="Q709" s="314"/>
      <c r="R709" s="316"/>
      <c r="S709" s="312"/>
    </row>
    <row r="710" spans="1:19" s="321" customFormat="1" ht="12.6" hidden="1" customHeight="1" x14ac:dyDescent="0.3">
      <c r="A710" s="135"/>
      <c r="B710" s="203"/>
      <c r="C710" s="310"/>
      <c r="D710" s="311"/>
      <c r="E710" s="312"/>
      <c r="F710" s="313"/>
      <c r="G710" s="310"/>
      <c r="H710" s="313"/>
      <c r="I710" s="314"/>
      <c r="J710" s="314"/>
      <c r="K710" s="314"/>
      <c r="L710" s="313"/>
      <c r="M710" s="314"/>
      <c r="N710" s="314"/>
      <c r="O710" s="314"/>
      <c r="P710" s="314"/>
      <c r="Q710" s="314"/>
      <c r="R710" s="316"/>
      <c r="S710" s="312"/>
    </row>
    <row r="711" spans="1:19" s="321" customFormat="1" ht="12.6" hidden="1" customHeight="1" x14ac:dyDescent="0.3">
      <c r="A711" s="125"/>
      <c r="B711" s="155"/>
      <c r="C711" s="310"/>
      <c r="D711" s="311"/>
      <c r="E711" s="312"/>
      <c r="F711" s="313"/>
      <c r="G711" s="310"/>
      <c r="H711" s="313"/>
      <c r="I711" s="314"/>
      <c r="J711" s="314"/>
      <c r="K711" s="314"/>
      <c r="L711" s="313"/>
      <c r="M711" s="314"/>
      <c r="N711" s="314"/>
      <c r="O711" s="314"/>
      <c r="P711" s="314"/>
      <c r="Q711" s="314"/>
      <c r="R711" s="316"/>
      <c r="S711" s="312"/>
    </row>
    <row r="712" spans="1:19" s="321" customFormat="1" ht="12.6" hidden="1" customHeight="1" x14ac:dyDescent="0.3">
      <c r="A712" s="125"/>
      <c r="B712" s="155"/>
      <c r="C712" s="310"/>
      <c r="D712" s="311"/>
      <c r="E712" s="312"/>
      <c r="F712" s="313"/>
      <c r="G712" s="310"/>
      <c r="H712" s="313"/>
      <c r="I712" s="314"/>
      <c r="J712" s="314"/>
      <c r="K712" s="314"/>
      <c r="L712" s="313"/>
      <c r="M712" s="314"/>
      <c r="N712" s="314"/>
      <c r="O712" s="314"/>
      <c r="P712" s="314"/>
      <c r="Q712" s="314"/>
      <c r="R712" s="316"/>
      <c r="S712" s="312"/>
    </row>
    <row r="713" spans="1:19" s="321" customFormat="1" ht="12.6" hidden="1" customHeight="1" x14ac:dyDescent="0.3">
      <c r="A713" s="125"/>
      <c r="B713" s="155"/>
      <c r="C713" s="310"/>
      <c r="D713" s="311"/>
      <c r="E713" s="312"/>
      <c r="F713" s="313"/>
      <c r="G713" s="310"/>
      <c r="H713" s="313"/>
      <c r="I713" s="314"/>
      <c r="J713" s="314"/>
      <c r="K713" s="314"/>
      <c r="L713" s="313"/>
      <c r="M713" s="314"/>
      <c r="N713" s="314"/>
      <c r="O713" s="314"/>
      <c r="P713" s="314"/>
      <c r="Q713" s="314"/>
      <c r="R713" s="316"/>
      <c r="S713" s="312"/>
    </row>
    <row r="714" spans="1:19" s="321" customFormat="1" ht="12.6" hidden="1" customHeight="1" x14ac:dyDescent="0.3">
      <c r="A714" s="125"/>
      <c r="B714" s="155"/>
      <c r="C714" s="310"/>
      <c r="D714" s="311"/>
      <c r="E714" s="312"/>
      <c r="F714" s="313"/>
      <c r="G714" s="310"/>
      <c r="H714" s="313"/>
      <c r="I714" s="314"/>
      <c r="J714" s="314"/>
      <c r="K714" s="314"/>
      <c r="L714" s="313"/>
      <c r="M714" s="314"/>
      <c r="N714" s="314"/>
      <c r="O714" s="314"/>
      <c r="P714" s="314"/>
      <c r="Q714" s="314"/>
      <c r="R714" s="316"/>
      <c r="S714" s="312"/>
    </row>
    <row r="715" spans="1:19" s="321" customFormat="1" ht="12.6" hidden="1" customHeight="1" x14ac:dyDescent="0.3">
      <c r="A715" s="125"/>
      <c r="B715" s="155"/>
      <c r="C715" s="310"/>
      <c r="D715" s="311"/>
      <c r="E715" s="312"/>
      <c r="F715" s="313"/>
      <c r="G715" s="310"/>
      <c r="H715" s="313"/>
      <c r="I715" s="314"/>
      <c r="J715" s="314"/>
      <c r="K715" s="314"/>
      <c r="L715" s="313"/>
      <c r="M715" s="314"/>
      <c r="N715" s="314"/>
      <c r="O715" s="314"/>
      <c r="P715" s="314"/>
      <c r="Q715" s="314"/>
      <c r="R715" s="316"/>
      <c r="S715" s="312"/>
    </row>
    <row r="716" spans="1:19" s="321" customFormat="1" ht="12.6" hidden="1" customHeight="1" x14ac:dyDescent="0.3">
      <c r="A716" s="135"/>
      <c r="B716" s="132"/>
      <c r="C716" s="310"/>
      <c r="D716" s="311"/>
      <c r="E716" s="312"/>
      <c r="F716" s="313"/>
      <c r="G716" s="310"/>
      <c r="H716" s="313"/>
      <c r="I716" s="314"/>
      <c r="J716" s="314"/>
      <c r="K716" s="314"/>
      <c r="L716" s="313"/>
      <c r="M716" s="314"/>
      <c r="N716" s="314"/>
      <c r="O716" s="314"/>
      <c r="P716" s="314"/>
      <c r="Q716" s="314"/>
      <c r="R716" s="316"/>
      <c r="S716" s="312"/>
    </row>
    <row r="717" spans="1:19" s="321" customFormat="1" ht="12.6" hidden="1" customHeight="1" x14ac:dyDescent="0.3">
      <c r="A717" s="135"/>
      <c r="B717" s="167"/>
      <c r="C717" s="310"/>
      <c r="D717" s="311"/>
      <c r="E717" s="312"/>
      <c r="F717" s="313"/>
      <c r="G717" s="310"/>
      <c r="H717" s="313"/>
      <c r="I717" s="314"/>
      <c r="J717" s="314"/>
      <c r="K717" s="314"/>
      <c r="L717" s="313"/>
      <c r="M717" s="314"/>
      <c r="N717" s="314"/>
      <c r="O717" s="314"/>
      <c r="P717" s="314"/>
      <c r="Q717" s="314"/>
      <c r="R717" s="316"/>
      <c r="S717" s="312"/>
    </row>
    <row r="718" spans="1:19" s="321" customFormat="1" ht="12.6" hidden="1" customHeight="1" x14ac:dyDescent="0.3">
      <c r="A718" s="125"/>
      <c r="B718" s="126"/>
      <c r="C718" s="310"/>
      <c r="D718" s="311"/>
      <c r="E718" s="312"/>
      <c r="F718" s="313"/>
      <c r="G718" s="310"/>
      <c r="H718" s="313"/>
      <c r="I718" s="314"/>
      <c r="J718" s="314"/>
      <c r="K718" s="314"/>
      <c r="L718" s="313"/>
      <c r="M718" s="314"/>
      <c r="N718" s="314"/>
      <c r="O718" s="314"/>
      <c r="P718" s="314"/>
      <c r="Q718" s="314"/>
      <c r="R718" s="316"/>
      <c r="S718" s="312"/>
    </row>
    <row r="719" spans="1:19" s="321" customFormat="1" ht="12.6" hidden="1" customHeight="1" x14ac:dyDescent="0.3">
      <c r="A719" s="125"/>
      <c r="B719" s="126"/>
      <c r="C719" s="310"/>
      <c r="D719" s="311"/>
      <c r="E719" s="312"/>
      <c r="F719" s="313"/>
      <c r="G719" s="310"/>
      <c r="H719" s="313"/>
      <c r="I719" s="314"/>
      <c r="J719" s="314"/>
      <c r="K719" s="314"/>
      <c r="L719" s="313"/>
      <c r="M719" s="314"/>
      <c r="N719" s="314"/>
      <c r="O719" s="314"/>
      <c r="P719" s="314"/>
      <c r="Q719" s="314"/>
      <c r="R719" s="316"/>
      <c r="S719" s="312"/>
    </row>
    <row r="720" spans="1:19" s="321" customFormat="1" ht="12.6" hidden="1" customHeight="1" x14ac:dyDescent="0.3">
      <c r="A720" s="125"/>
      <c r="B720" s="126"/>
      <c r="C720" s="318"/>
      <c r="D720" s="311"/>
      <c r="E720" s="311"/>
      <c r="F720" s="313"/>
      <c r="G720" s="310"/>
      <c r="H720" s="313"/>
      <c r="I720" s="314"/>
      <c r="J720" s="314"/>
      <c r="K720" s="314"/>
      <c r="L720" s="313"/>
      <c r="M720" s="314"/>
      <c r="N720" s="314"/>
      <c r="O720" s="314"/>
      <c r="P720" s="314"/>
      <c r="Q720" s="314"/>
      <c r="R720" s="316"/>
      <c r="S720" s="312"/>
    </row>
    <row r="721" spans="1:19" s="339" customFormat="1" ht="15.75" hidden="1" customHeight="1" x14ac:dyDescent="0.3">
      <c r="A721" s="125"/>
      <c r="B721" s="126"/>
      <c r="C721" s="318"/>
      <c r="D721" s="311"/>
      <c r="E721" s="312"/>
      <c r="F721" s="313"/>
      <c r="G721" s="310"/>
      <c r="H721" s="313"/>
      <c r="I721" s="314"/>
      <c r="J721" s="314"/>
      <c r="K721" s="314"/>
      <c r="L721" s="313"/>
      <c r="M721" s="314"/>
      <c r="N721" s="314"/>
      <c r="O721" s="314"/>
      <c r="P721" s="314"/>
      <c r="Q721" s="314"/>
      <c r="R721" s="316"/>
      <c r="S721" s="312"/>
    </row>
    <row r="722" spans="1:19" s="339" customFormat="1" ht="15.75" hidden="1" customHeight="1" x14ac:dyDescent="0.3">
      <c r="A722" s="135"/>
      <c r="B722" s="132"/>
      <c r="C722" s="318"/>
      <c r="D722" s="311"/>
      <c r="E722" s="312"/>
      <c r="F722" s="313"/>
      <c r="G722" s="310"/>
      <c r="H722" s="313"/>
      <c r="I722" s="314"/>
      <c r="J722" s="314"/>
      <c r="K722" s="314"/>
      <c r="L722" s="313"/>
      <c r="M722" s="314"/>
      <c r="N722" s="314"/>
      <c r="O722" s="314"/>
      <c r="P722" s="314"/>
      <c r="Q722" s="314"/>
      <c r="R722" s="316"/>
      <c r="S722" s="312"/>
    </row>
    <row r="723" spans="1:19" s="339" customFormat="1" ht="15.75" hidden="1" customHeight="1" x14ac:dyDescent="0.3">
      <c r="A723" s="135"/>
      <c r="B723" s="167"/>
      <c r="C723" s="318"/>
      <c r="D723" s="311"/>
      <c r="E723" s="312"/>
      <c r="F723" s="313"/>
      <c r="G723" s="310"/>
      <c r="H723" s="313"/>
      <c r="I723" s="314"/>
      <c r="J723" s="314"/>
      <c r="K723" s="314"/>
      <c r="L723" s="313"/>
      <c r="M723" s="314"/>
      <c r="N723" s="314"/>
      <c r="O723" s="314"/>
      <c r="P723" s="314"/>
      <c r="Q723" s="314"/>
      <c r="R723" s="316"/>
      <c r="S723" s="312"/>
    </row>
    <row r="724" spans="1:19" s="339" customFormat="1" ht="15.75" hidden="1" customHeight="1" x14ac:dyDescent="0.3">
      <c r="A724" s="125"/>
      <c r="B724" s="132"/>
      <c r="C724" s="318"/>
      <c r="D724" s="311"/>
      <c r="E724" s="312"/>
      <c r="F724" s="313"/>
      <c r="G724" s="310"/>
      <c r="H724" s="313"/>
      <c r="I724" s="314"/>
      <c r="J724" s="314"/>
      <c r="K724" s="314"/>
      <c r="L724" s="313"/>
      <c r="M724" s="314"/>
      <c r="N724" s="314"/>
      <c r="O724" s="314"/>
      <c r="P724" s="314"/>
      <c r="Q724" s="314"/>
      <c r="R724" s="316"/>
      <c r="S724" s="312"/>
    </row>
    <row r="725" spans="1:19" s="339" customFormat="1" ht="15.75" hidden="1" customHeight="1" x14ac:dyDescent="0.3">
      <c r="A725" s="125"/>
      <c r="B725" s="126"/>
      <c r="C725" s="318"/>
      <c r="D725" s="311"/>
      <c r="E725" s="312"/>
      <c r="F725" s="313"/>
      <c r="G725" s="310"/>
      <c r="H725" s="313"/>
      <c r="I725" s="314"/>
      <c r="J725" s="314"/>
      <c r="K725" s="314"/>
      <c r="L725" s="313"/>
      <c r="M725" s="314"/>
      <c r="N725" s="314"/>
      <c r="O725" s="314"/>
      <c r="P725" s="314"/>
      <c r="Q725" s="314"/>
      <c r="R725" s="316"/>
      <c r="S725" s="312"/>
    </row>
    <row r="726" spans="1:19" s="339" customFormat="1" ht="15.75" hidden="1" customHeight="1" x14ac:dyDescent="0.3">
      <c r="A726" s="125"/>
      <c r="B726" s="132"/>
      <c r="C726" s="318"/>
      <c r="D726" s="311"/>
      <c r="E726" s="312"/>
      <c r="F726" s="313"/>
      <c r="G726" s="310"/>
      <c r="H726" s="313"/>
      <c r="I726" s="314"/>
      <c r="J726" s="314"/>
      <c r="K726" s="314"/>
      <c r="L726" s="313"/>
      <c r="M726" s="314"/>
      <c r="N726" s="314"/>
      <c r="O726" s="314"/>
      <c r="P726" s="314"/>
      <c r="Q726" s="314"/>
      <c r="R726" s="316"/>
      <c r="S726" s="312"/>
    </row>
    <row r="727" spans="1:19" s="339" customFormat="1" ht="15.75" hidden="1" customHeight="1" x14ac:dyDescent="0.3">
      <c r="A727" s="135"/>
      <c r="B727" s="132"/>
      <c r="C727" s="318"/>
      <c r="D727" s="311"/>
      <c r="E727" s="312"/>
      <c r="F727" s="313"/>
      <c r="G727" s="310"/>
      <c r="H727" s="313"/>
      <c r="I727" s="314"/>
      <c r="J727" s="314"/>
      <c r="K727" s="314"/>
      <c r="L727" s="313"/>
      <c r="M727" s="314"/>
      <c r="N727" s="314"/>
      <c r="O727" s="314"/>
      <c r="P727" s="314"/>
      <c r="Q727" s="314"/>
      <c r="R727" s="316"/>
      <c r="S727" s="312"/>
    </row>
    <row r="728" spans="1:19" s="339" customFormat="1" ht="15.75" hidden="1" customHeight="1" x14ac:dyDescent="0.3">
      <c r="A728" s="135"/>
      <c r="B728" s="167"/>
      <c r="C728" s="318"/>
      <c r="D728" s="311"/>
      <c r="E728" s="312"/>
      <c r="F728" s="313"/>
      <c r="G728" s="310"/>
      <c r="H728" s="313"/>
      <c r="I728" s="314"/>
      <c r="J728" s="314"/>
      <c r="K728" s="314"/>
      <c r="L728" s="313"/>
      <c r="M728" s="314"/>
      <c r="N728" s="314"/>
      <c r="O728" s="314"/>
      <c r="P728" s="314"/>
      <c r="Q728" s="314"/>
      <c r="R728" s="316"/>
      <c r="S728" s="312"/>
    </row>
    <row r="729" spans="1:19" s="339" customFormat="1" ht="15.75" hidden="1" customHeight="1" x14ac:dyDescent="0.3">
      <c r="A729" s="125"/>
      <c r="B729" s="126"/>
      <c r="C729" s="318"/>
      <c r="D729" s="311"/>
      <c r="E729" s="312"/>
      <c r="F729" s="313"/>
      <c r="G729" s="310"/>
      <c r="H729" s="313"/>
      <c r="I729" s="314"/>
      <c r="J729" s="314"/>
      <c r="K729" s="314"/>
      <c r="L729" s="313"/>
      <c r="M729" s="314"/>
      <c r="N729" s="314"/>
      <c r="O729" s="314"/>
      <c r="P729" s="314"/>
      <c r="Q729" s="314"/>
      <c r="R729" s="316"/>
      <c r="S729" s="312"/>
    </row>
    <row r="730" spans="1:19" s="339" customFormat="1" ht="15.75" hidden="1" customHeight="1" x14ac:dyDescent="0.3">
      <c r="A730" s="125"/>
      <c r="B730" s="126"/>
      <c r="C730" s="318"/>
      <c r="D730" s="311"/>
      <c r="E730" s="311"/>
      <c r="F730" s="313"/>
      <c r="G730" s="310"/>
      <c r="H730" s="313"/>
      <c r="I730" s="314"/>
      <c r="J730" s="314"/>
      <c r="K730" s="314"/>
      <c r="L730" s="313"/>
      <c r="M730" s="314"/>
      <c r="N730" s="314"/>
      <c r="O730" s="314"/>
      <c r="P730" s="314"/>
      <c r="Q730" s="314"/>
      <c r="R730" s="316"/>
      <c r="S730" s="312"/>
    </row>
    <row r="731" spans="1:19" s="370" customFormat="1" ht="18" hidden="1" customHeight="1" x14ac:dyDescent="0.3">
      <c r="A731" s="125"/>
      <c r="B731" s="126"/>
      <c r="C731" s="372"/>
      <c r="D731" s="373"/>
      <c r="E731" s="312"/>
      <c r="F731" s="374"/>
      <c r="G731" s="372"/>
      <c r="H731" s="374"/>
      <c r="I731" s="373"/>
      <c r="J731" s="373"/>
      <c r="K731" s="373"/>
      <c r="L731" s="374"/>
      <c r="M731" s="314"/>
      <c r="N731" s="314"/>
      <c r="O731" s="314"/>
      <c r="P731" s="314"/>
      <c r="Q731" s="314"/>
      <c r="R731" s="316"/>
      <c r="S731" s="312"/>
    </row>
    <row r="732" spans="1:19" s="339" customFormat="1" ht="15" hidden="1" customHeight="1" x14ac:dyDescent="0.3">
      <c r="A732" s="125"/>
      <c r="B732" s="126"/>
      <c r="C732" s="337"/>
      <c r="D732" s="335"/>
      <c r="E732" s="335"/>
      <c r="F732" s="336"/>
      <c r="G732" s="337"/>
      <c r="H732" s="336"/>
      <c r="I732" s="314"/>
      <c r="J732" s="314"/>
      <c r="K732" s="314"/>
      <c r="L732" s="313"/>
      <c r="M732" s="314"/>
      <c r="N732" s="314"/>
      <c r="O732" s="314"/>
      <c r="P732" s="314"/>
      <c r="Q732" s="314"/>
      <c r="R732" s="327"/>
      <c r="S732" s="327"/>
    </row>
    <row r="733" spans="1:19" s="339" customFormat="1" ht="15.75" hidden="1" customHeight="1" x14ac:dyDescent="0.25">
      <c r="A733" s="135"/>
      <c r="B733" s="132"/>
      <c r="C733" s="338"/>
      <c r="D733" s="338"/>
      <c r="E733" s="338"/>
      <c r="F733" s="330"/>
      <c r="G733" s="331"/>
      <c r="H733" s="330"/>
      <c r="I733" s="328"/>
      <c r="J733" s="328"/>
      <c r="K733" s="328"/>
      <c r="L733" s="330"/>
      <c r="M733" s="357"/>
      <c r="N733" s="358"/>
      <c r="O733" s="358"/>
      <c r="P733" s="358"/>
      <c r="Q733" s="358"/>
      <c r="R733" s="359"/>
      <c r="S733" s="359"/>
    </row>
    <row r="734" spans="1:19" s="376" customFormat="1" ht="15.75" hidden="1" customHeight="1" x14ac:dyDescent="0.25">
      <c r="A734" s="135"/>
      <c r="B734" s="167"/>
      <c r="C734" s="331"/>
      <c r="D734" s="338"/>
      <c r="E734" s="338"/>
      <c r="F734" s="330"/>
      <c r="G734" s="331"/>
      <c r="H734" s="330"/>
      <c r="I734" s="328"/>
      <c r="J734" s="328"/>
      <c r="K734" s="328"/>
      <c r="L734" s="330"/>
      <c r="M734" s="357"/>
      <c r="N734" s="357"/>
      <c r="O734" s="357"/>
      <c r="P734" s="357"/>
      <c r="Q734" s="357"/>
      <c r="R734" s="375"/>
      <c r="S734" s="375"/>
    </row>
    <row r="735" spans="1:19" s="376" customFormat="1" ht="15.75" hidden="1" customHeight="1" x14ac:dyDescent="0.3">
      <c r="A735" s="125"/>
      <c r="B735" s="165"/>
      <c r="C735" s="310"/>
      <c r="D735" s="314"/>
      <c r="E735" s="312"/>
      <c r="F735" s="313"/>
      <c r="G735" s="310"/>
      <c r="H735" s="313"/>
      <c r="I735" s="314"/>
      <c r="J735" s="314"/>
      <c r="K735" s="314"/>
      <c r="L735" s="313"/>
      <c r="M735" s="315"/>
      <c r="N735" s="362"/>
      <c r="O735" s="362"/>
      <c r="P735" s="362"/>
      <c r="Q735" s="362"/>
      <c r="R735" s="316"/>
      <c r="S735" s="363"/>
    </row>
    <row r="736" spans="1:19" s="376" customFormat="1" ht="15.75" hidden="1" customHeight="1" x14ac:dyDescent="0.3">
      <c r="A736" s="125"/>
      <c r="B736" s="166"/>
      <c r="C736" s="310"/>
      <c r="D736" s="314"/>
      <c r="E736" s="312"/>
      <c r="F736" s="313"/>
      <c r="G736" s="310"/>
      <c r="H736" s="313"/>
      <c r="I736" s="314"/>
      <c r="J736" s="314"/>
      <c r="K736" s="314"/>
      <c r="L736" s="313"/>
      <c r="M736" s="315"/>
      <c r="N736" s="315"/>
      <c r="O736" s="315"/>
      <c r="P736" s="315"/>
      <c r="Q736" s="315"/>
      <c r="R736" s="316"/>
      <c r="S736" s="312"/>
    </row>
    <row r="737" spans="1:19" s="376" customFormat="1" ht="15.75" hidden="1" customHeight="1" x14ac:dyDescent="0.3">
      <c r="A737" s="135"/>
      <c r="B737" s="132"/>
      <c r="C737" s="310"/>
      <c r="D737" s="314"/>
      <c r="E737" s="312"/>
      <c r="F737" s="313"/>
      <c r="G737" s="310"/>
      <c r="H737" s="313"/>
      <c r="I737" s="314"/>
      <c r="J737" s="314"/>
      <c r="K737" s="314"/>
      <c r="L737" s="313"/>
      <c r="M737" s="315"/>
      <c r="N737" s="315"/>
      <c r="O737" s="315"/>
      <c r="P737" s="315"/>
      <c r="Q737" s="315"/>
      <c r="R737" s="316"/>
      <c r="S737" s="312"/>
    </row>
    <row r="738" spans="1:19" s="376" customFormat="1" ht="15.75" hidden="1" customHeight="1" x14ac:dyDescent="0.25">
      <c r="A738" s="135"/>
      <c r="B738" s="167"/>
      <c r="C738" s="310"/>
      <c r="D738" s="311"/>
      <c r="E738" s="311"/>
      <c r="F738" s="313"/>
      <c r="G738" s="310"/>
      <c r="H738" s="313"/>
      <c r="I738" s="314"/>
      <c r="J738" s="314"/>
      <c r="K738" s="314"/>
      <c r="L738" s="313"/>
      <c r="M738" s="329"/>
      <c r="N738" s="329"/>
      <c r="O738" s="329"/>
      <c r="P738" s="329"/>
      <c r="Q738" s="329"/>
      <c r="R738" s="327"/>
      <c r="S738" s="377"/>
    </row>
    <row r="739" spans="1:19" s="339" customFormat="1" ht="15.75" hidden="1" customHeight="1" x14ac:dyDescent="0.3">
      <c r="A739" s="125"/>
      <c r="B739" s="132"/>
      <c r="C739" s="328"/>
      <c r="D739" s="328"/>
      <c r="E739" s="328"/>
      <c r="F739" s="330"/>
      <c r="G739" s="331"/>
      <c r="H739" s="330"/>
      <c r="I739" s="328"/>
      <c r="J739" s="328"/>
      <c r="K739" s="328"/>
      <c r="L739" s="330"/>
      <c r="M739" s="328"/>
      <c r="N739" s="332"/>
      <c r="O739" s="332"/>
      <c r="P739" s="332"/>
      <c r="Q739" s="332"/>
      <c r="R739" s="333"/>
      <c r="S739" s="333"/>
    </row>
    <row r="740" spans="1:19" s="339" customFormat="1" ht="15.75" hidden="1" customHeight="1" x14ac:dyDescent="0.3">
      <c r="A740" s="125"/>
      <c r="B740" s="132"/>
      <c r="C740" s="310"/>
      <c r="D740" s="311"/>
      <c r="E740" s="312"/>
      <c r="F740" s="313"/>
      <c r="G740" s="310"/>
      <c r="H740" s="313"/>
      <c r="I740" s="314"/>
      <c r="J740" s="315"/>
      <c r="K740" s="314"/>
      <c r="L740" s="313"/>
      <c r="M740" s="315"/>
      <c r="N740" s="315"/>
      <c r="O740" s="315"/>
      <c r="P740" s="315"/>
      <c r="Q740" s="315"/>
      <c r="R740" s="316"/>
      <c r="S740" s="312"/>
    </row>
    <row r="741" spans="1:19" s="321" customFormat="1" ht="15.75" hidden="1" customHeight="1" x14ac:dyDescent="0.3">
      <c r="A741" s="135"/>
      <c r="B741" s="132"/>
      <c r="C741" s="318"/>
      <c r="D741" s="315"/>
      <c r="E741" s="312"/>
      <c r="F741" s="320"/>
      <c r="G741" s="318"/>
      <c r="H741" s="320"/>
      <c r="I741" s="315"/>
      <c r="J741" s="315"/>
      <c r="K741" s="315"/>
      <c r="L741" s="320"/>
      <c r="M741" s="315"/>
      <c r="N741" s="315"/>
      <c r="O741" s="315"/>
      <c r="P741" s="315"/>
      <c r="Q741" s="315"/>
      <c r="R741" s="316"/>
      <c r="S741" s="312"/>
    </row>
    <row r="742" spans="1:19" s="321" customFormat="1" ht="15.75" hidden="1" customHeight="1" x14ac:dyDescent="0.3">
      <c r="A742" s="135"/>
      <c r="B742" s="167"/>
      <c r="C742" s="318"/>
      <c r="D742" s="315"/>
      <c r="E742" s="312"/>
      <c r="F742" s="320"/>
      <c r="G742" s="318"/>
      <c r="H742" s="320"/>
      <c r="I742" s="315"/>
      <c r="J742" s="315"/>
      <c r="K742" s="315"/>
      <c r="L742" s="320"/>
      <c r="M742" s="315"/>
      <c r="N742" s="315"/>
      <c r="O742" s="315"/>
      <c r="P742" s="315"/>
      <c r="Q742" s="315"/>
      <c r="R742" s="316"/>
      <c r="S742" s="312"/>
    </row>
    <row r="743" spans="1:19" s="339" customFormat="1" ht="15.75" hidden="1" customHeight="1" x14ac:dyDescent="0.3">
      <c r="A743" s="125"/>
      <c r="B743" s="132"/>
      <c r="C743" s="318"/>
      <c r="D743" s="311"/>
      <c r="E743" s="312"/>
      <c r="F743" s="313"/>
      <c r="G743" s="310"/>
      <c r="H743" s="313"/>
      <c r="I743" s="314"/>
      <c r="J743" s="314"/>
      <c r="K743" s="314"/>
      <c r="L743" s="313"/>
      <c r="M743" s="315"/>
      <c r="N743" s="315"/>
      <c r="O743" s="315"/>
      <c r="P743" s="315"/>
      <c r="Q743" s="315"/>
      <c r="R743" s="316"/>
      <c r="S743" s="312"/>
    </row>
    <row r="744" spans="1:19" s="339" customFormat="1" ht="15.75" hidden="1" customHeight="1" x14ac:dyDescent="0.3">
      <c r="A744" s="125"/>
      <c r="B744" s="132"/>
      <c r="C744" s="318"/>
      <c r="D744" s="311"/>
      <c r="E744" s="312"/>
      <c r="F744" s="313"/>
      <c r="G744" s="310"/>
      <c r="H744" s="313"/>
      <c r="I744" s="314"/>
      <c r="J744" s="314"/>
      <c r="K744" s="314"/>
      <c r="L744" s="313"/>
      <c r="M744" s="315"/>
      <c r="N744" s="315"/>
      <c r="O744" s="315"/>
      <c r="P744" s="315"/>
      <c r="Q744" s="315"/>
      <c r="R744" s="316"/>
      <c r="S744" s="312"/>
    </row>
    <row r="745" spans="1:19" s="339" customFormat="1" ht="14.25" hidden="1" customHeight="1" x14ac:dyDescent="0.3">
      <c r="A745" s="135"/>
      <c r="B745" s="132"/>
      <c r="C745" s="318"/>
      <c r="D745" s="311"/>
      <c r="E745" s="312"/>
      <c r="F745" s="313"/>
      <c r="G745" s="310"/>
      <c r="H745" s="313"/>
      <c r="I745" s="314"/>
      <c r="J745" s="314"/>
      <c r="K745" s="314"/>
      <c r="L745" s="313"/>
      <c r="M745" s="315"/>
      <c r="N745" s="315"/>
      <c r="O745" s="315"/>
      <c r="P745" s="315"/>
      <c r="Q745" s="315"/>
      <c r="R745" s="316"/>
      <c r="S745" s="312"/>
    </row>
    <row r="746" spans="1:19" s="339" customFormat="1" ht="14.25" hidden="1" customHeight="1" x14ac:dyDescent="0.3">
      <c r="A746" s="135"/>
      <c r="B746" s="167"/>
      <c r="C746" s="310"/>
      <c r="D746" s="311"/>
      <c r="E746" s="312"/>
      <c r="F746" s="313"/>
      <c r="G746" s="310"/>
      <c r="H746" s="313"/>
      <c r="I746" s="315"/>
      <c r="J746" s="314"/>
      <c r="K746" s="314"/>
      <c r="L746" s="313"/>
      <c r="M746" s="315"/>
      <c r="N746" s="315"/>
      <c r="O746" s="315"/>
      <c r="P746" s="315"/>
      <c r="Q746" s="315"/>
      <c r="R746" s="316"/>
      <c r="S746" s="312"/>
    </row>
    <row r="747" spans="1:19" s="339" customFormat="1" ht="15.75" hidden="1" customHeight="1" x14ac:dyDescent="0.3">
      <c r="A747" s="135"/>
      <c r="B747" s="167"/>
      <c r="C747" s="318"/>
      <c r="D747" s="311"/>
      <c r="E747" s="311"/>
      <c r="F747" s="313"/>
      <c r="G747" s="310"/>
      <c r="H747" s="313"/>
      <c r="I747" s="314"/>
      <c r="J747" s="314"/>
      <c r="K747" s="314"/>
      <c r="L747" s="313"/>
      <c r="M747" s="315"/>
      <c r="N747" s="315"/>
      <c r="O747" s="315"/>
      <c r="P747" s="315"/>
      <c r="Q747" s="315"/>
      <c r="R747" s="316"/>
      <c r="S747" s="312"/>
    </row>
    <row r="748" spans="1:19" s="339" customFormat="1" ht="15.75" hidden="1" customHeight="1" x14ac:dyDescent="0.3">
      <c r="A748" s="135"/>
      <c r="B748" s="205"/>
      <c r="C748" s="318"/>
      <c r="D748" s="311"/>
      <c r="E748" s="311"/>
      <c r="F748" s="313"/>
      <c r="G748" s="310"/>
      <c r="H748" s="313"/>
      <c r="I748" s="314"/>
      <c r="J748" s="314"/>
      <c r="K748" s="314"/>
      <c r="L748" s="313"/>
      <c r="M748" s="315"/>
      <c r="N748" s="315"/>
      <c r="O748" s="315"/>
      <c r="P748" s="315"/>
      <c r="Q748" s="315"/>
      <c r="R748" s="316"/>
      <c r="S748" s="312"/>
    </row>
    <row r="749" spans="1:19" s="339" customFormat="1" ht="15.75" hidden="1" customHeight="1" x14ac:dyDescent="0.3">
      <c r="A749" s="125"/>
      <c r="B749" s="132"/>
      <c r="C749" s="318"/>
      <c r="D749" s="311"/>
      <c r="E749" s="311"/>
      <c r="F749" s="313"/>
      <c r="G749" s="310"/>
      <c r="H749" s="313"/>
      <c r="I749" s="314"/>
      <c r="J749" s="314"/>
      <c r="K749" s="314"/>
      <c r="L749" s="313"/>
      <c r="M749" s="315"/>
      <c r="N749" s="315"/>
      <c r="O749" s="315"/>
      <c r="P749" s="315"/>
      <c r="Q749" s="315"/>
      <c r="R749" s="316"/>
      <c r="S749" s="312"/>
    </row>
    <row r="750" spans="1:19" s="339" customFormat="1" ht="15.75" hidden="1" customHeight="1" x14ac:dyDescent="0.3">
      <c r="A750" s="135"/>
      <c r="B750" s="185"/>
      <c r="C750" s="318"/>
      <c r="D750" s="311"/>
      <c r="E750" s="312"/>
      <c r="F750" s="313"/>
      <c r="G750" s="310"/>
      <c r="H750" s="313"/>
      <c r="I750" s="314"/>
      <c r="J750" s="314"/>
      <c r="K750" s="314"/>
      <c r="L750" s="313"/>
      <c r="M750" s="315"/>
      <c r="N750" s="315"/>
      <c r="O750" s="315"/>
      <c r="P750" s="315"/>
      <c r="Q750" s="315"/>
      <c r="R750" s="316"/>
      <c r="S750" s="312"/>
    </row>
    <row r="751" spans="1:19" s="339" customFormat="1" ht="15.75" hidden="1" customHeight="1" x14ac:dyDescent="0.3">
      <c r="A751" s="135"/>
      <c r="B751" s="207"/>
      <c r="C751" s="318"/>
      <c r="D751" s="311"/>
      <c r="E751" s="312"/>
      <c r="F751" s="313"/>
      <c r="G751" s="310"/>
      <c r="H751" s="313"/>
      <c r="I751" s="314"/>
      <c r="J751" s="314"/>
      <c r="K751" s="314"/>
      <c r="L751" s="313"/>
      <c r="M751" s="315"/>
      <c r="N751" s="315"/>
      <c r="O751" s="315"/>
      <c r="P751" s="315"/>
      <c r="Q751" s="315"/>
      <c r="R751" s="316"/>
      <c r="S751" s="312"/>
    </row>
    <row r="752" spans="1:19" s="339" customFormat="1" ht="15.75" hidden="1" customHeight="1" x14ac:dyDescent="0.3">
      <c r="A752" s="125"/>
      <c r="B752" s="147"/>
      <c r="C752" s="318"/>
      <c r="D752" s="311"/>
      <c r="E752" s="312"/>
      <c r="F752" s="313"/>
      <c r="G752" s="310"/>
      <c r="H752" s="313"/>
      <c r="I752" s="314"/>
      <c r="J752" s="314"/>
      <c r="K752" s="314"/>
      <c r="L752" s="313"/>
      <c r="M752" s="315"/>
      <c r="N752" s="315"/>
      <c r="O752" s="315"/>
      <c r="P752" s="315"/>
      <c r="Q752" s="315"/>
      <c r="R752" s="316"/>
      <c r="S752" s="312"/>
    </row>
    <row r="753" spans="1:19" s="339" customFormat="1" ht="15.75" hidden="1" customHeight="1" x14ac:dyDescent="0.3">
      <c r="A753" s="135"/>
      <c r="B753" s="132"/>
      <c r="C753" s="318"/>
      <c r="D753" s="311"/>
      <c r="E753" s="312"/>
      <c r="F753" s="313"/>
      <c r="G753" s="310"/>
      <c r="H753" s="313"/>
      <c r="I753" s="314"/>
      <c r="J753" s="314"/>
      <c r="K753" s="314"/>
      <c r="L753" s="313"/>
      <c r="M753" s="315"/>
      <c r="N753" s="315"/>
      <c r="O753" s="315"/>
      <c r="P753" s="315"/>
      <c r="Q753" s="315"/>
      <c r="R753" s="316"/>
      <c r="S753" s="312"/>
    </row>
    <row r="754" spans="1:19" s="339" customFormat="1" ht="15.75" hidden="1" customHeight="1" x14ac:dyDescent="0.3">
      <c r="A754" s="135"/>
      <c r="B754" s="207"/>
      <c r="C754" s="318"/>
      <c r="D754" s="311"/>
      <c r="E754" s="312"/>
      <c r="F754" s="313"/>
      <c r="G754" s="310"/>
      <c r="H754" s="313"/>
      <c r="I754" s="314"/>
      <c r="J754" s="314"/>
      <c r="K754" s="314"/>
      <c r="L754" s="313"/>
      <c r="M754" s="315"/>
      <c r="N754" s="315"/>
      <c r="O754" s="315"/>
      <c r="P754" s="315"/>
      <c r="Q754" s="315"/>
      <c r="R754" s="316"/>
      <c r="S754" s="312"/>
    </row>
    <row r="755" spans="1:19" s="339" customFormat="1" ht="15.75" hidden="1" customHeight="1" x14ac:dyDescent="0.3">
      <c r="A755" s="125"/>
      <c r="B755" s="173"/>
      <c r="C755" s="318"/>
      <c r="D755" s="311"/>
      <c r="E755" s="312"/>
      <c r="F755" s="313"/>
      <c r="G755" s="310"/>
      <c r="H755" s="313"/>
      <c r="I755" s="314"/>
      <c r="J755" s="314"/>
      <c r="K755" s="314"/>
      <c r="L755" s="313"/>
      <c r="M755" s="315"/>
      <c r="N755" s="315"/>
      <c r="O755" s="315"/>
      <c r="P755" s="315"/>
      <c r="Q755" s="315"/>
      <c r="R755" s="316"/>
      <c r="S755" s="312"/>
    </row>
    <row r="756" spans="1:19" s="339" customFormat="1" ht="15.75" hidden="1" customHeight="1" x14ac:dyDescent="0.3">
      <c r="A756" s="125"/>
      <c r="B756" s="173"/>
      <c r="C756" s="318"/>
      <c r="D756" s="311"/>
      <c r="E756" s="312"/>
      <c r="F756" s="313"/>
      <c r="G756" s="310"/>
      <c r="H756" s="313"/>
      <c r="I756" s="314"/>
      <c r="J756" s="314"/>
      <c r="K756" s="314"/>
      <c r="L756" s="313"/>
      <c r="M756" s="315"/>
      <c r="N756" s="315"/>
      <c r="O756" s="315"/>
      <c r="P756" s="315"/>
      <c r="Q756" s="315"/>
      <c r="R756" s="316"/>
      <c r="S756" s="312"/>
    </row>
    <row r="757" spans="1:19" s="339" customFormat="1" ht="15.75" hidden="1" customHeight="1" x14ac:dyDescent="0.3">
      <c r="A757" s="125"/>
      <c r="B757" s="173"/>
      <c r="C757" s="318"/>
      <c r="D757" s="311"/>
      <c r="E757" s="312"/>
      <c r="F757" s="313"/>
      <c r="G757" s="310"/>
      <c r="H757" s="313"/>
      <c r="I757" s="314"/>
      <c r="J757" s="314"/>
      <c r="K757" s="314"/>
      <c r="L757" s="313"/>
      <c r="M757" s="315"/>
      <c r="N757" s="315"/>
      <c r="O757" s="315"/>
      <c r="P757" s="315"/>
      <c r="Q757" s="315"/>
      <c r="R757" s="316"/>
      <c r="S757" s="312"/>
    </row>
    <row r="758" spans="1:19" s="339" customFormat="1" ht="15.75" hidden="1" customHeight="1" x14ac:dyDescent="0.3">
      <c r="A758" s="125"/>
      <c r="B758" s="173"/>
      <c r="C758" s="318"/>
      <c r="D758" s="311"/>
      <c r="E758" s="312"/>
      <c r="F758" s="313"/>
      <c r="G758" s="310"/>
      <c r="H758" s="313"/>
      <c r="I758" s="314"/>
      <c r="J758" s="314"/>
      <c r="K758" s="314"/>
      <c r="L758" s="313"/>
      <c r="M758" s="315"/>
      <c r="N758" s="315"/>
      <c r="O758" s="315"/>
      <c r="P758" s="315"/>
      <c r="Q758" s="315"/>
      <c r="R758" s="316"/>
      <c r="S758" s="312"/>
    </row>
    <row r="759" spans="1:19" s="339" customFormat="1" ht="15.75" hidden="1" customHeight="1" x14ac:dyDescent="0.3">
      <c r="A759" s="125"/>
      <c r="B759" s="173"/>
      <c r="C759" s="318"/>
      <c r="D759" s="311"/>
      <c r="E759" s="312"/>
      <c r="F759" s="313"/>
      <c r="G759" s="310"/>
      <c r="H759" s="313"/>
      <c r="I759" s="314"/>
      <c r="J759" s="314"/>
      <c r="K759" s="314"/>
      <c r="L759" s="313"/>
      <c r="M759" s="315"/>
      <c r="N759" s="315"/>
      <c r="O759" s="315"/>
      <c r="P759" s="315"/>
      <c r="Q759" s="315"/>
      <c r="R759" s="316"/>
      <c r="S759" s="312"/>
    </row>
    <row r="760" spans="1:19" s="339" customFormat="1" ht="15.75" hidden="1" customHeight="1" x14ac:dyDescent="0.3">
      <c r="A760" s="125"/>
      <c r="B760" s="173"/>
      <c r="C760" s="318"/>
      <c r="D760" s="311"/>
      <c r="E760" s="312"/>
      <c r="F760" s="313"/>
      <c r="G760" s="310"/>
      <c r="H760" s="313"/>
      <c r="I760" s="314"/>
      <c r="J760" s="314"/>
      <c r="K760" s="314"/>
      <c r="L760" s="313"/>
      <c r="M760" s="315"/>
      <c r="N760" s="315"/>
      <c r="O760" s="315"/>
      <c r="P760" s="315"/>
      <c r="Q760" s="315"/>
      <c r="R760" s="316"/>
      <c r="S760" s="312"/>
    </row>
    <row r="761" spans="1:19" s="339" customFormat="1" ht="15.75" hidden="1" customHeight="1" x14ac:dyDescent="0.3">
      <c r="A761" s="125"/>
      <c r="B761" s="173"/>
      <c r="C761" s="318"/>
      <c r="D761" s="311"/>
      <c r="E761" s="312"/>
      <c r="F761" s="313"/>
      <c r="G761" s="310"/>
      <c r="H761" s="313"/>
      <c r="I761" s="314"/>
      <c r="J761" s="314"/>
      <c r="K761" s="314"/>
      <c r="L761" s="313"/>
      <c r="M761" s="315"/>
      <c r="N761" s="315"/>
      <c r="O761" s="315"/>
      <c r="P761" s="315"/>
      <c r="Q761" s="315"/>
      <c r="R761" s="316"/>
      <c r="S761" s="312"/>
    </row>
    <row r="762" spans="1:19" s="339" customFormat="1" ht="15.75" hidden="1" customHeight="1" x14ac:dyDescent="0.3">
      <c r="A762" s="125"/>
      <c r="B762" s="128"/>
      <c r="C762" s="318"/>
      <c r="D762" s="311"/>
      <c r="E762" s="312"/>
      <c r="F762" s="313"/>
      <c r="G762" s="310"/>
      <c r="H762" s="313"/>
      <c r="I762" s="314"/>
      <c r="J762" s="314"/>
      <c r="K762" s="314"/>
      <c r="L762" s="313"/>
      <c r="M762" s="315"/>
      <c r="N762" s="315"/>
      <c r="O762" s="315"/>
      <c r="P762" s="315"/>
      <c r="Q762" s="315"/>
      <c r="R762" s="316"/>
      <c r="S762" s="312"/>
    </row>
    <row r="763" spans="1:19" s="339" customFormat="1" ht="15.75" hidden="1" customHeight="1" x14ac:dyDescent="0.3">
      <c r="A763" s="125"/>
      <c r="B763" s="132"/>
      <c r="C763" s="318"/>
      <c r="D763" s="311"/>
      <c r="E763" s="312"/>
      <c r="F763" s="313"/>
      <c r="G763" s="310"/>
      <c r="H763" s="313"/>
      <c r="I763" s="314"/>
      <c r="J763" s="314"/>
      <c r="K763" s="314"/>
      <c r="L763" s="313"/>
      <c r="M763" s="315"/>
      <c r="N763" s="315"/>
      <c r="O763" s="315"/>
      <c r="P763" s="315"/>
      <c r="Q763" s="315"/>
      <c r="R763" s="316"/>
      <c r="S763" s="312"/>
    </row>
    <row r="764" spans="1:19" s="339" customFormat="1" ht="15.75" hidden="1" customHeight="1" x14ac:dyDescent="0.3">
      <c r="A764" s="125"/>
      <c r="B764" s="173"/>
      <c r="C764" s="318"/>
      <c r="D764" s="311"/>
      <c r="E764" s="311"/>
      <c r="F764" s="313"/>
      <c r="G764" s="310"/>
      <c r="H764" s="313"/>
      <c r="I764" s="314"/>
      <c r="J764" s="314"/>
      <c r="K764" s="314"/>
      <c r="L764" s="313"/>
      <c r="M764" s="315"/>
      <c r="N764" s="315"/>
      <c r="O764" s="315"/>
      <c r="P764" s="315"/>
      <c r="Q764" s="315"/>
      <c r="R764" s="316"/>
      <c r="S764" s="312"/>
    </row>
    <row r="765" spans="1:19" s="339" customFormat="1" ht="15.75" hidden="1" customHeight="1" x14ac:dyDescent="0.3">
      <c r="A765" s="125"/>
      <c r="B765" s="128"/>
      <c r="C765" s="318"/>
      <c r="D765" s="311"/>
      <c r="E765" s="312"/>
      <c r="F765" s="313"/>
      <c r="G765" s="310"/>
      <c r="H765" s="313"/>
      <c r="I765" s="314"/>
      <c r="J765" s="314"/>
      <c r="K765" s="314"/>
      <c r="L765" s="313"/>
      <c r="M765" s="315"/>
      <c r="N765" s="315"/>
      <c r="O765" s="315"/>
      <c r="P765" s="315"/>
      <c r="Q765" s="315"/>
      <c r="R765" s="316"/>
      <c r="S765" s="312"/>
    </row>
    <row r="766" spans="1:19" s="339" customFormat="1" ht="15.75" hidden="1" customHeight="1" x14ac:dyDescent="0.3">
      <c r="A766" s="125"/>
      <c r="B766" s="173"/>
      <c r="C766" s="318"/>
      <c r="D766" s="311"/>
      <c r="E766" s="311"/>
      <c r="F766" s="313"/>
      <c r="G766" s="310"/>
      <c r="H766" s="313"/>
      <c r="I766" s="314"/>
      <c r="J766" s="314"/>
      <c r="K766" s="314"/>
      <c r="L766" s="313"/>
      <c r="M766" s="315"/>
      <c r="N766" s="315"/>
      <c r="O766" s="315"/>
      <c r="P766" s="315"/>
      <c r="Q766" s="315"/>
      <c r="R766" s="316"/>
      <c r="S766" s="312"/>
    </row>
    <row r="767" spans="1:19" s="339" customFormat="1" ht="15.75" hidden="1" customHeight="1" x14ac:dyDescent="0.3">
      <c r="A767" s="125"/>
      <c r="B767" s="173"/>
      <c r="C767" s="318"/>
      <c r="D767" s="311"/>
      <c r="E767" s="311"/>
      <c r="F767" s="313"/>
      <c r="G767" s="310"/>
      <c r="H767" s="313"/>
      <c r="I767" s="314"/>
      <c r="J767" s="314"/>
      <c r="K767" s="314"/>
      <c r="L767" s="313"/>
      <c r="M767" s="315"/>
      <c r="N767" s="315"/>
      <c r="O767" s="315"/>
      <c r="P767" s="315"/>
      <c r="Q767" s="315"/>
      <c r="R767" s="316"/>
      <c r="S767" s="312"/>
    </row>
    <row r="768" spans="1:19" s="339" customFormat="1" ht="15.75" hidden="1" customHeight="1" x14ac:dyDescent="0.3">
      <c r="A768" s="125"/>
      <c r="B768" s="173"/>
      <c r="C768" s="310"/>
      <c r="D768" s="311"/>
      <c r="E768" s="312"/>
      <c r="F768" s="313"/>
      <c r="G768" s="310"/>
      <c r="H768" s="313"/>
      <c r="I768" s="314"/>
      <c r="J768" s="314"/>
      <c r="K768" s="314"/>
      <c r="L768" s="313"/>
      <c r="M768" s="315"/>
      <c r="N768" s="315"/>
      <c r="O768" s="315"/>
      <c r="P768" s="315"/>
      <c r="Q768" s="315"/>
      <c r="R768" s="316"/>
      <c r="S768" s="312"/>
    </row>
    <row r="769" spans="1:19" s="339" customFormat="1" ht="15.75" hidden="1" customHeight="1" x14ac:dyDescent="0.3">
      <c r="A769" s="125"/>
      <c r="B769" s="173"/>
      <c r="C769" s="310"/>
      <c r="D769" s="311"/>
      <c r="E769" s="312"/>
      <c r="F769" s="313"/>
      <c r="G769" s="310"/>
      <c r="H769" s="313"/>
      <c r="I769" s="314"/>
      <c r="J769" s="314"/>
      <c r="K769" s="314"/>
      <c r="L769" s="313"/>
      <c r="M769" s="315"/>
      <c r="N769" s="315"/>
      <c r="O769" s="315"/>
      <c r="P769" s="315"/>
      <c r="Q769" s="315"/>
      <c r="R769" s="316"/>
      <c r="S769" s="312"/>
    </row>
    <row r="770" spans="1:19" s="339" customFormat="1" ht="15.75" hidden="1" customHeight="1" x14ac:dyDescent="0.3">
      <c r="A770" s="125"/>
      <c r="B770" s="173"/>
      <c r="C770" s="310"/>
      <c r="D770" s="311"/>
      <c r="E770" s="312"/>
      <c r="F770" s="313"/>
      <c r="G770" s="310"/>
      <c r="H770" s="313"/>
      <c r="I770" s="314"/>
      <c r="J770" s="314"/>
      <c r="K770" s="314"/>
      <c r="L770" s="313"/>
      <c r="M770" s="315"/>
      <c r="N770" s="315"/>
      <c r="O770" s="315"/>
      <c r="P770" s="315"/>
      <c r="Q770" s="315"/>
      <c r="R770" s="316"/>
      <c r="S770" s="312"/>
    </row>
    <row r="771" spans="1:19" s="339" customFormat="1" ht="15.75" hidden="1" customHeight="1" x14ac:dyDescent="0.3">
      <c r="A771" s="125"/>
      <c r="B771" s="173"/>
      <c r="C771" s="318"/>
      <c r="D771" s="311"/>
      <c r="E771" s="311"/>
      <c r="F771" s="313"/>
      <c r="G771" s="310"/>
      <c r="H771" s="313"/>
      <c r="I771" s="314"/>
      <c r="J771" s="314"/>
      <c r="K771" s="314"/>
      <c r="L771" s="313"/>
      <c r="M771" s="315"/>
      <c r="N771" s="315"/>
      <c r="O771" s="315"/>
      <c r="P771" s="315"/>
      <c r="Q771" s="315"/>
      <c r="R771" s="316"/>
      <c r="S771" s="312"/>
    </row>
    <row r="772" spans="1:19" s="339" customFormat="1" ht="15.75" hidden="1" customHeight="1" x14ac:dyDescent="0.3">
      <c r="A772" s="125"/>
      <c r="B772" s="173"/>
      <c r="C772" s="318"/>
      <c r="D772" s="311"/>
      <c r="E772" s="311"/>
      <c r="F772" s="313"/>
      <c r="G772" s="310"/>
      <c r="H772" s="313"/>
      <c r="I772" s="314"/>
      <c r="J772" s="314"/>
      <c r="K772" s="314"/>
      <c r="L772" s="313"/>
      <c r="M772" s="315"/>
      <c r="N772" s="315"/>
      <c r="O772" s="315"/>
      <c r="P772" s="315"/>
      <c r="Q772" s="315"/>
      <c r="R772" s="316"/>
      <c r="S772" s="312"/>
    </row>
    <row r="773" spans="1:19" s="339" customFormat="1" ht="15.75" hidden="1" customHeight="1" x14ac:dyDescent="0.3">
      <c r="A773" s="125"/>
      <c r="B773" s="126"/>
      <c r="C773" s="318"/>
      <c r="D773" s="311"/>
      <c r="E773" s="311"/>
      <c r="F773" s="313"/>
      <c r="G773" s="310"/>
      <c r="H773" s="313"/>
      <c r="I773" s="314"/>
      <c r="J773" s="314"/>
      <c r="K773" s="314"/>
      <c r="L773" s="313"/>
      <c r="M773" s="315"/>
      <c r="N773" s="315"/>
      <c r="O773" s="315"/>
      <c r="P773" s="315"/>
      <c r="Q773" s="315"/>
      <c r="R773" s="316"/>
      <c r="S773" s="312"/>
    </row>
    <row r="774" spans="1:19" s="339" customFormat="1" ht="15.75" hidden="1" customHeight="1" x14ac:dyDescent="0.3">
      <c r="A774" s="125"/>
      <c r="B774" s="173"/>
      <c r="C774" s="318"/>
      <c r="D774" s="311"/>
      <c r="E774" s="311"/>
      <c r="F774" s="313"/>
      <c r="G774" s="310"/>
      <c r="H774" s="313"/>
      <c r="I774" s="314"/>
      <c r="J774" s="314"/>
      <c r="K774" s="314"/>
      <c r="L774" s="313"/>
      <c r="M774" s="315"/>
      <c r="N774" s="315"/>
      <c r="O774" s="315"/>
      <c r="P774" s="315"/>
      <c r="Q774" s="315"/>
      <c r="R774" s="316"/>
      <c r="S774" s="312"/>
    </row>
    <row r="775" spans="1:19" s="339" customFormat="1" ht="15.75" hidden="1" customHeight="1" x14ac:dyDescent="0.3">
      <c r="A775" s="125"/>
      <c r="B775" s="173"/>
      <c r="C775" s="318"/>
      <c r="D775" s="311"/>
      <c r="E775" s="311"/>
      <c r="F775" s="313"/>
      <c r="G775" s="310"/>
      <c r="H775" s="313"/>
      <c r="I775" s="314"/>
      <c r="J775" s="314"/>
      <c r="K775" s="314"/>
      <c r="L775" s="313"/>
      <c r="M775" s="315"/>
      <c r="N775" s="315"/>
      <c r="O775" s="315"/>
      <c r="P775" s="315"/>
      <c r="Q775" s="315"/>
      <c r="R775" s="316"/>
      <c r="S775" s="312"/>
    </row>
    <row r="776" spans="1:19" s="339" customFormat="1" ht="15.75" hidden="1" customHeight="1" x14ac:dyDescent="0.3">
      <c r="A776" s="125"/>
      <c r="B776" s="173"/>
      <c r="C776" s="318"/>
      <c r="D776" s="311"/>
      <c r="E776" s="311"/>
      <c r="F776" s="313"/>
      <c r="G776" s="310"/>
      <c r="H776" s="313"/>
      <c r="I776" s="314"/>
      <c r="J776" s="314"/>
      <c r="K776" s="314"/>
      <c r="L776" s="313"/>
      <c r="M776" s="315"/>
      <c r="N776" s="315"/>
      <c r="O776" s="315"/>
      <c r="P776" s="315"/>
      <c r="Q776" s="315"/>
      <c r="R776" s="316"/>
      <c r="S776" s="312"/>
    </row>
    <row r="777" spans="1:19" s="339" customFormat="1" ht="15.75" hidden="1" customHeight="1" x14ac:dyDescent="0.3">
      <c r="A777" s="125"/>
      <c r="B777" s="173"/>
      <c r="C777" s="318"/>
      <c r="D777" s="311"/>
      <c r="E777" s="311"/>
      <c r="F777" s="313"/>
      <c r="G777" s="310"/>
      <c r="H777" s="313"/>
      <c r="I777" s="314"/>
      <c r="J777" s="314"/>
      <c r="K777" s="314"/>
      <c r="L777" s="313"/>
      <c r="M777" s="315"/>
      <c r="N777" s="315"/>
      <c r="O777" s="315"/>
      <c r="P777" s="315"/>
      <c r="Q777" s="315"/>
      <c r="R777" s="316"/>
      <c r="S777" s="312"/>
    </row>
    <row r="778" spans="1:19" s="339" customFormat="1" ht="15.75" hidden="1" customHeight="1" x14ac:dyDescent="0.3">
      <c r="A778" s="125"/>
      <c r="B778" s="173"/>
      <c r="C778" s="318"/>
      <c r="D778" s="311"/>
      <c r="E778" s="311"/>
      <c r="F778" s="313"/>
      <c r="G778" s="310"/>
      <c r="H778" s="313"/>
      <c r="I778" s="314"/>
      <c r="J778" s="314"/>
      <c r="K778" s="314"/>
      <c r="L778" s="313"/>
      <c r="M778" s="315"/>
      <c r="N778" s="315"/>
      <c r="O778" s="315"/>
      <c r="P778" s="315"/>
      <c r="Q778" s="315"/>
      <c r="R778" s="316"/>
      <c r="S778" s="312"/>
    </row>
    <row r="779" spans="1:19" s="339" customFormat="1" ht="15.75" hidden="1" customHeight="1" x14ac:dyDescent="0.3">
      <c r="A779" s="125"/>
      <c r="B779" s="173"/>
      <c r="C779" s="318"/>
      <c r="D779" s="311"/>
      <c r="E779" s="311"/>
      <c r="F779" s="313"/>
      <c r="G779" s="310"/>
      <c r="H779" s="313"/>
      <c r="I779" s="314"/>
      <c r="J779" s="314"/>
      <c r="K779" s="314"/>
      <c r="L779" s="313"/>
      <c r="M779" s="315"/>
      <c r="N779" s="315"/>
      <c r="O779" s="315"/>
      <c r="P779" s="315"/>
      <c r="Q779" s="315"/>
      <c r="R779" s="316"/>
      <c r="S779" s="312"/>
    </row>
    <row r="780" spans="1:19" s="339" customFormat="1" ht="15.75" hidden="1" customHeight="1" x14ac:dyDescent="0.3">
      <c r="A780" s="125"/>
      <c r="B780" s="173"/>
      <c r="C780" s="318"/>
      <c r="D780" s="311"/>
      <c r="E780" s="311"/>
      <c r="F780" s="313"/>
      <c r="G780" s="310"/>
      <c r="H780" s="313"/>
      <c r="I780" s="314"/>
      <c r="J780" s="314"/>
      <c r="K780" s="314"/>
      <c r="L780" s="313"/>
      <c r="M780" s="315"/>
      <c r="N780" s="315"/>
      <c r="O780" s="315"/>
      <c r="P780" s="315"/>
      <c r="Q780" s="315"/>
      <c r="R780" s="316"/>
      <c r="S780" s="312"/>
    </row>
    <row r="781" spans="1:19" s="339" customFormat="1" ht="15.75" hidden="1" customHeight="1" x14ac:dyDescent="0.3">
      <c r="A781" s="125"/>
      <c r="B781" s="173"/>
      <c r="C781" s="318"/>
      <c r="D781" s="311"/>
      <c r="E781" s="311"/>
      <c r="F781" s="313"/>
      <c r="G781" s="310"/>
      <c r="H781" s="313"/>
      <c r="I781" s="314"/>
      <c r="J781" s="314"/>
      <c r="K781" s="314"/>
      <c r="L781" s="313"/>
      <c r="M781" s="315"/>
      <c r="N781" s="315"/>
      <c r="O781" s="315"/>
      <c r="P781" s="315"/>
      <c r="Q781" s="315"/>
      <c r="R781" s="316"/>
      <c r="S781" s="312"/>
    </row>
    <row r="782" spans="1:19" s="339" customFormat="1" ht="15.75" hidden="1" customHeight="1" x14ac:dyDescent="0.3">
      <c r="A782" s="125"/>
      <c r="B782" s="173"/>
      <c r="C782" s="318"/>
      <c r="D782" s="311"/>
      <c r="E782" s="311"/>
      <c r="F782" s="313"/>
      <c r="G782" s="310"/>
      <c r="H782" s="313"/>
      <c r="I782" s="314"/>
      <c r="J782" s="314"/>
      <c r="K782" s="314"/>
      <c r="L782" s="313"/>
      <c r="M782" s="315"/>
      <c r="N782" s="315"/>
      <c r="O782" s="315"/>
      <c r="P782" s="315"/>
      <c r="Q782" s="315"/>
      <c r="R782" s="316"/>
      <c r="S782" s="312"/>
    </row>
    <row r="783" spans="1:19" s="339" customFormat="1" ht="15.75" hidden="1" customHeight="1" x14ac:dyDescent="0.3">
      <c r="A783" s="125"/>
      <c r="B783" s="173"/>
      <c r="C783" s="318"/>
      <c r="D783" s="311"/>
      <c r="E783" s="311"/>
      <c r="F783" s="313"/>
      <c r="G783" s="310"/>
      <c r="H783" s="313"/>
      <c r="I783" s="314"/>
      <c r="J783" s="314"/>
      <c r="K783" s="314"/>
      <c r="L783" s="313"/>
      <c r="M783" s="315"/>
      <c r="N783" s="315"/>
      <c r="O783" s="315"/>
      <c r="P783" s="315"/>
      <c r="Q783" s="315"/>
      <c r="R783" s="316"/>
      <c r="S783" s="312"/>
    </row>
    <row r="784" spans="1:19" s="339" customFormat="1" ht="15.75" hidden="1" customHeight="1" x14ac:dyDescent="0.3">
      <c r="A784" s="125"/>
      <c r="B784" s="173"/>
      <c r="C784" s="318"/>
      <c r="D784" s="311"/>
      <c r="E784" s="311"/>
      <c r="F784" s="313"/>
      <c r="G784" s="310"/>
      <c r="H784" s="313"/>
      <c r="I784" s="314"/>
      <c r="J784" s="314"/>
      <c r="K784" s="314"/>
      <c r="L784" s="313"/>
      <c r="M784" s="315"/>
      <c r="N784" s="315"/>
      <c r="O784" s="315"/>
      <c r="P784" s="315"/>
      <c r="Q784" s="315"/>
      <c r="R784" s="316"/>
      <c r="S784" s="312"/>
    </row>
    <row r="785" spans="1:19" s="339" customFormat="1" ht="15.75" hidden="1" customHeight="1" x14ac:dyDescent="0.3">
      <c r="A785" s="125"/>
      <c r="B785" s="173"/>
      <c r="C785" s="318"/>
      <c r="D785" s="311"/>
      <c r="E785" s="311"/>
      <c r="F785" s="313"/>
      <c r="G785" s="310"/>
      <c r="H785" s="313"/>
      <c r="I785" s="314"/>
      <c r="J785" s="314"/>
      <c r="K785" s="314"/>
      <c r="L785" s="313"/>
      <c r="M785" s="315"/>
      <c r="N785" s="315"/>
      <c r="O785" s="315"/>
      <c r="P785" s="315"/>
      <c r="Q785" s="315"/>
      <c r="R785" s="316"/>
      <c r="S785" s="312"/>
    </row>
    <row r="786" spans="1:19" s="339" customFormat="1" ht="15.75" hidden="1" customHeight="1" x14ac:dyDescent="0.3">
      <c r="A786" s="125"/>
      <c r="B786" s="173"/>
      <c r="C786" s="318"/>
      <c r="D786" s="311"/>
      <c r="E786" s="311"/>
      <c r="F786" s="313"/>
      <c r="G786" s="310"/>
      <c r="H786" s="313"/>
      <c r="I786" s="314"/>
      <c r="J786" s="314"/>
      <c r="K786" s="314"/>
      <c r="L786" s="313"/>
      <c r="M786" s="315"/>
      <c r="N786" s="315"/>
      <c r="O786" s="315"/>
      <c r="P786" s="315"/>
      <c r="Q786" s="315"/>
      <c r="R786" s="316"/>
      <c r="S786" s="312"/>
    </row>
    <row r="787" spans="1:19" s="339" customFormat="1" ht="15.75" hidden="1" customHeight="1" x14ac:dyDescent="0.3">
      <c r="A787" s="125"/>
      <c r="B787" s="173"/>
      <c r="C787" s="318"/>
      <c r="D787" s="311"/>
      <c r="E787" s="311"/>
      <c r="F787" s="313"/>
      <c r="G787" s="310"/>
      <c r="H787" s="313"/>
      <c r="I787" s="314"/>
      <c r="J787" s="314"/>
      <c r="K787" s="314"/>
      <c r="L787" s="313"/>
      <c r="M787" s="315"/>
      <c r="N787" s="315"/>
      <c r="O787" s="315"/>
      <c r="P787" s="315"/>
      <c r="Q787" s="315"/>
      <c r="R787" s="316"/>
      <c r="S787" s="312"/>
    </row>
    <row r="788" spans="1:19" s="321" customFormat="1" ht="15.75" hidden="1" customHeight="1" x14ac:dyDescent="0.3">
      <c r="A788" s="125"/>
      <c r="B788" s="173"/>
      <c r="C788" s="318"/>
      <c r="D788" s="315"/>
      <c r="E788" s="312"/>
      <c r="F788" s="320"/>
      <c r="G788" s="318"/>
      <c r="H788" s="320"/>
      <c r="I788" s="315"/>
      <c r="J788" s="315"/>
      <c r="K788" s="315"/>
      <c r="L788" s="320"/>
      <c r="M788" s="315"/>
      <c r="N788" s="315"/>
      <c r="O788" s="315"/>
      <c r="P788" s="315"/>
      <c r="Q788" s="315"/>
      <c r="R788" s="316"/>
      <c r="S788" s="312"/>
    </row>
    <row r="789" spans="1:19" s="339" customFormat="1" ht="15.75" hidden="1" customHeight="1" x14ac:dyDescent="0.3">
      <c r="A789" s="125"/>
      <c r="B789" s="173"/>
      <c r="C789" s="318"/>
      <c r="D789" s="311"/>
      <c r="E789" s="312"/>
      <c r="F789" s="313"/>
      <c r="G789" s="310"/>
      <c r="H789" s="313"/>
      <c r="I789" s="314"/>
      <c r="J789" s="314"/>
      <c r="K789" s="314"/>
      <c r="L789" s="313"/>
      <c r="M789" s="315"/>
      <c r="N789" s="315"/>
      <c r="O789" s="315"/>
      <c r="P789" s="315"/>
      <c r="Q789" s="315"/>
      <c r="R789" s="316"/>
      <c r="S789" s="312"/>
    </row>
    <row r="790" spans="1:19" s="339" customFormat="1" ht="15.75" hidden="1" customHeight="1" x14ac:dyDescent="0.3">
      <c r="A790" s="125"/>
      <c r="B790" s="173"/>
      <c r="C790" s="318"/>
      <c r="D790" s="311"/>
      <c r="E790" s="312"/>
      <c r="F790" s="313"/>
      <c r="G790" s="310"/>
      <c r="H790" s="313"/>
      <c r="I790" s="314"/>
      <c r="J790" s="314"/>
      <c r="K790" s="314"/>
      <c r="L790" s="313"/>
      <c r="M790" s="315"/>
      <c r="N790" s="315"/>
      <c r="O790" s="315"/>
      <c r="P790" s="315"/>
      <c r="Q790" s="315"/>
      <c r="R790" s="316"/>
      <c r="S790" s="312"/>
    </row>
    <row r="791" spans="1:19" s="339" customFormat="1" ht="15.75" hidden="1" customHeight="1" x14ac:dyDescent="0.3">
      <c r="A791" s="135"/>
      <c r="B791" s="132"/>
      <c r="C791" s="318"/>
      <c r="D791" s="311"/>
      <c r="E791" s="312"/>
      <c r="F791" s="313"/>
      <c r="G791" s="310"/>
      <c r="H791" s="313"/>
      <c r="I791" s="314"/>
      <c r="J791" s="314"/>
      <c r="K791" s="314"/>
      <c r="L791" s="313"/>
      <c r="M791" s="315"/>
      <c r="N791" s="315"/>
      <c r="O791" s="315"/>
      <c r="P791" s="315"/>
      <c r="Q791" s="315"/>
      <c r="R791" s="316"/>
      <c r="S791" s="312"/>
    </row>
    <row r="792" spans="1:19" s="339" customFormat="1" ht="15.75" hidden="1" customHeight="1" x14ac:dyDescent="0.3">
      <c r="A792" s="135"/>
      <c r="B792" s="167"/>
      <c r="C792" s="318"/>
      <c r="D792" s="311"/>
      <c r="E792" s="312"/>
      <c r="F792" s="313"/>
      <c r="G792" s="310"/>
      <c r="H792" s="313"/>
      <c r="I792" s="314"/>
      <c r="J792" s="314"/>
      <c r="K792" s="314"/>
      <c r="L792" s="313"/>
      <c r="M792" s="315"/>
      <c r="N792" s="315"/>
      <c r="O792" s="315"/>
      <c r="P792" s="315"/>
      <c r="Q792" s="315"/>
      <c r="R792" s="316"/>
      <c r="S792" s="312"/>
    </row>
    <row r="793" spans="1:19" s="339" customFormat="1" ht="15.75" hidden="1" customHeight="1" x14ac:dyDescent="0.3">
      <c r="A793" s="135"/>
      <c r="B793" s="167"/>
      <c r="C793" s="318"/>
      <c r="D793" s="311"/>
      <c r="E793" s="312"/>
      <c r="F793" s="313"/>
      <c r="G793" s="310"/>
      <c r="H793" s="313"/>
      <c r="I793" s="314"/>
      <c r="J793" s="314"/>
      <c r="K793" s="314"/>
      <c r="L793" s="313"/>
      <c r="M793" s="315"/>
      <c r="N793" s="315"/>
      <c r="O793" s="315"/>
      <c r="P793" s="315"/>
      <c r="Q793" s="315"/>
      <c r="R793" s="316"/>
      <c r="S793" s="312"/>
    </row>
    <row r="794" spans="1:19" s="339" customFormat="1" ht="15.75" hidden="1" customHeight="1" x14ac:dyDescent="0.3">
      <c r="A794" s="125"/>
      <c r="B794" s="126"/>
      <c r="C794" s="318"/>
      <c r="D794" s="311"/>
      <c r="E794" s="312"/>
      <c r="F794" s="313"/>
      <c r="G794" s="310"/>
      <c r="H794" s="313"/>
      <c r="I794" s="314"/>
      <c r="J794" s="314"/>
      <c r="K794" s="314"/>
      <c r="L794" s="313"/>
      <c r="M794" s="315"/>
      <c r="N794" s="315"/>
      <c r="O794" s="315"/>
      <c r="P794" s="315"/>
      <c r="Q794" s="315"/>
      <c r="R794" s="316"/>
      <c r="S794" s="312"/>
    </row>
    <row r="795" spans="1:19" s="339" customFormat="1" ht="15.75" hidden="1" customHeight="1" x14ac:dyDescent="0.3">
      <c r="A795" s="125"/>
      <c r="B795" s="173"/>
      <c r="C795" s="318"/>
      <c r="D795" s="311"/>
      <c r="E795" s="312"/>
      <c r="F795" s="313"/>
      <c r="G795" s="310"/>
      <c r="H795" s="313"/>
      <c r="I795" s="314"/>
      <c r="J795" s="314"/>
      <c r="K795" s="314"/>
      <c r="L795" s="313"/>
      <c r="M795" s="315"/>
      <c r="N795" s="315"/>
      <c r="O795" s="315"/>
      <c r="P795" s="315"/>
      <c r="Q795" s="315"/>
      <c r="R795" s="316"/>
      <c r="S795" s="312"/>
    </row>
    <row r="796" spans="1:19" s="339" customFormat="1" ht="15.75" hidden="1" customHeight="1" x14ac:dyDescent="0.3">
      <c r="A796" s="125"/>
      <c r="B796" s="173"/>
      <c r="C796" s="318"/>
      <c r="D796" s="311"/>
      <c r="E796" s="312"/>
      <c r="F796" s="313"/>
      <c r="G796" s="310"/>
      <c r="H796" s="313"/>
      <c r="I796" s="314"/>
      <c r="J796" s="314"/>
      <c r="K796" s="314"/>
      <c r="L796" s="313"/>
      <c r="M796" s="315"/>
      <c r="N796" s="315"/>
      <c r="O796" s="315"/>
      <c r="P796" s="315"/>
      <c r="Q796" s="315"/>
      <c r="R796" s="316"/>
      <c r="S796" s="312"/>
    </row>
    <row r="797" spans="1:19" s="339" customFormat="1" ht="15.75" hidden="1" customHeight="1" x14ac:dyDescent="0.3">
      <c r="A797" s="125"/>
      <c r="B797" s="126"/>
      <c r="C797" s="318"/>
      <c r="D797" s="311"/>
      <c r="E797" s="312"/>
      <c r="F797" s="313"/>
      <c r="G797" s="310"/>
      <c r="H797" s="313"/>
      <c r="I797" s="314"/>
      <c r="J797" s="314"/>
      <c r="K797" s="314"/>
      <c r="L797" s="313"/>
      <c r="M797" s="315"/>
      <c r="N797" s="315"/>
      <c r="O797" s="315"/>
      <c r="P797" s="315"/>
      <c r="Q797" s="315"/>
      <c r="R797" s="316"/>
      <c r="S797" s="312"/>
    </row>
    <row r="798" spans="1:19" s="339" customFormat="1" ht="15.75" hidden="1" customHeight="1" x14ac:dyDescent="0.3">
      <c r="A798" s="125"/>
      <c r="B798" s="173"/>
      <c r="C798" s="318"/>
      <c r="D798" s="311"/>
      <c r="E798" s="312"/>
      <c r="F798" s="313"/>
      <c r="G798" s="310"/>
      <c r="H798" s="313"/>
      <c r="I798" s="314"/>
      <c r="J798" s="314"/>
      <c r="K798" s="314"/>
      <c r="L798" s="313"/>
      <c r="M798" s="315"/>
      <c r="N798" s="315"/>
      <c r="O798" s="315"/>
      <c r="P798" s="315"/>
      <c r="Q798" s="315"/>
      <c r="R798" s="316"/>
      <c r="S798" s="312"/>
    </row>
    <row r="799" spans="1:19" s="339" customFormat="1" ht="15.75" hidden="1" customHeight="1" x14ac:dyDescent="0.3">
      <c r="A799" s="125"/>
      <c r="B799" s="173"/>
      <c r="C799" s="318"/>
      <c r="D799" s="311"/>
      <c r="E799" s="312"/>
      <c r="F799" s="313"/>
      <c r="G799" s="310"/>
      <c r="H799" s="313"/>
      <c r="I799" s="314"/>
      <c r="J799" s="314"/>
      <c r="K799" s="314"/>
      <c r="L799" s="313"/>
      <c r="M799" s="315"/>
      <c r="N799" s="315"/>
      <c r="O799" s="315"/>
      <c r="P799" s="315"/>
      <c r="Q799" s="315"/>
      <c r="R799" s="316"/>
      <c r="S799" s="312"/>
    </row>
    <row r="800" spans="1:19" s="339" customFormat="1" ht="15.75" hidden="1" customHeight="1" x14ac:dyDescent="0.3">
      <c r="A800" s="125"/>
      <c r="B800" s="173"/>
      <c r="C800" s="318"/>
      <c r="D800" s="311"/>
      <c r="E800" s="312"/>
      <c r="F800" s="313"/>
      <c r="G800" s="310"/>
      <c r="H800" s="313"/>
      <c r="I800" s="314"/>
      <c r="J800" s="314"/>
      <c r="K800" s="314"/>
      <c r="L800" s="313"/>
      <c r="M800" s="315"/>
      <c r="N800" s="315"/>
      <c r="O800" s="315"/>
      <c r="P800" s="315"/>
      <c r="Q800" s="315"/>
      <c r="R800" s="316"/>
      <c r="S800" s="312"/>
    </row>
    <row r="801" spans="1:19" s="339" customFormat="1" ht="15.75" hidden="1" customHeight="1" x14ac:dyDescent="0.3">
      <c r="A801" s="125"/>
      <c r="B801" s="173"/>
      <c r="C801" s="318"/>
      <c r="D801" s="311"/>
      <c r="E801" s="312"/>
      <c r="F801" s="313"/>
      <c r="G801" s="310"/>
      <c r="H801" s="313"/>
      <c r="I801" s="314"/>
      <c r="J801" s="314"/>
      <c r="K801" s="314"/>
      <c r="L801" s="313"/>
      <c r="M801" s="315"/>
      <c r="N801" s="315"/>
      <c r="O801" s="315"/>
      <c r="P801" s="315"/>
      <c r="Q801" s="315"/>
      <c r="R801" s="316"/>
      <c r="S801" s="312"/>
    </row>
    <row r="802" spans="1:19" s="339" customFormat="1" ht="15.75" hidden="1" customHeight="1" x14ac:dyDescent="0.3">
      <c r="A802" s="125"/>
      <c r="B802" s="173"/>
      <c r="C802" s="318"/>
      <c r="D802" s="311"/>
      <c r="E802" s="312"/>
      <c r="F802" s="313"/>
      <c r="G802" s="310"/>
      <c r="H802" s="313"/>
      <c r="I802" s="314"/>
      <c r="J802" s="314"/>
      <c r="K802" s="314"/>
      <c r="L802" s="313"/>
      <c r="M802" s="315"/>
      <c r="N802" s="315"/>
      <c r="O802" s="315"/>
      <c r="P802" s="315"/>
      <c r="Q802" s="315"/>
      <c r="R802" s="316"/>
      <c r="S802" s="312"/>
    </row>
    <row r="803" spans="1:19" s="339" customFormat="1" ht="15.75" hidden="1" customHeight="1" x14ac:dyDescent="0.3">
      <c r="A803" s="125"/>
      <c r="B803" s="173"/>
      <c r="C803" s="318"/>
      <c r="D803" s="311"/>
      <c r="E803" s="312"/>
      <c r="F803" s="313"/>
      <c r="G803" s="310"/>
      <c r="H803" s="313"/>
      <c r="I803" s="314"/>
      <c r="J803" s="314"/>
      <c r="K803" s="314"/>
      <c r="L803" s="313"/>
      <c r="M803" s="315"/>
      <c r="N803" s="315"/>
      <c r="O803" s="315"/>
      <c r="P803" s="315"/>
      <c r="Q803" s="315"/>
      <c r="R803" s="316"/>
      <c r="S803" s="312"/>
    </row>
    <row r="804" spans="1:19" s="339" customFormat="1" ht="15.75" hidden="1" customHeight="1" x14ac:dyDescent="0.3">
      <c r="A804" s="125"/>
      <c r="B804" s="173"/>
      <c r="C804" s="318"/>
      <c r="D804" s="311"/>
      <c r="E804" s="312"/>
      <c r="F804" s="313"/>
      <c r="G804" s="310"/>
      <c r="H804" s="313"/>
      <c r="I804" s="314"/>
      <c r="J804" s="314"/>
      <c r="K804" s="314"/>
      <c r="L804" s="313"/>
      <c r="M804" s="315"/>
      <c r="N804" s="315"/>
      <c r="O804" s="315"/>
      <c r="P804" s="315"/>
      <c r="Q804" s="315"/>
      <c r="R804" s="316"/>
      <c r="S804" s="312"/>
    </row>
    <row r="805" spans="1:19" s="339" customFormat="1" ht="15.75" hidden="1" customHeight="1" x14ac:dyDescent="0.3">
      <c r="A805" s="125"/>
      <c r="B805" s="173"/>
      <c r="C805" s="318"/>
      <c r="D805" s="311"/>
      <c r="E805" s="312"/>
      <c r="F805" s="313"/>
      <c r="G805" s="310"/>
      <c r="H805" s="313"/>
      <c r="I805" s="314"/>
      <c r="J805" s="314"/>
      <c r="K805" s="314"/>
      <c r="L805" s="313"/>
      <c r="M805" s="315"/>
      <c r="N805" s="315"/>
      <c r="O805" s="315"/>
      <c r="P805" s="315"/>
      <c r="Q805" s="315"/>
      <c r="R805" s="316"/>
      <c r="S805" s="312"/>
    </row>
    <row r="806" spans="1:19" s="339" customFormat="1" ht="15.75" hidden="1" customHeight="1" x14ac:dyDescent="0.3">
      <c r="A806" s="125"/>
      <c r="B806" s="173"/>
      <c r="C806" s="318"/>
      <c r="D806" s="311"/>
      <c r="E806" s="312"/>
      <c r="F806" s="313"/>
      <c r="G806" s="310"/>
      <c r="H806" s="313"/>
      <c r="I806" s="314"/>
      <c r="J806" s="314"/>
      <c r="K806" s="314"/>
      <c r="L806" s="313"/>
      <c r="M806" s="315"/>
      <c r="N806" s="315"/>
      <c r="O806" s="315"/>
      <c r="P806" s="315"/>
      <c r="Q806" s="315"/>
      <c r="R806" s="316"/>
      <c r="S806" s="312"/>
    </row>
    <row r="807" spans="1:19" s="339" customFormat="1" ht="15.75" hidden="1" customHeight="1" x14ac:dyDescent="0.3">
      <c r="A807" s="125"/>
      <c r="B807" s="173"/>
      <c r="C807" s="318"/>
      <c r="D807" s="311"/>
      <c r="E807" s="312"/>
      <c r="F807" s="313"/>
      <c r="G807" s="310"/>
      <c r="H807" s="313"/>
      <c r="I807" s="314"/>
      <c r="J807" s="314"/>
      <c r="K807" s="314"/>
      <c r="L807" s="313"/>
      <c r="M807" s="315"/>
      <c r="N807" s="315"/>
      <c r="O807" s="315"/>
      <c r="P807" s="315"/>
      <c r="Q807" s="315"/>
      <c r="R807" s="316"/>
      <c r="S807" s="312"/>
    </row>
    <row r="808" spans="1:19" s="339" customFormat="1" ht="15.75" hidden="1" customHeight="1" x14ac:dyDescent="0.3">
      <c r="A808" s="125"/>
      <c r="B808" s="173"/>
      <c r="C808" s="318"/>
      <c r="D808" s="311"/>
      <c r="E808" s="312"/>
      <c r="F808" s="313"/>
      <c r="G808" s="310"/>
      <c r="H808" s="313"/>
      <c r="I808" s="314"/>
      <c r="J808" s="314"/>
      <c r="K808" s="314"/>
      <c r="L808" s="313"/>
      <c r="M808" s="315"/>
      <c r="N808" s="315"/>
      <c r="O808" s="315"/>
      <c r="P808" s="315"/>
      <c r="Q808" s="315"/>
      <c r="R808" s="316"/>
      <c r="S808" s="312"/>
    </row>
    <row r="809" spans="1:19" s="339" customFormat="1" ht="15.75" hidden="1" customHeight="1" x14ac:dyDescent="0.3">
      <c r="A809" s="125"/>
      <c r="B809" s="173"/>
      <c r="C809" s="318"/>
      <c r="D809" s="311"/>
      <c r="E809" s="312"/>
      <c r="F809" s="313"/>
      <c r="G809" s="310"/>
      <c r="H809" s="313"/>
      <c r="I809" s="314"/>
      <c r="J809" s="314"/>
      <c r="K809" s="314"/>
      <c r="L809" s="313"/>
      <c r="M809" s="315"/>
      <c r="N809" s="315"/>
      <c r="O809" s="315"/>
      <c r="P809" s="315"/>
      <c r="Q809" s="315"/>
      <c r="R809" s="316"/>
      <c r="S809" s="312"/>
    </row>
    <row r="810" spans="1:19" s="339" customFormat="1" ht="15.75" hidden="1" customHeight="1" x14ac:dyDescent="0.3">
      <c r="A810" s="125"/>
      <c r="B810" s="173"/>
      <c r="C810" s="318"/>
      <c r="D810" s="311"/>
      <c r="E810" s="312"/>
      <c r="F810" s="313"/>
      <c r="G810" s="310"/>
      <c r="H810" s="313"/>
      <c r="I810" s="314"/>
      <c r="J810" s="314"/>
      <c r="K810" s="314"/>
      <c r="L810" s="313"/>
      <c r="M810" s="315"/>
      <c r="N810" s="315"/>
      <c r="O810" s="315"/>
      <c r="P810" s="315"/>
      <c r="Q810" s="315"/>
      <c r="R810" s="316"/>
      <c r="S810" s="312"/>
    </row>
    <row r="811" spans="1:19" s="339" customFormat="1" ht="15.75" hidden="1" customHeight="1" x14ac:dyDescent="0.3">
      <c r="A811" s="125"/>
      <c r="B811" s="173"/>
      <c r="C811" s="318"/>
      <c r="D811" s="311"/>
      <c r="E811" s="312"/>
      <c r="F811" s="313"/>
      <c r="G811" s="310"/>
      <c r="H811" s="313"/>
      <c r="I811" s="314"/>
      <c r="J811" s="314"/>
      <c r="K811" s="314"/>
      <c r="L811" s="313"/>
      <c r="M811" s="315"/>
      <c r="N811" s="315"/>
      <c r="O811" s="315"/>
      <c r="P811" s="315"/>
      <c r="Q811" s="315"/>
      <c r="R811" s="316"/>
      <c r="S811" s="312"/>
    </row>
    <row r="812" spans="1:19" s="339" customFormat="1" ht="15.75" hidden="1" customHeight="1" x14ac:dyDescent="0.3">
      <c r="A812" s="125"/>
      <c r="B812" s="126"/>
      <c r="C812" s="378"/>
      <c r="D812" s="311"/>
      <c r="E812" s="312"/>
      <c r="F812" s="313"/>
      <c r="G812" s="310"/>
      <c r="H812" s="313"/>
      <c r="I812" s="314"/>
      <c r="J812" s="314"/>
      <c r="K812" s="314"/>
      <c r="L812" s="313"/>
      <c r="M812" s="315"/>
      <c r="N812" s="315"/>
      <c r="O812" s="315"/>
      <c r="P812" s="315"/>
      <c r="Q812" s="315"/>
      <c r="R812" s="316"/>
      <c r="S812" s="312"/>
    </row>
    <row r="813" spans="1:19" s="339" customFormat="1" ht="15.75" hidden="1" customHeight="1" x14ac:dyDescent="0.3">
      <c r="A813" s="125"/>
      <c r="B813" s="173"/>
      <c r="C813" s="318"/>
      <c r="D813" s="311"/>
      <c r="E813" s="312"/>
      <c r="F813" s="313"/>
      <c r="G813" s="310"/>
      <c r="H813" s="313"/>
      <c r="I813" s="314"/>
      <c r="J813" s="314"/>
      <c r="K813" s="314"/>
      <c r="L813" s="313"/>
      <c r="M813" s="315"/>
      <c r="N813" s="315"/>
      <c r="O813" s="315"/>
      <c r="P813" s="315"/>
      <c r="Q813" s="315"/>
      <c r="R813" s="316"/>
      <c r="S813" s="312"/>
    </row>
    <row r="814" spans="1:19" s="339" customFormat="1" ht="15.75" hidden="1" customHeight="1" x14ac:dyDescent="0.3">
      <c r="A814" s="125"/>
      <c r="B814" s="126"/>
      <c r="C814" s="318"/>
      <c r="D814" s="311"/>
      <c r="E814" s="312"/>
      <c r="F814" s="313"/>
      <c r="G814" s="310"/>
      <c r="H814" s="313"/>
      <c r="I814" s="314"/>
      <c r="J814" s="314"/>
      <c r="K814" s="314"/>
      <c r="L814" s="313"/>
      <c r="M814" s="315"/>
      <c r="N814" s="315"/>
      <c r="O814" s="315"/>
      <c r="P814" s="315"/>
      <c r="Q814" s="315"/>
      <c r="R814" s="316"/>
      <c r="S814" s="312"/>
    </row>
    <row r="815" spans="1:19" s="339" customFormat="1" ht="15.75" hidden="1" customHeight="1" x14ac:dyDescent="0.3">
      <c r="A815" s="125"/>
      <c r="B815" s="126"/>
      <c r="C815" s="318"/>
      <c r="D815" s="311"/>
      <c r="E815" s="312"/>
      <c r="F815" s="313"/>
      <c r="G815" s="310"/>
      <c r="H815" s="313"/>
      <c r="I815" s="314"/>
      <c r="J815" s="314"/>
      <c r="K815" s="314"/>
      <c r="L815" s="313"/>
      <c r="M815" s="315"/>
      <c r="N815" s="315"/>
      <c r="O815" s="315"/>
      <c r="P815" s="315"/>
      <c r="Q815" s="315"/>
      <c r="R815" s="316"/>
      <c r="S815" s="312"/>
    </row>
    <row r="816" spans="1:19" s="339" customFormat="1" ht="15.75" hidden="1" customHeight="1" x14ac:dyDescent="0.3">
      <c r="A816" s="125"/>
      <c r="B816" s="126"/>
      <c r="C816" s="318"/>
      <c r="D816" s="311"/>
      <c r="E816" s="312"/>
      <c r="F816" s="313"/>
      <c r="G816" s="310"/>
      <c r="H816" s="313"/>
      <c r="I816" s="314"/>
      <c r="J816" s="314"/>
      <c r="K816" s="314"/>
      <c r="L816" s="313"/>
      <c r="M816" s="315"/>
      <c r="N816" s="315"/>
      <c r="O816" s="315"/>
      <c r="P816" s="315"/>
      <c r="Q816" s="315"/>
      <c r="R816" s="316"/>
      <c r="S816" s="312"/>
    </row>
    <row r="817" spans="1:19" s="339" customFormat="1" ht="15.75" hidden="1" customHeight="1" x14ac:dyDescent="0.3">
      <c r="A817" s="125"/>
      <c r="B817" s="126"/>
      <c r="C817" s="318"/>
      <c r="D817" s="311"/>
      <c r="E817" s="312"/>
      <c r="F817" s="313"/>
      <c r="G817" s="310"/>
      <c r="H817" s="313"/>
      <c r="I817" s="314"/>
      <c r="J817" s="314"/>
      <c r="K817" s="314"/>
      <c r="L817" s="313"/>
      <c r="M817" s="315"/>
      <c r="N817" s="315"/>
      <c r="O817" s="315"/>
      <c r="P817" s="315"/>
      <c r="Q817" s="315"/>
      <c r="R817" s="316"/>
      <c r="S817" s="312"/>
    </row>
    <row r="818" spans="1:19" s="339" customFormat="1" ht="15.75" hidden="1" customHeight="1" x14ac:dyDescent="0.3">
      <c r="A818" s="125"/>
      <c r="B818" s="126"/>
      <c r="C818" s="318"/>
      <c r="D818" s="311"/>
      <c r="E818" s="312"/>
      <c r="F818" s="313"/>
      <c r="G818" s="310"/>
      <c r="H818" s="313"/>
      <c r="I818" s="314"/>
      <c r="J818" s="314"/>
      <c r="K818" s="314"/>
      <c r="L818" s="313"/>
      <c r="M818" s="315"/>
      <c r="N818" s="315"/>
      <c r="O818" s="315"/>
      <c r="P818" s="315"/>
      <c r="Q818" s="315"/>
      <c r="R818" s="316"/>
      <c r="S818" s="312"/>
    </row>
    <row r="819" spans="1:19" s="339" customFormat="1" ht="15.75" hidden="1" customHeight="1" x14ac:dyDescent="0.3">
      <c r="A819" s="125"/>
      <c r="B819" s="126"/>
      <c r="C819" s="318"/>
      <c r="D819" s="311"/>
      <c r="E819" s="312"/>
      <c r="F819" s="313"/>
      <c r="G819" s="310"/>
      <c r="H819" s="313"/>
      <c r="I819" s="314"/>
      <c r="J819" s="314"/>
      <c r="K819" s="314"/>
      <c r="L819" s="313"/>
      <c r="M819" s="315"/>
      <c r="N819" s="315"/>
      <c r="O819" s="315"/>
      <c r="P819" s="315"/>
      <c r="Q819" s="315"/>
      <c r="R819" s="316"/>
      <c r="S819" s="312"/>
    </row>
    <row r="820" spans="1:19" s="339" customFormat="1" ht="15.75" hidden="1" customHeight="1" x14ac:dyDescent="0.3">
      <c r="A820" s="125"/>
      <c r="B820" s="173"/>
      <c r="C820" s="318"/>
      <c r="D820" s="311"/>
      <c r="E820" s="312"/>
      <c r="F820" s="313"/>
      <c r="G820" s="310"/>
      <c r="H820" s="313"/>
      <c r="I820" s="314"/>
      <c r="J820" s="314"/>
      <c r="K820" s="314"/>
      <c r="L820" s="313"/>
      <c r="M820" s="315"/>
      <c r="N820" s="315"/>
      <c r="O820" s="315"/>
      <c r="P820" s="315"/>
      <c r="Q820" s="315"/>
      <c r="R820" s="316"/>
      <c r="S820" s="312"/>
    </row>
    <row r="821" spans="1:19" s="339" customFormat="1" ht="15.75" hidden="1" customHeight="1" x14ac:dyDescent="0.3">
      <c r="A821" s="125"/>
      <c r="B821" s="132"/>
      <c r="C821" s="318"/>
      <c r="D821" s="311"/>
      <c r="E821" s="312"/>
      <c r="F821" s="313"/>
      <c r="G821" s="310"/>
      <c r="H821" s="313"/>
      <c r="I821" s="314"/>
      <c r="J821" s="314"/>
      <c r="K821" s="314"/>
      <c r="L821" s="313"/>
      <c r="M821" s="315"/>
      <c r="N821" s="315"/>
      <c r="O821" s="315"/>
      <c r="P821" s="315"/>
      <c r="Q821" s="315"/>
      <c r="R821" s="316"/>
      <c r="S821" s="312"/>
    </row>
    <row r="822" spans="1:19" s="339" customFormat="1" ht="15.75" hidden="1" customHeight="1" x14ac:dyDescent="0.3">
      <c r="A822" s="125"/>
      <c r="B822" s="126"/>
      <c r="C822" s="318"/>
      <c r="D822" s="311"/>
      <c r="E822" s="312"/>
      <c r="F822" s="313"/>
      <c r="G822" s="310"/>
      <c r="H822" s="313"/>
      <c r="I822" s="314"/>
      <c r="J822" s="314"/>
      <c r="K822" s="314"/>
      <c r="L822" s="313"/>
      <c r="M822" s="315"/>
      <c r="N822" s="315"/>
      <c r="O822" s="315"/>
      <c r="P822" s="315"/>
      <c r="Q822" s="315"/>
      <c r="R822" s="316"/>
      <c r="S822" s="312"/>
    </row>
    <row r="823" spans="1:19" s="339" customFormat="1" ht="15.75" hidden="1" customHeight="1" x14ac:dyDescent="0.3">
      <c r="A823" s="125"/>
      <c r="B823" s="126"/>
      <c r="C823" s="318"/>
      <c r="D823" s="311"/>
      <c r="E823" s="312"/>
      <c r="F823" s="313"/>
      <c r="G823" s="310"/>
      <c r="H823" s="313"/>
      <c r="I823" s="314"/>
      <c r="J823" s="314"/>
      <c r="K823" s="314"/>
      <c r="L823" s="313"/>
      <c r="M823" s="315"/>
      <c r="N823" s="315"/>
      <c r="O823" s="315"/>
      <c r="P823" s="315"/>
      <c r="Q823" s="315"/>
      <c r="R823" s="316"/>
      <c r="S823" s="312"/>
    </row>
    <row r="824" spans="1:19" s="339" customFormat="1" ht="15.75" hidden="1" customHeight="1" x14ac:dyDescent="0.3">
      <c r="A824" s="125"/>
      <c r="B824" s="126"/>
      <c r="C824" s="318"/>
      <c r="D824" s="311"/>
      <c r="E824" s="312"/>
      <c r="F824" s="313"/>
      <c r="G824" s="310"/>
      <c r="H824" s="313"/>
      <c r="I824" s="314"/>
      <c r="J824" s="314"/>
      <c r="K824" s="314"/>
      <c r="L824" s="313"/>
      <c r="M824" s="315"/>
      <c r="N824" s="315"/>
      <c r="O824" s="315"/>
      <c r="P824" s="315"/>
      <c r="Q824" s="315"/>
      <c r="R824" s="316"/>
      <c r="S824" s="312"/>
    </row>
    <row r="825" spans="1:19" s="339" customFormat="1" ht="15.75" hidden="1" customHeight="1" x14ac:dyDescent="0.3">
      <c r="A825" s="125"/>
      <c r="B825" s="126"/>
      <c r="C825" s="318"/>
      <c r="D825" s="311"/>
      <c r="E825" s="312"/>
      <c r="F825" s="313"/>
      <c r="G825" s="310"/>
      <c r="H825" s="313"/>
      <c r="I825" s="314"/>
      <c r="J825" s="314"/>
      <c r="K825" s="314"/>
      <c r="L825" s="313"/>
      <c r="M825" s="315"/>
      <c r="N825" s="315"/>
      <c r="O825" s="315"/>
      <c r="P825" s="315"/>
      <c r="Q825" s="315"/>
      <c r="R825" s="316"/>
      <c r="S825" s="312"/>
    </row>
    <row r="826" spans="1:19" s="339" customFormat="1" ht="15.75" hidden="1" customHeight="1" x14ac:dyDescent="0.3">
      <c r="A826" s="125"/>
      <c r="B826" s="173"/>
      <c r="C826" s="318"/>
      <c r="D826" s="311"/>
      <c r="E826" s="312"/>
      <c r="F826" s="313"/>
      <c r="G826" s="310"/>
      <c r="H826" s="313"/>
      <c r="I826" s="314"/>
      <c r="J826" s="314"/>
      <c r="K826" s="314"/>
      <c r="L826" s="313"/>
      <c r="M826" s="315"/>
      <c r="N826" s="315"/>
      <c r="O826" s="315"/>
      <c r="P826" s="315"/>
      <c r="Q826" s="315"/>
      <c r="R826" s="316"/>
      <c r="S826" s="312"/>
    </row>
    <row r="827" spans="1:19" s="339" customFormat="1" ht="15.75" hidden="1" customHeight="1" x14ac:dyDescent="0.3">
      <c r="A827" s="125"/>
      <c r="B827" s="173"/>
      <c r="C827" s="318"/>
      <c r="D827" s="311"/>
      <c r="E827" s="312"/>
      <c r="F827" s="313"/>
      <c r="G827" s="310"/>
      <c r="H827" s="313"/>
      <c r="I827" s="314"/>
      <c r="J827" s="314"/>
      <c r="K827" s="314"/>
      <c r="L827" s="313"/>
      <c r="M827" s="315"/>
      <c r="N827" s="315"/>
      <c r="O827" s="315"/>
      <c r="P827" s="315"/>
      <c r="Q827" s="315"/>
      <c r="R827" s="316"/>
      <c r="S827" s="312"/>
    </row>
    <row r="828" spans="1:19" s="339" customFormat="1" ht="15.75" hidden="1" customHeight="1" x14ac:dyDescent="0.3">
      <c r="A828" s="125"/>
      <c r="B828" s="173"/>
      <c r="C828" s="318"/>
      <c r="D828" s="311"/>
      <c r="E828" s="312"/>
      <c r="F828" s="313"/>
      <c r="G828" s="310"/>
      <c r="H828" s="313"/>
      <c r="I828" s="314"/>
      <c r="J828" s="314"/>
      <c r="K828" s="314"/>
      <c r="L828" s="313"/>
      <c r="M828" s="315"/>
      <c r="N828" s="315"/>
      <c r="O828" s="315"/>
      <c r="P828" s="315"/>
      <c r="Q828" s="315"/>
      <c r="R828" s="316"/>
      <c r="S828" s="312"/>
    </row>
    <row r="829" spans="1:19" s="339" customFormat="1" ht="15.75" hidden="1" customHeight="1" x14ac:dyDescent="0.3">
      <c r="A829" s="125"/>
      <c r="B829" s="173"/>
      <c r="C829" s="318"/>
      <c r="D829" s="311"/>
      <c r="E829" s="312"/>
      <c r="F829" s="313"/>
      <c r="G829" s="310"/>
      <c r="H829" s="313"/>
      <c r="I829" s="314"/>
      <c r="J829" s="314"/>
      <c r="K829" s="314"/>
      <c r="L829" s="313"/>
      <c r="M829" s="315"/>
      <c r="N829" s="315"/>
      <c r="O829" s="315"/>
      <c r="P829" s="315"/>
      <c r="Q829" s="315"/>
      <c r="R829" s="316"/>
      <c r="S829" s="312"/>
    </row>
    <row r="830" spans="1:19" s="339" customFormat="1" ht="15.75" hidden="1" customHeight="1" x14ac:dyDescent="0.3">
      <c r="A830" s="125"/>
      <c r="B830" s="173"/>
      <c r="C830" s="318"/>
      <c r="D830" s="311"/>
      <c r="E830" s="312"/>
      <c r="F830" s="313"/>
      <c r="G830" s="310"/>
      <c r="H830" s="313"/>
      <c r="I830" s="314"/>
      <c r="J830" s="314"/>
      <c r="K830" s="314"/>
      <c r="L830" s="313"/>
      <c r="M830" s="315"/>
      <c r="N830" s="315"/>
      <c r="O830" s="315"/>
      <c r="P830" s="315"/>
      <c r="Q830" s="315"/>
      <c r="R830" s="316"/>
      <c r="S830" s="312"/>
    </row>
    <row r="831" spans="1:19" s="339" customFormat="1" ht="15.75" hidden="1" customHeight="1" x14ac:dyDescent="0.3">
      <c r="A831" s="125"/>
      <c r="B831" s="126"/>
      <c r="C831" s="318"/>
      <c r="D831" s="311"/>
      <c r="E831" s="312"/>
      <c r="F831" s="313"/>
      <c r="G831" s="310"/>
      <c r="H831" s="313"/>
      <c r="I831" s="314"/>
      <c r="J831" s="314"/>
      <c r="K831" s="314"/>
      <c r="L831" s="313"/>
      <c r="M831" s="315"/>
      <c r="N831" s="315"/>
      <c r="O831" s="315"/>
      <c r="P831" s="315"/>
      <c r="Q831" s="315"/>
      <c r="R831" s="316"/>
      <c r="S831" s="312"/>
    </row>
    <row r="832" spans="1:19" s="339" customFormat="1" ht="15.75" hidden="1" customHeight="1" x14ac:dyDescent="0.3">
      <c r="A832" s="125"/>
      <c r="B832" s="126"/>
      <c r="C832" s="318"/>
      <c r="D832" s="311"/>
      <c r="E832" s="312"/>
      <c r="F832" s="313"/>
      <c r="G832" s="310"/>
      <c r="H832" s="313"/>
      <c r="I832" s="314"/>
      <c r="J832" s="314"/>
      <c r="K832" s="314"/>
      <c r="L832" s="313"/>
      <c r="M832" s="315"/>
      <c r="N832" s="315"/>
      <c r="O832" s="315"/>
      <c r="P832" s="315"/>
      <c r="Q832" s="315"/>
      <c r="R832" s="316"/>
      <c r="S832" s="312"/>
    </row>
    <row r="833" spans="1:19" s="339" customFormat="1" ht="15.75" hidden="1" customHeight="1" x14ac:dyDescent="0.3">
      <c r="A833" s="125"/>
      <c r="B833" s="173"/>
      <c r="C833" s="318"/>
      <c r="D833" s="311"/>
      <c r="E833" s="312"/>
      <c r="F833" s="313"/>
      <c r="G833" s="310"/>
      <c r="H833" s="313"/>
      <c r="I833" s="314"/>
      <c r="J833" s="314"/>
      <c r="K833" s="314"/>
      <c r="L833" s="313"/>
      <c r="M833" s="315"/>
      <c r="N833" s="315"/>
      <c r="O833" s="315"/>
      <c r="P833" s="315"/>
      <c r="Q833" s="315"/>
      <c r="R833" s="316"/>
      <c r="S833" s="312"/>
    </row>
    <row r="834" spans="1:19" s="339" customFormat="1" ht="15.75" hidden="1" customHeight="1" x14ac:dyDescent="0.3">
      <c r="A834" s="125"/>
      <c r="B834" s="173"/>
      <c r="C834" s="318"/>
      <c r="D834" s="311"/>
      <c r="E834" s="312"/>
      <c r="F834" s="313"/>
      <c r="G834" s="310"/>
      <c r="H834" s="313"/>
      <c r="I834" s="314"/>
      <c r="J834" s="314"/>
      <c r="K834" s="314"/>
      <c r="L834" s="313"/>
      <c r="M834" s="315"/>
      <c r="N834" s="315"/>
      <c r="O834" s="315"/>
      <c r="P834" s="315"/>
      <c r="Q834" s="315"/>
      <c r="R834" s="316"/>
      <c r="S834" s="312"/>
    </row>
    <row r="835" spans="1:19" s="339" customFormat="1" ht="15.75" hidden="1" customHeight="1" x14ac:dyDescent="0.3">
      <c r="A835" s="125"/>
      <c r="B835" s="173"/>
      <c r="C835" s="318"/>
      <c r="D835" s="311"/>
      <c r="E835" s="312"/>
      <c r="F835" s="313"/>
      <c r="G835" s="310"/>
      <c r="H835" s="313"/>
      <c r="I835" s="314"/>
      <c r="J835" s="314"/>
      <c r="K835" s="314"/>
      <c r="L835" s="313"/>
      <c r="M835" s="315"/>
      <c r="N835" s="315"/>
      <c r="O835" s="315"/>
      <c r="P835" s="315"/>
      <c r="Q835" s="315"/>
      <c r="R835" s="316"/>
      <c r="S835" s="312"/>
    </row>
    <row r="836" spans="1:19" s="339" customFormat="1" ht="15.75" hidden="1" customHeight="1" x14ac:dyDescent="0.3">
      <c r="A836" s="125"/>
      <c r="B836" s="173"/>
      <c r="C836" s="318"/>
      <c r="D836" s="311"/>
      <c r="E836" s="312"/>
      <c r="F836" s="313"/>
      <c r="G836" s="310"/>
      <c r="H836" s="313"/>
      <c r="I836" s="314"/>
      <c r="J836" s="314"/>
      <c r="K836" s="314"/>
      <c r="L836" s="313"/>
      <c r="M836" s="315"/>
      <c r="N836" s="315"/>
      <c r="O836" s="315"/>
      <c r="P836" s="315"/>
      <c r="Q836" s="315"/>
      <c r="R836" s="316"/>
      <c r="S836" s="312"/>
    </row>
    <row r="837" spans="1:19" s="339" customFormat="1" ht="15.75" hidden="1" customHeight="1" x14ac:dyDescent="0.3">
      <c r="A837" s="125"/>
      <c r="B837" s="173"/>
      <c r="C837" s="318"/>
      <c r="D837" s="311"/>
      <c r="E837" s="312"/>
      <c r="F837" s="313"/>
      <c r="G837" s="310"/>
      <c r="H837" s="313"/>
      <c r="I837" s="314"/>
      <c r="J837" s="314"/>
      <c r="K837" s="314"/>
      <c r="L837" s="313"/>
      <c r="M837" s="315"/>
      <c r="N837" s="315"/>
      <c r="O837" s="315"/>
      <c r="P837" s="315"/>
      <c r="Q837" s="315"/>
      <c r="R837" s="316"/>
      <c r="S837" s="312"/>
    </row>
    <row r="838" spans="1:19" s="339" customFormat="1" ht="15.75" hidden="1" customHeight="1" x14ac:dyDescent="0.3">
      <c r="A838" s="125"/>
      <c r="B838" s="173"/>
      <c r="C838" s="318"/>
      <c r="D838" s="311"/>
      <c r="E838" s="312"/>
      <c r="F838" s="313"/>
      <c r="G838" s="310"/>
      <c r="H838" s="313"/>
      <c r="I838" s="314"/>
      <c r="J838" s="314"/>
      <c r="K838" s="314"/>
      <c r="L838" s="313"/>
      <c r="M838" s="315"/>
      <c r="N838" s="315"/>
      <c r="O838" s="315"/>
      <c r="P838" s="315"/>
      <c r="Q838" s="315"/>
      <c r="R838" s="316"/>
      <c r="S838" s="312"/>
    </row>
    <row r="839" spans="1:19" s="339" customFormat="1" ht="15.75" hidden="1" customHeight="1" x14ac:dyDescent="0.3">
      <c r="A839" s="125"/>
      <c r="B839" s="173"/>
      <c r="C839" s="318"/>
      <c r="D839" s="311"/>
      <c r="E839" s="312"/>
      <c r="F839" s="313"/>
      <c r="G839" s="310"/>
      <c r="H839" s="313"/>
      <c r="I839" s="314"/>
      <c r="J839" s="314"/>
      <c r="K839" s="314"/>
      <c r="L839" s="313"/>
      <c r="M839" s="315"/>
      <c r="N839" s="315"/>
      <c r="O839" s="315"/>
      <c r="P839" s="315"/>
      <c r="Q839" s="315"/>
      <c r="R839" s="316"/>
      <c r="S839" s="312"/>
    </row>
    <row r="840" spans="1:19" s="339" customFormat="1" ht="15.75" hidden="1" customHeight="1" x14ac:dyDescent="0.3">
      <c r="A840" s="125"/>
      <c r="B840" s="173"/>
      <c r="C840" s="318"/>
      <c r="D840" s="311"/>
      <c r="E840" s="311"/>
      <c r="F840" s="313"/>
      <c r="G840" s="310"/>
      <c r="H840" s="313"/>
      <c r="I840" s="314"/>
      <c r="J840" s="314"/>
      <c r="K840" s="314"/>
      <c r="L840" s="313"/>
      <c r="M840" s="315"/>
      <c r="N840" s="315"/>
      <c r="O840" s="315"/>
      <c r="P840" s="315"/>
      <c r="Q840" s="315"/>
      <c r="R840" s="316"/>
      <c r="S840" s="312"/>
    </row>
    <row r="841" spans="1:19" s="339" customFormat="1" ht="15.75" hidden="1" customHeight="1" x14ac:dyDescent="0.3">
      <c r="A841" s="125"/>
      <c r="B841" s="126"/>
      <c r="C841" s="311"/>
      <c r="D841" s="311"/>
      <c r="E841" s="312"/>
      <c r="F841" s="313"/>
      <c r="G841" s="310"/>
      <c r="H841" s="313"/>
      <c r="I841" s="314"/>
      <c r="J841" s="315"/>
      <c r="K841" s="314"/>
      <c r="L841" s="313"/>
      <c r="M841" s="315"/>
      <c r="N841" s="315"/>
      <c r="O841" s="315"/>
      <c r="P841" s="315"/>
      <c r="Q841" s="315"/>
      <c r="R841" s="316"/>
      <c r="S841" s="312"/>
    </row>
    <row r="842" spans="1:19" s="339" customFormat="1" ht="15.75" hidden="1" customHeight="1" x14ac:dyDescent="0.3">
      <c r="A842" s="125"/>
      <c r="B842" s="126"/>
      <c r="C842" s="318"/>
      <c r="D842" s="311"/>
      <c r="E842" s="312"/>
      <c r="F842" s="313"/>
      <c r="G842" s="310"/>
      <c r="H842" s="313"/>
      <c r="I842" s="314"/>
      <c r="J842" s="314"/>
      <c r="K842" s="314"/>
      <c r="L842" s="313"/>
      <c r="M842" s="315"/>
      <c r="N842" s="315"/>
      <c r="O842" s="315"/>
      <c r="P842" s="315"/>
      <c r="Q842" s="315"/>
      <c r="R842" s="316"/>
      <c r="S842" s="312"/>
    </row>
    <row r="843" spans="1:19" s="339" customFormat="1" ht="15.75" hidden="1" customHeight="1" x14ac:dyDescent="0.3">
      <c r="A843" s="125"/>
      <c r="B843" s="173"/>
      <c r="C843" s="318"/>
      <c r="D843" s="311"/>
      <c r="E843" s="312"/>
      <c r="F843" s="313"/>
      <c r="G843" s="310"/>
      <c r="H843" s="313"/>
      <c r="I843" s="314"/>
      <c r="J843" s="314"/>
      <c r="K843" s="314"/>
      <c r="L843" s="313"/>
      <c r="M843" s="315"/>
      <c r="N843" s="315"/>
      <c r="O843" s="315"/>
      <c r="P843" s="315"/>
      <c r="Q843" s="315"/>
      <c r="R843" s="316"/>
      <c r="S843" s="312"/>
    </row>
    <row r="844" spans="1:19" s="339" customFormat="1" ht="15" hidden="1" customHeight="1" x14ac:dyDescent="0.3">
      <c r="A844" s="125"/>
      <c r="B844" s="126"/>
      <c r="C844" s="318"/>
      <c r="D844" s="315"/>
      <c r="E844" s="315"/>
      <c r="F844" s="320"/>
      <c r="G844" s="318"/>
      <c r="H844" s="320"/>
      <c r="I844" s="314"/>
      <c r="J844" s="314"/>
      <c r="K844" s="314"/>
      <c r="L844" s="313"/>
      <c r="M844" s="314"/>
      <c r="N844" s="314"/>
      <c r="O844" s="314"/>
      <c r="P844" s="314"/>
      <c r="Q844" s="314"/>
      <c r="R844" s="327"/>
      <c r="S844" s="327"/>
    </row>
    <row r="845" spans="1:19" s="339" customFormat="1" ht="15.75" hidden="1" customHeight="1" x14ac:dyDescent="0.3">
      <c r="A845" s="125"/>
      <c r="B845" s="126"/>
      <c r="C845" s="328"/>
      <c r="D845" s="328"/>
      <c r="E845" s="328"/>
      <c r="F845" s="330"/>
      <c r="G845" s="331"/>
      <c r="H845" s="330"/>
      <c r="I845" s="328"/>
      <c r="J845" s="328"/>
      <c r="K845" s="328"/>
      <c r="L845" s="330"/>
      <c r="M845" s="328"/>
      <c r="N845" s="332"/>
      <c r="O845" s="332"/>
      <c r="P845" s="332"/>
      <c r="Q845" s="332"/>
      <c r="R845" s="333"/>
      <c r="S845" s="333"/>
    </row>
    <row r="846" spans="1:19" s="339" customFormat="1" ht="15.75" hidden="1" customHeight="1" x14ac:dyDescent="0.3">
      <c r="A846" s="125"/>
      <c r="B846" s="126"/>
      <c r="C846" s="318"/>
      <c r="D846" s="311"/>
      <c r="E846" s="311"/>
      <c r="F846" s="313"/>
      <c r="G846" s="310"/>
      <c r="H846" s="313"/>
      <c r="I846" s="314"/>
      <c r="J846" s="314"/>
      <c r="K846" s="314"/>
      <c r="L846" s="313"/>
      <c r="M846" s="314"/>
      <c r="N846" s="314"/>
      <c r="O846" s="314"/>
      <c r="P846" s="314"/>
      <c r="Q846" s="314"/>
      <c r="R846" s="316"/>
      <c r="S846" s="312"/>
    </row>
    <row r="847" spans="1:19" s="339" customFormat="1" ht="15.75" hidden="1" customHeight="1" x14ac:dyDescent="0.3">
      <c r="A847" s="125"/>
      <c r="B847" s="126"/>
      <c r="C847" s="318"/>
      <c r="D847" s="311"/>
      <c r="E847" s="312"/>
      <c r="F847" s="313"/>
      <c r="G847" s="310"/>
      <c r="H847" s="313"/>
      <c r="I847" s="314"/>
      <c r="J847" s="314"/>
      <c r="K847" s="314"/>
      <c r="L847" s="313"/>
      <c r="M847" s="314"/>
      <c r="N847" s="314"/>
      <c r="O847" s="314"/>
      <c r="P847" s="314"/>
      <c r="Q847" s="314"/>
      <c r="R847" s="316"/>
      <c r="S847" s="312"/>
    </row>
    <row r="848" spans="1:19" s="339" customFormat="1" ht="15.75" hidden="1" customHeight="1" x14ac:dyDescent="0.3">
      <c r="A848" s="125"/>
      <c r="B848" s="126"/>
      <c r="C848" s="318"/>
      <c r="D848" s="311"/>
      <c r="E848" s="312"/>
      <c r="F848" s="313"/>
      <c r="G848" s="310"/>
      <c r="H848" s="313"/>
      <c r="I848" s="314"/>
      <c r="J848" s="314"/>
      <c r="K848" s="314"/>
      <c r="L848" s="313"/>
      <c r="M848" s="314"/>
      <c r="N848" s="314"/>
      <c r="O848" s="314"/>
      <c r="P848" s="314"/>
      <c r="Q848" s="314"/>
      <c r="R848" s="316"/>
      <c r="S848" s="312"/>
    </row>
    <row r="849" spans="1:19" s="339" customFormat="1" ht="15.75" hidden="1" customHeight="1" x14ac:dyDescent="0.3">
      <c r="A849" s="125"/>
      <c r="B849" s="126"/>
      <c r="C849" s="318"/>
      <c r="D849" s="311"/>
      <c r="E849" s="312"/>
      <c r="F849" s="313"/>
      <c r="G849" s="310"/>
      <c r="H849" s="313"/>
      <c r="I849" s="314"/>
      <c r="J849" s="314"/>
      <c r="K849" s="314"/>
      <c r="L849" s="313"/>
      <c r="M849" s="314"/>
      <c r="N849" s="314"/>
      <c r="O849" s="314"/>
      <c r="P849" s="314"/>
      <c r="Q849" s="314"/>
      <c r="R849" s="316"/>
      <c r="S849" s="312"/>
    </row>
    <row r="850" spans="1:19" s="339" customFormat="1" ht="15.75" hidden="1" customHeight="1" x14ac:dyDescent="0.3">
      <c r="A850" s="125"/>
      <c r="B850" s="126"/>
      <c r="C850" s="318"/>
      <c r="D850" s="311"/>
      <c r="E850" s="312"/>
      <c r="F850" s="313"/>
      <c r="G850" s="310"/>
      <c r="H850" s="313"/>
      <c r="I850" s="314"/>
      <c r="J850" s="314"/>
      <c r="K850" s="314"/>
      <c r="L850" s="313"/>
      <c r="M850" s="314"/>
      <c r="N850" s="314"/>
      <c r="O850" s="314"/>
      <c r="P850" s="314"/>
      <c r="Q850" s="314"/>
      <c r="R850" s="316"/>
      <c r="S850" s="312"/>
    </row>
    <row r="851" spans="1:19" s="339" customFormat="1" ht="15.75" hidden="1" customHeight="1" x14ac:dyDescent="0.3">
      <c r="A851" s="125"/>
      <c r="B851" s="126"/>
      <c r="C851" s="318"/>
      <c r="D851" s="311"/>
      <c r="E851" s="312"/>
      <c r="F851" s="313"/>
      <c r="G851" s="310"/>
      <c r="H851" s="313"/>
      <c r="I851" s="314"/>
      <c r="J851" s="314"/>
      <c r="K851" s="314"/>
      <c r="L851" s="313"/>
      <c r="M851" s="314"/>
      <c r="N851" s="314"/>
      <c r="O851" s="314"/>
      <c r="P851" s="314"/>
      <c r="Q851" s="314"/>
      <c r="R851" s="316"/>
      <c r="S851" s="312"/>
    </row>
    <row r="852" spans="1:19" s="339" customFormat="1" ht="15.75" hidden="1" customHeight="1" x14ac:dyDescent="0.3">
      <c r="A852" s="125"/>
      <c r="B852" s="126"/>
      <c r="C852" s="318"/>
      <c r="D852" s="311"/>
      <c r="E852" s="312"/>
      <c r="F852" s="313"/>
      <c r="G852" s="310"/>
      <c r="H852" s="313"/>
      <c r="I852" s="314"/>
      <c r="J852" s="314"/>
      <c r="K852" s="314"/>
      <c r="L852" s="313"/>
      <c r="M852" s="314"/>
      <c r="N852" s="314"/>
      <c r="O852" s="314"/>
      <c r="P852" s="314"/>
      <c r="Q852" s="314"/>
      <c r="R852" s="316"/>
      <c r="S852" s="312"/>
    </row>
    <row r="853" spans="1:19" s="321" customFormat="1" ht="15.75" hidden="1" customHeight="1" x14ac:dyDescent="0.3">
      <c r="A853" s="125"/>
      <c r="B853" s="132"/>
      <c r="C853" s="318"/>
      <c r="D853" s="314"/>
      <c r="E853" s="312"/>
      <c r="F853" s="313"/>
      <c r="G853" s="310"/>
      <c r="H853" s="313"/>
      <c r="I853" s="314"/>
      <c r="J853" s="314"/>
      <c r="K853" s="314"/>
      <c r="L853" s="313"/>
      <c r="M853" s="314"/>
      <c r="N853" s="315"/>
      <c r="O853" s="315"/>
      <c r="P853" s="315"/>
      <c r="Q853" s="314"/>
      <c r="R853" s="316"/>
      <c r="S853" s="312"/>
    </row>
    <row r="854" spans="1:19" s="339" customFormat="1" ht="15.75" hidden="1" customHeight="1" x14ac:dyDescent="0.3">
      <c r="A854" s="125"/>
      <c r="B854" s="126"/>
      <c r="C854" s="318"/>
      <c r="D854" s="311"/>
      <c r="E854" s="312"/>
      <c r="F854" s="313"/>
      <c r="G854" s="310"/>
      <c r="H854" s="313"/>
      <c r="I854" s="314"/>
      <c r="J854" s="314"/>
      <c r="K854" s="314"/>
      <c r="L854" s="313"/>
      <c r="M854" s="314"/>
      <c r="N854" s="314"/>
      <c r="O854" s="314"/>
      <c r="P854" s="314"/>
      <c r="Q854" s="314"/>
      <c r="R854" s="316"/>
      <c r="S854" s="312"/>
    </row>
    <row r="855" spans="1:19" s="339" customFormat="1" ht="15.75" hidden="1" customHeight="1" x14ac:dyDescent="0.3">
      <c r="A855" s="125"/>
      <c r="B855" s="126"/>
      <c r="C855" s="310"/>
      <c r="D855" s="314"/>
      <c r="E855" s="312"/>
      <c r="F855" s="313"/>
      <c r="G855" s="310"/>
      <c r="H855" s="313"/>
      <c r="I855" s="314"/>
      <c r="J855" s="314"/>
      <c r="K855" s="314"/>
      <c r="L855" s="320"/>
      <c r="M855" s="314"/>
      <c r="N855" s="362"/>
      <c r="O855" s="362"/>
      <c r="P855" s="362"/>
      <c r="Q855" s="379"/>
      <c r="R855" s="316"/>
      <c r="S855" s="363"/>
    </row>
    <row r="856" spans="1:19" s="339" customFormat="1" ht="15.75" hidden="1" customHeight="1" x14ac:dyDescent="0.3">
      <c r="A856" s="125"/>
      <c r="B856" s="132"/>
      <c r="C856" s="318"/>
      <c r="D856" s="312"/>
      <c r="E856" s="312"/>
      <c r="F856" s="320"/>
      <c r="G856" s="318"/>
      <c r="H856" s="320"/>
      <c r="I856" s="315"/>
      <c r="J856" s="315"/>
      <c r="K856" s="315"/>
      <c r="L856" s="320"/>
      <c r="M856" s="314"/>
      <c r="N856" s="315"/>
      <c r="O856" s="315"/>
      <c r="P856" s="315"/>
      <c r="Q856" s="314"/>
      <c r="R856" s="316"/>
      <c r="S856" s="312"/>
    </row>
    <row r="857" spans="1:19" s="339" customFormat="1" ht="15.75" hidden="1" customHeight="1" x14ac:dyDescent="0.3">
      <c r="A857" s="125"/>
      <c r="B857" s="126"/>
      <c r="C857" s="318"/>
      <c r="D857" s="312"/>
      <c r="E857" s="312"/>
      <c r="F857" s="320"/>
      <c r="G857" s="318"/>
      <c r="H857" s="320"/>
      <c r="I857" s="315"/>
      <c r="J857" s="315"/>
      <c r="K857" s="315"/>
      <c r="L857" s="320"/>
      <c r="M857" s="314"/>
      <c r="N857" s="315"/>
      <c r="O857" s="315"/>
      <c r="P857" s="315"/>
      <c r="Q857" s="314"/>
      <c r="R857" s="316"/>
      <c r="S857" s="312"/>
    </row>
    <row r="858" spans="1:19" s="339" customFormat="1" ht="15.75" hidden="1" customHeight="1" x14ac:dyDescent="0.3">
      <c r="A858" s="125"/>
      <c r="B858" s="126"/>
      <c r="C858" s="310"/>
      <c r="D858" s="314"/>
      <c r="E858" s="312"/>
      <c r="F858" s="313"/>
      <c r="G858" s="310"/>
      <c r="H858" s="313"/>
      <c r="I858" s="314"/>
      <c r="J858" s="314"/>
      <c r="K858" s="314"/>
      <c r="L858" s="313"/>
      <c r="M858" s="314"/>
      <c r="N858" s="362"/>
      <c r="O858" s="362"/>
      <c r="P858" s="362"/>
      <c r="Q858" s="379"/>
      <c r="R858" s="316"/>
      <c r="S858" s="363"/>
    </row>
    <row r="859" spans="1:19" s="339" customFormat="1" ht="15.75" hidden="1" customHeight="1" x14ac:dyDescent="0.3">
      <c r="A859" s="125"/>
      <c r="B859" s="126"/>
      <c r="C859" s="318"/>
      <c r="D859" s="311"/>
      <c r="E859" s="312"/>
      <c r="F859" s="313"/>
      <c r="G859" s="310"/>
      <c r="H859" s="313"/>
      <c r="I859" s="314"/>
      <c r="J859" s="314"/>
      <c r="K859" s="314"/>
      <c r="L859" s="313"/>
      <c r="M859" s="314"/>
      <c r="N859" s="314"/>
      <c r="O859" s="314"/>
      <c r="P859" s="314"/>
      <c r="Q859" s="314"/>
      <c r="R859" s="316"/>
      <c r="S859" s="312"/>
    </row>
    <row r="860" spans="1:19" s="339" customFormat="1" ht="15.75" hidden="1" customHeight="1" x14ac:dyDescent="0.3">
      <c r="A860" s="125"/>
      <c r="B860" s="126"/>
      <c r="C860" s="318"/>
      <c r="D860" s="311"/>
      <c r="E860" s="312"/>
      <c r="F860" s="313"/>
      <c r="G860" s="310"/>
      <c r="H860" s="313"/>
      <c r="I860" s="314"/>
      <c r="J860" s="314"/>
      <c r="K860" s="314"/>
      <c r="L860" s="313"/>
      <c r="M860" s="314"/>
      <c r="N860" s="314"/>
      <c r="O860" s="314"/>
      <c r="P860" s="314"/>
      <c r="Q860" s="314"/>
      <c r="R860" s="316"/>
      <c r="S860" s="312"/>
    </row>
    <row r="861" spans="1:19" s="339" customFormat="1" ht="15.75" hidden="1" customHeight="1" x14ac:dyDescent="0.3">
      <c r="A861" s="125"/>
      <c r="B861" s="126"/>
      <c r="C861" s="318"/>
      <c r="D861" s="312"/>
      <c r="E861" s="312"/>
      <c r="F861" s="320"/>
      <c r="G861" s="318"/>
      <c r="H861" s="320"/>
      <c r="I861" s="315"/>
      <c r="J861" s="315"/>
      <c r="K861" s="315"/>
      <c r="L861" s="320"/>
      <c r="M861" s="314"/>
      <c r="N861" s="314"/>
      <c r="O861" s="314"/>
      <c r="P861" s="314"/>
      <c r="Q861" s="314"/>
      <c r="R861" s="316"/>
      <c r="S861" s="312"/>
    </row>
    <row r="862" spans="1:19" s="339" customFormat="1" ht="15.75" hidden="1" customHeight="1" x14ac:dyDescent="0.3">
      <c r="A862" s="125"/>
      <c r="B862" s="126"/>
      <c r="C862" s="318"/>
      <c r="D862" s="311"/>
      <c r="E862" s="312"/>
      <c r="F862" s="313"/>
      <c r="G862" s="310"/>
      <c r="H862" s="313"/>
      <c r="I862" s="314"/>
      <c r="J862" s="314"/>
      <c r="K862" s="314"/>
      <c r="L862" s="313"/>
      <c r="M862" s="314"/>
      <c r="N862" s="314"/>
      <c r="O862" s="314"/>
      <c r="P862" s="314"/>
      <c r="Q862" s="314"/>
      <c r="R862" s="316"/>
      <c r="S862" s="312"/>
    </row>
    <row r="863" spans="1:19" s="339" customFormat="1" ht="15.75" hidden="1" customHeight="1" x14ac:dyDescent="0.3">
      <c r="A863" s="125"/>
      <c r="B863" s="126"/>
      <c r="C863" s="318"/>
      <c r="D863" s="311"/>
      <c r="E863" s="312"/>
      <c r="F863" s="313"/>
      <c r="G863" s="310"/>
      <c r="H863" s="313"/>
      <c r="I863" s="314"/>
      <c r="J863" s="314"/>
      <c r="K863" s="314"/>
      <c r="L863" s="313"/>
      <c r="M863" s="314"/>
      <c r="N863" s="314"/>
      <c r="O863" s="314"/>
      <c r="P863" s="314"/>
      <c r="Q863" s="314"/>
      <c r="R863" s="316"/>
      <c r="S863" s="312"/>
    </row>
    <row r="864" spans="1:19" s="339" customFormat="1" ht="15" hidden="1" customHeight="1" x14ac:dyDescent="0.3">
      <c r="A864" s="125"/>
      <c r="B864" s="126"/>
      <c r="C864" s="318"/>
      <c r="D864" s="315"/>
      <c r="E864" s="315"/>
      <c r="F864" s="320"/>
      <c r="G864" s="318"/>
      <c r="H864" s="320"/>
      <c r="I864" s="314"/>
      <c r="J864" s="314"/>
      <c r="K864" s="314"/>
      <c r="L864" s="313"/>
      <c r="M864" s="314"/>
      <c r="N864" s="314"/>
      <c r="O864" s="314"/>
      <c r="P864" s="314"/>
      <c r="Q864" s="314"/>
      <c r="R864" s="327"/>
      <c r="S864" s="327"/>
    </row>
    <row r="865" spans="1:19" s="339" customFormat="1" ht="15" hidden="1" customHeight="1" x14ac:dyDescent="0.3">
      <c r="A865" s="125"/>
      <c r="B865" s="126"/>
      <c r="C865" s="335"/>
      <c r="D865" s="335"/>
      <c r="E865" s="335"/>
      <c r="F865" s="336"/>
      <c r="G865" s="337"/>
      <c r="H865" s="336"/>
      <c r="I865" s="314"/>
      <c r="J865" s="314"/>
      <c r="K865" s="314"/>
      <c r="L865" s="313"/>
      <c r="M865" s="314"/>
      <c r="N865" s="314"/>
      <c r="O865" s="314"/>
      <c r="P865" s="314"/>
      <c r="Q865" s="314"/>
      <c r="R865" s="327"/>
      <c r="S865" s="327"/>
    </row>
    <row r="866" spans="1:19" s="339" customFormat="1" ht="15.75" hidden="1" customHeight="1" x14ac:dyDescent="0.25">
      <c r="A866" s="125"/>
      <c r="B866" s="132"/>
      <c r="C866" s="338"/>
      <c r="D866" s="338"/>
      <c r="E866" s="338"/>
      <c r="F866" s="330"/>
      <c r="G866" s="331"/>
      <c r="H866" s="330"/>
      <c r="I866" s="328"/>
      <c r="J866" s="328"/>
      <c r="K866" s="328"/>
      <c r="L866" s="330"/>
      <c r="M866" s="357"/>
      <c r="N866" s="358"/>
      <c r="O866" s="358"/>
      <c r="P866" s="358"/>
      <c r="Q866" s="358"/>
      <c r="R866" s="359"/>
      <c r="S866" s="359"/>
    </row>
    <row r="867" spans="1:19" s="321" customFormat="1" ht="18.75" hidden="1" customHeight="1" x14ac:dyDescent="0.3">
      <c r="A867" s="125"/>
      <c r="B867" s="132"/>
      <c r="C867" s="335"/>
      <c r="D867" s="335"/>
      <c r="E867" s="335"/>
      <c r="F867" s="336"/>
      <c r="G867" s="337"/>
      <c r="H867" s="336"/>
      <c r="I867" s="335"/>
      <c r="J867" s="335"/>
      <c r="K867" s="335"/>
      <c r="L867" s="336"/>
      <c r="M867" s="335"/>
      <c r="N867" s="380"/>
      <c r="O867" s="380"/>
      <c r="P867" s="380"/>
      <c r="Q867" s="380"/>
      <c r="R867" s="380"/>
      <c r="S867" s="380"/>
    </row>
    <row r="868" spans="1:19" s="321" customFormat="1" ht="18.75" hidden="1" customHeight="1" x14ac:dyDescent="0.3">
      <c r="A868" s="125"/>
      <c r="B868" s="132"/>
      <c r="C868" s="318"/>
      <c r="D868" s="312"/>
      <c r="E868" s="312"/>
      <c r="F868" s="320"/>
      <c r="G868" s="318"/>
      <c r="H868" s="320"/>
      <c r="I868" s="315"/>
      <c r="J868" s="315"/>
      <c r="K868" s="315"/>
      <c r="L868" s="320"/>
      <c r="M868" s="315"/>
      <c r="N868" s="315"/>
      <c r="O868" s="315"/>
      <c r="P868" s="315"/>
      <c r="Q868" s="314"/>
      <c r="R868" s="316"/>
      <c r="S868" s="312"/>
    </row>
    <row r="869" spans="1:19" s="321" customFormat="1" ht="18.75" hidden="1" customHeight="1" x14ac:dyDescent="0.3">
      <c r="A869" s="125"/>
      <c r="B869" s="132"/>
      <c r="C869" s="318"/>
      <c r="D869" s="315"/>
      <c r="E869" s="315"/>
      <c r="F869" s="320"/>
      <c r="G869" s="318"/>
      <c r="H869" s="320"/>
      <c r="I869" s="315"/>
      <c r="J869" s="315"/>
      <c r="K869" s="315"/>
      <c r="L869" s="320"/>
      <c r="M869" s="315"/>
      <c r="N869" s="315"/>
      <c r="O869" s="315"/>
      <c r="P869" s="315"/>
      <c r="Q869" s="315"/>
      <c r="R869" s="327"/>
      <c r="S869" s="327"/>
    </row>
    <row r="870" spans="1:19" s="339" customFormat="1" ht="18.75" hidden="1" customHeight="1" x14ac:dyDescent="0.3">
      <c r="A870" s="125"/>
      <c r="B870" s="132"/>
      <c r="C870" s="328"/>
      <c r="D870" s="328"/>
      <c r="E870" s="328"/>
      <c r="F870" s="330"/>
      <c r="G870" s="331"/>
      <c r="H870" s="330"/>
      <c r="I870" s="328"/>
      <c r="J870" s="328"/>
      <c r="K870" s="328"/>
      <c r="L870" s="330"/>
      <c r="M870" s="328"/>
      <c r="N870" s="332"/>
      <c r="O870" s="332"/>
      <c r="P870" s="332"/>
      <c r="Q870" s="332"/>
      <c r="R870" s="333"/>
      <c r="S870" s="333"/>
    </row>
    <row r="871" spans="1:19" s="339" customFormat="1" ht="15.75" hidden="1" customHeight="1" x14ac:dyDescent="0.3">
      <c r="A871" s="125"/>
      <c r="B871" s="132"/>
      <c r="C871" s="318"/>
      <c r="D871" s="311"/>
      <c r="E871" s="312"/>
      <c r="F871" s="313"/>
      <c r="G871" s="310"/>
      <c r="H871" s="313"/>
      <c r="I871" s="314"/>
      <c r="J871" s="314"/>
      <c r="K871" s="314"/>
      <c r="L871" s="313"/>
      <c r="M871" s="314"/>
      <c r="N871" s="314"/>
      <c r="O871" s="314"/>
      <c r="P871" s="314"/>
      <c r="Q871" s="314"/>
      <c r="R871" s="316"/>
      <c r="S871" s="312"/>
    </row>
    <row r="872" spans="1:19" s="339" customFormat="1" ht="15.75" hidden="1" customHeight="1" x14ac:dyDescent="0.3">
      <c r="A872" s="125"/>
      <c r="B872" s="132"/>
      <c r="C872" s="318"/>
      <c r="D872" s="311"/>
      <c r="E872" s="312"/>
      <c r="F872" s="313"/>
      <c r="G872" s="310"/>
      <c r="H872" s="313"/>
      <c r="I872" s="314"/>
      <c r="J872" s="314"/>
      <c r="K872" s="314"/>
      <c r="L872" s="313"/>
      <c r="M872" s="314"/>
      <c r="N872" s="314"/>
      <c r="O872" s="314"/>
      <c r="P872" s="314"/>
      <c r="Q872" s="314"/>
      <c r="R872" s="316"/>
      <c r="S872" s="312"/>
    </row>
    <row r="873" spans="1:19" s="339" customFormat="1" ht="15.75" hidden="1" customHeight="1" x14ac:dyDescent="0.3">
      <c r="A873" s="125"/>
      <c r="B873" s="132"/>
      <c r="C873" s="318"/>
      <c r="D873" s="311"/>
      <c r="E873" s="312"/>
      <c r="F873" s="313"/>
      <c r="G873" s="310"/>
      <c r="H873" s="313"/>
      <c r="I873" s="314"/>
      <c r="J873" s="314"/>
      <c r="K873" s="314"/>
      <c r="L873" s="313"/>
      <c r="M873" s="314"/>
      <c r="N873" s="314"/>
      <c r="O873" s="314"/>
      <c r="P873" s="314"/>
      <c r="Q873" s="314"/>
      <c r="R873" s="316"/>
      <c r="S873" s="312"/>
    </row>
    <row r="874" spans="1:19" s="339" customFormat="1" ht="15.75" hidden="1" customHeight="1" x14ac:dyDescent="0.3">
      <c r="A874" s="125"/>
      <c r="B874" s="132"/>
      <c r="C874" s="318"/>
      <c r="D874" s="311"/>
      <c r="E874" s="311"/>
      <c r="F874" s="313"/>
      <c r="G874" s="310"/>
      <c r="H874" s="313"/>
      <c r="I874" s="314"/>
      <c r="J874" s="314"/>
      <c r="K874" s="314"/>
      <c r="L874" s="313"/>
      <c r="M874" s="314"/>
      <c r="N874" s="314"/>
      <c r="O874" s="314"/>
      <c r="P874" s="314"/>
      <c r="Q874" s="314"/>
      <c r="R874" s="316"/>
      <c r="S874" s="312"/>
    </row>
    <row r="875" spans="1:19" s="339" customFormat="1" ht="15.75" hidden="1" customHeight="1" x14ac:dyDescent="0.3">
      <c r="A875" s="125"/>
      <c r="B875" s="132"/>
      <c r="C875" s="318"/>
      <c r="D875" s="311"/>
      <c r="E875" s="312"/>
      <c r="F875" s="313"/>
      <c r="G875" s="310"/>
      <c r="H875" s="313"/>
      <c r="I875" s="314"/>
      <c r="J875" s="314"/>
      <c r="K875" s="314"/>
      <c r="L875" s="313"/>
      <c r="M875" s="314"/>
      <c r="N875" s="314"/>
      <c r="O875" s="314"/>
      <c r="P875" s="314"/>
      <c r="Q875" s="314"/>
      <c r="R875" s="316"/>
      <c r="S875" s="312"/>
    </row>
    <row r="876" spans="1:19" s="339" customFormat="1" ht="15.75" hidden="1" customHeight="1" x14ac:dyDescent="0.3">
      <c r="A876" s="125"/>
      <c r="B876" s="132"/>
      <c r="C876" s="318"/>
      <c r="D876" s="311"/>
      <c r="E876" s="312"/>
      <c r="F876" s="313"/>
      <c r="G876" s="310"/>
      <c r="H876" s="313"/>
      <c r="I876" s="314"/>
      <c r="J876" s="314"/>
      <c r="K876" s="314"/>
      <c r="L876" s="313"/>
      <c r="M876" s="314"/>
      <c r="N876" s="314"/>
      <c r="O876" s="314"/>
      <c r="P876" s="314"/>
      <c r="Q876" s="314"/>
      <c r="R876" s="316"/>
      <c r="S876" s="312"/>
    </row>
    <row r="877" spans="1:19" s="339" customFormat="1" ht="15" hidden="1" customHeight="1" x14ac:dyDescent="0.3">
      <c r="A877" s="125"/>
      <c r="B877" s="132"/>
      <c r="C877" s="318"/>
      <c r="D877" s="315"/>
      <c r="E877" s="315"/>
      <c r="F877" s="320"/>
      <c r="G877" s="318"/>
      <c r="H877" s="320"/>
      <c r="I877" s="314"/>
      <c r="J877" s="314"/>
      <c r="K877" s="314"/>
      <c r="L877" s="313"/>
      <c r="M877" s="314"/>
      <c r="N877" s="314"/>
      <c r="O877" s="314"/>
      <c r="P877" s="314"/>
      <c r="Q877" s="314"/>
      <c r="R877" s="327"/>
      <c r="S877" s="327"/>
    </row>
    <row r="878" spans="1:19" s="339" customFormat="1" ht="15" hidden="1" customHeight="1" x14ac:dyDescent="0.3">
      <c r="A878" s="125"/>
      <c r="B878" s="132"/>
      <c r="C878" s="328"/>
      <c r="D878" s="328"/>
      <c r="E878" s="328"/>
      <c r="F878" s="330"/>
      <c r="G878" s="331"/>
      <c r="H878" s="330"/>
      <c r="I878" s="328"/>
      <c r="J878" s="328"/>
      <c r="K878" s="328"/>
      <c r="L878" s="330"/>
      <c r="M878" s="328"/>
      <c r="N878" s="332"/>
      <c r="O878" s="332"/>
      <c r="P878" s="332"/>
      <c r="Q878" s="332"/>
      <c r="R878" s="333"/>
      <c r="S878" s="333"/>
    </row>
    <row r="879" spans="1:19" s="339" customFormat="1" ht="15" hidden="1" customHeight="1" x14ac:dyDescent="0.3">
      <c r="A879" s="125"/>
      <c r="B879" s="132"/>
      <c r="C879" s="318"/>
      <c r="D879" s="311"/>
      <c r="E879" s="312"/>
      <c r="F879" s="313"/>
      <c r="G879" s="310"/>
      <c r="H879" s="313"/>
      <c r="I879" s="314"/>
      <c r="J879" s="314"/>
      <c r="K879" s="314"/>
      <c r="L879" s="313"/>
      <c r="M879" s="314"/>
      <c r="N879" s="314"/>
      <c r="O879" s="314"/>
      <c r="P879" s="314"/>
      <c r="Q879" s="314"/>
      <c r="R879" s="316"/>
      <c r="S879" s="312"/>
    </row>
    <row r="880" spans="1:19" s="339" customFormat="1" ht="21.75" hidden="1" customHeight="1" x14ac:dyDescent="0.3">
      <c r="A880" s="125"/>
      <c r="B880" s="132"/>
      <c r="C880" s="318"/>
      <c r="D880" s="315"/>
      <c r="E880" s="315"/>
      <c r="F880" s="320"/>
      <c r="G880" s="318"/>
      <c r="H880" s="320"/>
      <c r="I880" s="314"/>
      <c r="J880" s="314"/>
      <c r="K880" s="314"/>
      <c r="L880" s="313"/>
      <c r="M880" s="314"/>
      <c r="N880" s="314"/>
      <c r="O880" s="314"/>
      <c r="P880" s="314"/>
      <c r="Q880" s="314"/>
      <c r="R880" s="327"/>
      <c r="S880" s="327"/>
    </row>
    <row r="881" spans="1:19" s="339" customFormat="1" ht="21.75" hidden="1" customHeight="1" x14ac:dyDescent="0.3">
      <c r="A881" s="125"/>
      <c r="B881" s="132"/>
      <c r="C881" s="381"/>
      <c r="D881" s="381"/>
      <c r="E881" s="381"/>
      <c r="F881" s="330"/>
      <c r="G881" s="331"/>
      <c r="H881" s="330"/>
      <c r="I881" s="328"/>
      <c r="J881" s="328"/>
      <c r="K881" s="328"/>
      <c r="L881" s="330"/>
      <c r="M881" s="328"/>
      <c r="N881" s="332"/>
      <c r="O881" s="332"/>
      <c r="P881" s="332"/>
      <c r="Q881" s="332"/>
      <c r="R881" s="333"/>
      <c r="S881" s="333"/>
    </row>
    <row r="882" spans="1:19" s="339" customFormat="1" ht="21.75" hidden="1" customHeight="1" x14ac:dyDescent="0.3">
      <c r="A882" s="125"/>
      <c r="B882" s="132"/>
      <c r="C882" s="318"/>
      <c r="D882" s="312"/>
      <c r="E882" s="312"/>
      <c r="F882" s="320"/>
      <c r="G882" s="318"/>
      <c r="H882" s="320"/>
      <c r="I882" s="315"/>
      <c r="J882" s="315"/>
      <c r="K882" s="315"/>
      <c r="L882" s="320"/>
      <c r="M882" s="314"/>
      <c r="N882" s="314"/>
      <c r="O882" s="314"/>
      <c r="P882" s="314"/>
      <c r="Q882" s="314"/>
      <c r="R882" s="316"/>
      <c r="S882" s="312"/>
    </row>
    <row r="883" spans="1:19" s="339" customFormat="1" ht="21.75" hidden="1" customHeight="1" x14ac:dyDescent="0.3">
      <c r="A883" s="125"/>
      <c r="B883" s="132"/>
      <c r="C883" s="318"/>
      <c r="D883" s="312"/>
      <c r="E883" s="312"/>
      <c r="F883" s="320"/>
      <c r="G883" s="318"/>
      <c r="H883" s="320"/>
      <c r="I883" s="315"/>
      <c r="J883" s="315"/>
      <c r="K883" s="315"/>
      <c r="L883" s="320"/>
      <c r="M883" s="314"/>
      <c r="N883" s="314"/>
      <c r="O883" s="314"/>
      <c r="P883" s="314"/>
      <c r="Q883" s="314"/>
      <c r="R883" s="316"/>
      <c r="S883" s="312"/>
    </row>
    <row r="884" spans="1:19" s="339" customFormat="1" ht="21.75" hidden="1" customHeight="1" x14ac:dyDescent="0.3">
      <c r="A884" s="125"/>
      <c r="B884" s="132"/>
      <c r="C884" s="318"/>
      <c r="D884" s="312"/>
      <c r="E884" s="312"/>
      <c r="F884" s="320"/>
      <c r="G884" s="318"/>
      <c r="H884" s="320"/>
      <c r="I884" s="315"/>
      <c r="J884" s="315"/>
      <c r="K884" s="315"/>
      <c r="L884" s="320"/>
      <c r="M884" s="314"/>
      <c r="N884" s="314"/>
      <c r="O884" s="314"/>
      <c r="P884" s="314"/>
      <c r="Q884" s="314"/>
      <c r="R884" s="316"/>
      <c r="S884" s="312"/>
    </row>
    <row r="885" spans="1:19" s="339" customFormat="1" ht="21.75" hidden="1" customHeight="1" x14ac:dyDescent="0.3">
      <c r="A885" s="125"/>
      <c r="B885" s="132"/>
      <c r="C885" s="318"/>
      <c r="D885" s="312"/>
      <c r="E885" s="311"/>
      <c r="F885" s="320"/>
      <c r="G885" s="318"/>
      <c r="H885" s="320"/>
      <c r="I885" s="315"/>
      <c r="J885" s="315"/>
      <c r="K885" s="315"/>
      <c r="L885" s="320"/>
      <c r="M885" s="314"/>
      <c r="N885" s="314"/>
      <c r="O885" s="314"/>
      <c r="P885" s="314"/>
      <c r="Q885" s="314"/>
      <c r="R885" s="316"/>
      <c r="S885" s="312"/>
    </row>
    <row r="886" spans="1:19" s="339" customFormat="1" ht="21.75" hidden="1" customHeight="1" x14ac:dyDescent="0.3">
      <c r="A886" s="125"/>
      <c r="B886" s="132"/>
      <c r="C886" s="318"/>
      <c r="D886" s="312"/>
      <c r="E886" s="312"/>
      <c r="F886" s="320"/>
      <c r="G886" s="318"/>
      <c r="H886" s="320"/>
      <c r="I886" s="315"/>
      <c r="J886" s="315"/>
      <c r="K886" s="315"/>
      <c r="L886" s="320"/>
      <c r="M886" s="314"/>
      <c r="N886" s="314"/>
      <c r="O886" s="314"/>
      <c r="P886" s="314"/>
      <c r="Q886" s="314"/>
      <c r="R886" s="316"/>
      <c r="S886" s="312"/>
    </row>
    <row r="887" spans="1:19" s="339" customFormat="1" ht="21.75" hidden="1" customHeight="1" x14ac:dyDescent="0.3">
      <c r="A887" s="125"/>
      <c r="B887" s="132"/>
      <c r="C887" s="318"/>
      <c r="D887" s="311"/>
      <c r="E887" s="311"/>
      <c r="F887" s="313"/>
      <c r="G887" s="310"/>
      <c r="H887" s="313"/>
      <c r="I887" s="314"/>
      <c r="J887" s="314"/>
      <c r="K887" s="314"/>
      <c r="L887" s="313"/>
      <c r="M887" s="314"/>
      <c r="N887" s="314"/>
      <c r="O887" s="314"/>
      <c r="P887" s="314"/>
      <c r="Q887" s="314"/>
      <c r="R887" s="316"/>
      <c r="S887" s="312"/>
    </row>
    <row r="888" spans="1:19" s="339" customFormat="1" ht="21.75" hidden="1" customHeight="1" x14ac:dyDescent="0.3">
      <c r="A888" s="125"/>
      <c r="B888" s="132"/>
      <c r="C888" s="318"/>
      <c r="D888" s="311"/>
      <c r="E888" s="311"/>
      <c r="F888" s="313"/>
      <c r="G888" s="310"/>
      <c r="H888" s="313"/>
      <c r="I888" s="314"/>
      <c r="J888" s="314"/>
      <c r="K888" s="314"/>
      <c r="L888" s="313"/>
      <c r="M888" s="314"/>
      <c r="N888" s="314"/>
      <c r="O888" s="314"/>
      <c r="P888" s="314"/>
      <c r="Q888" s="314"/>
      <c r="R888" s="316"/>
      <c r="S888" s="312"/>
    </row>
    <row r="889" spans="1:19" s="339" customFormat="1" ht="21.75" hidden="1" customHeight="1" x14ac:dyDescent="0.3">
      <c r="A889" s="125"/>
      <c r="B889" s="132"/>
      <c r="C889" s="318"/>
      <c r="D889" s="311"/>
      <c r="E889" s="311"/>
      <c r="F889" s="313"/>
      <c r="G889" s="310"/>
      <c r="H889" s="313"/>
      <c r="I889" s="314"/>
      <c r="J889" s="314"/>
      <c r="K889" s="314"/>
      <c r="L889" s="313"/>
      <c r="M889" s="314"/>
      <c r="N889" s="314"/>
      <c r="O889" s="314"/>
      <c r="P889" s="314"/>
      <c r="Q889" s="314"/>
      <c r="R889" s="316"/>
      <c r="S889" s="312"/>
    </row>
    <row r="890" spans="1:19" s="339" customFormat="1" ht="21.75" hidden="1" customHeight="1" x14ac:dyDescent="0.3">
      <c r="A890" s="125"/>
      <c r="B890" s="132"/>
      <c r="C890" s="318"/>
      <c r="D890" s="312"/>
      <c r="E890" s="312"/>
      <c r="F890" s="320"/>
      <c r="G890" s="318"/>
      <c r="H890" s="320"/>
      <c r="I890" s="315"/>
      <c r="J890" s="315"/>
      <c r="K890" s="315"/>
      <c r="L890" s="320"/>
      <c r="M890" s="314"/>
      <c r="N890" s="314"/>
      <c r="O890" s="314"/>
      <c r="P890" s="314"/>
      <c r="Q890" s="314"/>
      <c r="R890" s="316"/>
      <c r="S890" s="312"/>
    </row>
    <row r="891" spans="1:19" s="339" customFormat="1" ht="21.75" hidden="1" customHeight="1" x14ac:dyDescent="0.3">
      <c r="A891" s="125"/>
      <c r="B891" s="132"/>
      <c r="C891" s="318"/>
      <c r="D891" s="312"/>
      <c r="E891" s="312"/>
      <c r="F891" s="320"/>
      <c r="G891" s="318"/>
      <c r="H891" s="320"/>
      <c r="I891" s="315"/>
      <c r="J891" s="315"/>
      <c r="K891" s="315"/>
      <c r="L891" s="320"/>
      <c r="M891" s="314"/>
      <c r="N891" s="314"/>
      <c r="O891" s="314"/>
      <c r="P891" s="314"/>
      <c r="Q891" s="314"/>
      <c r="R891" s="316"/>
      <c r="S891" s="312"/>
    </row>
    <row r="892" spans="1:19" s="339" customFormat="1" ht="21.75" hidden="1" customHeight="1" x14ac:dyDescent="0.3">
      <c r="A892" s="125"/>
      <c r="B892" s="132"/>
      <c r="C892" s="318"/>
      <c r="D892" s="312"/>
      <c r="E892" s="312"/>
      <c r="F892" s="320"/>
      <c r="G892" s="318"/>
      <c r="H892" s="320"/>
      <c r="I892" s="315"/>
      <c r="J892" s="315"/>
      <c r="K892" s="315"/>
      <c r="L892" s="320"/>
      <c r="M892" s="314"/>
      <c r="N892" s="314"/>
      <c r="O892" s="314"/>
      <c r="P892" s="314"/>
      <c r="Q892" s="314"/>
      <c r="R892" s="316"/>
      <c r="S892" s="312"/>
    </row>
    <row r="893" spans="1:19" s="339" customFormat="1" ht="21.75" hidden="1" customHeight="1" x14ac:dyDescent="0.3">
      <c r="A893" s="125"/>
      <c r="B893" s="132"/>
      <c r="C893" s="318"/>
      <c r="D893" s="312"/>
      <c r="E893" s="312"/>
      <c r="F893" s="320"/>
      <c r="G893" s="318"/>
      <c r="H893" s="320"/>
      <c r="I893" s="315"/>
      <c r="J893" s="315"/>
      <c r="K893" s="315"/>
      <c r="L893" s="320"/>
      <c r="M893" s="314"/>
      <c r="N893" s="314"/>
      <c r="O893" s="314"/>
      <c r="P893" s="314"/>
      <c r="Q893" s="314"/>
      <c r="R893" s="316"/>
      <c r="S893" s="312"/>
    </row>
    <row r="894" spans="1:19" s="339" customFormat="1" ht="21.75" hidden="1" customHeight="1" x14ac:dyDescent="0.3">
      <c r="A894" s="125"/>
      <c r="B894" s="132"/>
      <c r="C894" s="318"/>
      <c r="D894" s="312"/>
      <c r="E894" s="312"/>
      <c r="F894" s="320"/>
      <c r="G894" s="318"/>
      <c r="H894" s="320"/>
      <c r="I894" s="315"/>
      <c r="J894" s="315"/>
      <c r="K894" s="315"/>
      <c r="L894" s="320"/>
      <c r="M894" s="314"/>
      <c r="N894" s="314"/>
      <c r="O894" s="314"/>
      <c r="P894" s="314"/>
      <c r="Q894" s="314"/>
      <c r="R894" s="316"/>
      <c r="S894" s="312"/>
    </row>
    <row r="895" spans="1:19" s="339" customFormat="1" ht="21.75" hidden="1" customHeight="1" x14ac:dyDescent="0.3">
      <c r="A895" s="125"/>
      <c r="B895" s="132"/>
      <c r="C895" s="318"/>
      <c r="D895" s="312"/>
      <c r="E895" s="312"/>
      <c r="F895" s="320"/>
      <c r="G895" s="318"/>
      <c r="H895" s="320"/>
      <c r="I895" s="315"/>
      <c r="J895" s="315"/>
      <c r="K895" s="315"/>
      <c r="L895" s="320"/>
      <c r="M895" s="314"/>
      <c r="N895" s="314"/>
      <c r="O895" s="314"/>
      <c r="P895" s="314"/>
      <c r="Q895" s="314"/>
      <c r="R895" s="316"/>
      <c r="S895" s="312"/>
    </row>
    <row r="896" spans="1:19" s="339" customFormat="1" ht="21.75" hidden="1" customHeight="1" x14ac:dyDescent="0.3">
      <c r="A896" s="125"/>
      <c r="B896" s="132"/>
      <c r="C896" s="318"/>
      <c r="D896" s="312"/>
      <c r="E896" s="312"/>
      <c r="F896" s="320"/>
      <c r="G896" s="318"/>
      <c r="H896" s="320"/>
      <c r="I896" s="315"/>
      <c r="J896" s="315"/>
      <c r="K896" s="315"/>
      <c r="L896" s="320"/>
      <c r="M896" s="314"/>
      <c r="N896" s="314"/>
      <c r="O896" s="314"/>
      <c r="P896" s="314"/>
      <c r="Q896" s="314"/>
      <c r="R896" s="316"/>
      <c r="S896" s="312"/>
    </row>
    <row r="897" spans="1:19" s="339" customFormat="1" ht="21.75" hidden="1" customHeight="1" x14ac:dyDescent="0.3">
      <c r="A897" s="125"/>
      <c r="B897" s="126"/>
      <c r="C897" s="318"/>
      <c r="D897" s="312"/>
      <c r="E897" s="312"/>
      <c r="F897" s="320"/>
      <c r="G897" s="318"/>
      <c r="H897" s="320"/>
      <c r="I897" s="315"/>
      <c r="J897" s="315"/>
      <c r="K897" s="315"/>
      <c r="L897" s="320"/>
      <c r="M897" s="314"/>
      <c r="N897" s="314"/>
      <c r="O897" s="314"/>
      <c r="P897" s="314"/>
      <c r="Q897" s="314"/>
      <c r="R897" s="316"/>
      <c r="S897" s="312"/>
    </row>
    <row r="898" spans="1:19" s="339" customFormat="1" ht="21.75" hidden="1" customHeight="1" x14ac:dyDescent="0.3">
      <c r="A898" s="125"/>
      <c r="B898" s="126"/>
      <c r="C898" s="318"/>
      <c r="D898" s="312"/>
      <c r="E898" s="312"/>
      <c r="F898" s="320"/>
      <c r="G898" s="318"/>
      <c r="H898" s="320"/>
      <c r="I898" s="315"/>
      <c r="J898" s="315"/>
      <c r="K898" s="315"/>
      <c r="L898" s="320"/>
      <c r="M898" s="314"/>
      <c r="N898" s="314"/>
      <c r="O898" s="314"/>
      <c r="P898" s="314"/>
      <c r="Q898" s="314"/>
      <c r="R898" s="316"/>
      <c r="S898" s="312"/>
    </row>
    <row r="899" spans="1:19" s="339" customFormat="1" ht="21.75" hidden="1" customHeight="1" x14ac:dyDescent="0.3">
      <c r="A899" s="125"/>
      <c r="B899" s="132"/>
      <c r="C899" s="318"/>
      <c r="D899" s="312"/>
      <c r="E899" s="312"/>
      <c r="F899" s="320"/>
      <c r="G899" s="318"/>
      <c r="H899" s="320"/>
      <c r="I899" s="315"/>
      <c r="J899" s="315"/>
      <c r="K899" s="315"/>
      <c r="L899" s="320"/>
      <c r="M899" s="314"/>
      <c r="N899" s="314"/>
      <c r="O899" s="314"/>
      <c r="P899" s="314"/>
      <c r="Q899" s="314"/>
      <c r="R899" s="316"/>
      <c r="S899" s="312"/>
    </row>
    <row r="900" spans="1:19" s="339" customFormat="1" ht="15" hidden="1" customHeight="1" x14ac:dyDescent="0.3">
      <c r="A900" s="125"/>
      <c r="B900" s="126"/>
      <c r="C900" s="318"/>
      <c r="D900" s="315"/>
      <c r="E900" s="315"/>
      <c r="F900" s="320"/>
      <c r="G900" s="318"/>
      <c r="H900" s="320"/>
      <c r="I900" s="314"/>
      <c r="J900" s="314"/>
      <c r="K900" s="314"/>
      <c r="L900" s="313"/>
      <c r="M900" s="314"/>
      <c r="N900" s="314"/>
      <c r="O900" s="314"/>
      <c r="P900" s="314"/>
      <c r="Q900" s="314"/>
      <c r="R900" s="327"/>
      <c r="S900" s="327"/>
    </row>
    <row r="901" spans="1:19" s="339" customFormat="1" ht="15.75" hidden="1" customHeight="1" x14ac:dyDescent="0.3">
      <c r="A901" s="125"/>
      <c r="B901" s="126"/>
      <c r="C901" s="328"/>
      <c r="D901" s="328"/>
      <c r="E901" s="328"/>
      <c r="F901" s="330"/>
      <c r="G901" s="331"/>
      <c r="H901" s="330"/>
      <c r="I901" s="328"/>
      <c r="J901" s="328"/>
      <c r="K901" s="328"/>
      <c r="L901" s="330"/>
      <c r="M901" s="328"/>
      <c r="N901" s="332"/>
      <c r="O901" s="332"/>
      <c r="P901" s="332"/>
      <c r="Q901" s="332"/>
      <c r="R901" s="333"/>
      <c r="S901" s="333"/>
    </row>
    <row r="902" spans="1:19" s="339" customFormat="1" ht="15.75" hidden="1" customHeight="1" x14ac:dyDescent="0.3">
      <c r="A902" s="125"/>
      <c r="B902" s="126"/>
      <c r="C902" s="318"/>
      <c r="D902" s="311"/>
      <c r="E902" s="312"/>
      <c r="F902" s="313"/>
      <c r="G902" s="310"/>
      <c r="H902" s="313"/>
      <c r="I902" s="314"/>
      <c r="J902" s="314"/>
      <c r="K902" s="314"/>
      <c r="L902" s="313"/>
      <c r="M902" s="314"/>
      <c r="N902" s="314"/>
      <c r="O902" s="314"/>
      <c r="P902" s="314"/>
      <c r="Q902" s="314"/>
      <c r="R902" s="316"/>
      <c r="S902" s="312"/>
    </row>
    <row r="903" spans="1:19" s="339" customFormat="1" ht="21" hidden="1" customHeight="1" x14ac:dyDescent="0.3">
      <c r="A903" s="125"/>
      <c r="B903" s="126"/>
      <c r="C903" s="318"/>
      <c r="D903" s="315"/>
      <c r="E903" s="315"/>
      <c r="F903" s="320"/>
      <c r="G903" s="318"/>
      <c r="H903" s="320"/>
      <c r="I903" s="314"/>
      <c r="J903" s="314"/>
      <c r="K903" s="314"/>
      <c r="L903" s="313"/>
      <c r="M903" s="314"/>
      <c r="N903" s="314"/>
      <c r="O903" s="314"/>
      <c r="P903" s="314"/>
      <c r="Q903" s="314"/>
      <c r="R903" s="327"/>
      <c r="S903" s="327"/>
    </row>
    <row r="904" spans="1:19" s="321" customFormat="1" ht="18" hidden="1" customHeight="1" x14ac:dyDescent="0.3">
      <c r="A904" s="125"/>
      <c r="B904" s="126"/>
      <c r="C904" s="335"/>
      <c r="D904" s="335"/>
      <c r="E904" s="335"/>
      <c r="F904" s="313"/>
      <c r="G904" s="310"/>
      <c r="H904" s="313"/>
      <c r="I904" s="314"/>
      <c r="J904" s="314"/>
      <c r="K904" s="314"/>
      <c r="L904" s="313"/>
      <c r="M904" s="314"/>
      <c r="N904" s="367"/>
      <c r="O904" s="367"/>
      <c r="P904" s="367"/>
      <c r="Q904" s="367"/>
      <c r="R904" s="382"/>
      <c r="S904" s="382"/>
    </row>
    <row r="905" spans="1:19" s="321" customFormat="1" ht="15.75" hidden="1" customHeight="1" x14ac:dyDescent="0.3">
      <c r="A905" s="125"/>
      <c r="B905" s="126"/>
      <c r="C905" s="310"/>
      <c r="D905" s="314"/>
      <c r="E905" s="312"/>
      <c r="F905" s="313"/>
      <c r="G905" s="310"/>
      <c r="H905" s="313"/>
      <c r="I905" s="314"/>
      <c r="J905" s="314"/>
      <c r="K905" s="314"/>
      <c r="L905" s="313"/>
      <c r="M905" s="314"/>
      <c r="N905" s="315"/>
      <c r="O905" s="315"/>
      <c r="P905" s="315"/>
      <c r="Q905" s="314"/>
      <c r="R905" s="316"/>
      <c r="S905" s="312"/>
    </row>
    <row r="906" spans="1:19" s="321" customFormat="1" ht="15" hidden="1" customHeight="1" x14ac:dyDescent="0.3">
      <c r="A906" s="125"/>
      <c r="B906" s="126"/>
      <c r="C906" s="318"/>
      <c r="D906" s="315"/>
      <c r="E906" s="315"/>
      <c r="F906" s="320"/>
      <c r="G906" s="318"/>
      <c r="H906" s="320"/>
      <c r="I906" s="314"/>
      <c r="J906" s="314"/>
      <c r="K906" s="314"/>
      <c r="L906" s="313"/>
      <c r="M906" s="314"/>
      <c r="N906" s="314"/>
      <c r="O906" s="314"/>
      <c r="P906" s="314"/>
      <c r="Q906" s="314"/>
      <c r="R906" s="327"/>
      <c r="S906" s="327"/>
    </row>
    <row r="907" spans="1:19" s="339" customFormat="1" ht="15" hidden="1" customHeight="1" x14ac:dyDescent="0.3">
      <c r="A907" s="125"/>
      <c r="B907" s="126"/>
      <c r="C907" s="335"/>
      <c r="D907" s="335"/>
      <c r="E907" s="335"/>
      <c r="F907" s="336"/>
      <c r="G907" s="337"/>
      <c r="H907" s="336"/>
      <c r="I907" s="314"/>
      <c r="J907" s="314"/>
      <c r="K907" s="314"/>
      <c r="L907" s="313"/>
      <c r="M907" s="314"/>
      <c r="N907" s="314"/>
      <c r="O907" s="314"/>
      <c r="P907" s="314"/>
      <c r="Q907" s="314"/>
      <c r="R907" s="327"/>
      <c r="S907" s="327"/>
    </row>
    <row r="908" spans="1:19" s="339" customFormat="1" ht="15.75" hidden="1" customHeight="1" x14ac:dyDescent="0.3">
      <c r="A908" s="125"/>
      <c r="B908" s="126"/>
      <c r="C908" s="318"/>
      <c r="D908" s="315"/>
      <c r="E908" s="315"/>
      <c r="F908" s="320"/>
      <c r="G908" s="318"/>
      <c r="H908" s="320"/>
      <c r="I908" s="314"/>
      <c r="J908" s="314"/>
      <c r="K908" s="314"/>
      <c r="L908" s="313"/>
      <c r="M908" s="314"/>
      <c r="N908" s="314"/>
      <c r="O908" s="314"/>
      <c r="P908" s="314"/>
      <c r="Q908" s="314"/>
      <c r="R908" s="327"/>
      <c r="S908" s="327"/>
    </row>
    <row r="909" spans="1:19" s="339" customFormat="1" ht="15.75" hidden="1" customHeight="1" x14ac:dyDescent="0.3">
      <c r="A909" s="125"/>
      <c r="B909" s="132"/>
      <c r="C909" s="338"/>
      <c r="D909" s="315"/>
      <c r="E909" s="315"/>
      <c r="F909" s="320"/>
      <c r="G909" s="318"/>
      <c r="H909" s="320"/>
      <c r="I909" s="314"/>
      <c r="J909" s="314"/>
      <c r="K909" s="314"/>
      <c r="L909" s="313"/>
      <c r="M909" s="314"/>
      <c r="N909" s="314"/>
      <c r="O909" s="314"/>
      <c r="P909" s="314"/>
      <c r="Q909" s="314"/>
      <c r="R909" s="327"/>
      <c r="S909" s="327"/>
    </row>
    <row r="910" spans="1:19" s="339" customFormat="1" ht="15.75" hidden="1" customHeight="1" x14ac:dyDescent="0.3">
      <c r="A910" s="125"/>
      <c r="B910" s="132"/>
      <c r="C910" s="318"/>
      <c r="D910" s="311"/>
      <c r="E910" s="311"/>
      <c r="F910" s="313"/>
      <c r="G910" s="310"/>
      <c r="H910" s="313"/>
      <c r="I910" s="314"/>
      <c r="J910" s="314"/>
      <c r="K910" s="314"/>
      <c r="L910" s="313"/>
      <c r="M910" s="379"/>
      <c r="N910" s="383"/>
      <c r="O910" s="383"/>
      <c r="P910" s="383"/>
      <c r="Q910" s="383"/>
    </row>
    <row r="911" spans="1:19" s="339" customFormat="1" ht="15.75" hidden="1" customHeight="1" x14ac:dyDescent="0.3">
      <c r="A911" s="125"/>
      <c r="B911" s="126"/>
      <c r="C911" s="318"/>
      <c r="D911" s="311"/>
      <c r="E911" s="311"/>
      <c r="F911" s="313"/>
      <c r="G911" s="310"/>
      <c r="H911" s="313"/>
      <c r="I911" s="314"/>
      <c r="J911" s="314"/>
      <c r="K911" s="314"/>
      <c r="L911" s="313"/>
      <c r="M911" s="379"/>
      <c r="N911" s="383"/>
      <c r="O911" s="383"/>
      <c r="P911" s="383"/>
      <c r="Q911" s="383"/>
      <c r="S911" s="383" t="e">
        <f>M288+#REF!+#REF!+#REF!+#REF!+#REF!</f>
        <v>#REF!</v>
      </c>
    </row>
    <row r="912" spans="1:19" ht="15.75" hidden="1" customHeight="1" x14ac:dyDescent="0.3">
      <c r="A912" s="125"/>
      <c r="B912" s="126"/>
    </row>
    <row r="913" spans="1:2" ht="15.75" hidden="1" customHeight="1" x14ac:dyDescent="0.3">
      <c r="A913" s="135"/>
      <c r="B913" s="207"/>
    </row>
    <row r="914" spans="1:2" ht="15.75" hidden="1" customHeight="1" x14ac:dyDescent="0.3">
      <c r="A914" s="135"/>
      <c r="B914" s="167"/>
    </row>
    <row r="915" spans="1:2" ht="15.75" hidden="1" customHeight="1" x14ac:dyDescent="0.3">
      <c r="A915" s="135"/>
      <c r="B915" s="167"/>
    </row>
    <row r="916" spans="1:2" ht="15.75" hidden="1" customHeight="1" x14ac:dyDescent="0.3">
      <c r="A916" s="125"/>
      <c r="B916" s="132"/>
    </row>
    <row r="917" spans="1:2" ht="15.75" hidden="1" customHeight="1" x14ac:dyDescent="0.3">
      <c r="A917" s="125"/>
      <c r="B917" s="132"/>
    </row>
    <row r="918" spans="1:2" ht="15.75" hidden="1" customHeight="1" x14ac:dyDescent="0.3">
      <c r="A918" s="125"/>
      <c r="B918" s="132"/>
    </row>
    <row r="919" spans="1:2" ht="15.75" hidden="1" customHeight="1" x14ac:dyDescent="0.3">
      <c r="A919" s="135"/>
      <c r="B919" s="167"/>
    </row>
    <row r="920" spans="1:2" ht="15.75" hidden="1" customHeight="1" x14ac:dyDescent="0.3">
      <c r="A920" s="135"/>
      <c r="B920" s="167"/>
    </row>
    <row r="921" spans="1:2" ht="15.75" hidden="1" customHeight="1" x14ac:dyDescent="0.3">
      <c r="A921" s="125"/>
      <c r="B921" s="126"/>
    </row>
    <row r="922" spans="1:2" ht="15.75" hidden="1" customHeight="1" x14ac:dyDescent="0.3">
      <c r="A922" s="125"/>
      <c r="B922" s="132"/>
    </row>
    <row r="923" spans="1:2" ht="15.75" hidden="1" customHeight="1" x14ac:dyDescent="0.3">
      <c r="A923" s="125"/>
      <c r="B923" s="132"/>
    </row>
    <row r="924" spans="1:2" ht="15.75" hidden="1" customHeight="1" x14ac:dyDescent="0.3">
      <c r="A924" s="125"/>
      <c r="B924" s="126"/>
    </row>
    <row r="925" spans="1:2" ht="15.75" hidden="1" customHeight="1" x14ac:dyDescent="0.3">
      <c r="A925" s="125"/>
      <c r="B925" s="126"/>
    </row>
    <row r="926" spans="1:2" ht="15.75" hidden="1" customHeight="1" x14ac:dyDescent="0.3">
      <c r="A926" s="125"/>
      <c r="B926" s="126"/>
    </row>
    <row r="927" spans="1:2" ht="15.75" hidden="1" customHeight="1" x14ac:dyDescent="0.3">
      <c r="A927" s="125"/>
      <c r="B927" s="126"/>
    </row>
    <row r="928" spans="1:2" ht="15.75" hidden="1" customHeight="1" x14ac:dyDescent="0.3">
      <c r="A928" s="125"/>
      <c r="B928" s="126"/>
    </row>
    <row r="929" spans="1:2" ht="15.75" hidden="1" customHeight="1" x14ac:dyDescent="0.3">
      <c r="A929" s="125"/>
      <c r="B929" s="126"/>
    </row>
    <row r="930" spans="1:2" ht="15.75" hidden="1" customHeight="1" x14ac:dyDescent="0.3">
      <c r="A930" s="125"/>
      <c r="B930" s="126"/>
    </row>
    <row r="931" spans="1:2" ht="15.75" hidden="1" customHeight="1" x14ac:dyDescent="0.3">
      <c r="A931" s="125"/>
      <c r="B931" s="126"/>
    </row>
    <row r="932" spans="1:2" ht="15.75" hidden="1" customHeight="1" x14ac:dyDescent="0.3">
      <c r="A932" s="125"/>
      <c r="B932" s="126"/>
    </row>
    <row r="933" spans="1:2" ht="15.75" hidden="1" customHeight="1" x14ac:dyDescent="0.3">
      <c r="A933" s="125"/>
      <c r="B933" s="126"/>
    </row>
    <row r="934" spans="1:2" ht="15.75" hidden="1" customHeight="1" x14ac:dyDescent="0.3">
      <c r="A934" s="125"/>
      <c r="B934" s="126"/>
    </row>
    <row r="935" spans="1:2" ht="15.75" hidden="1" customHeight="1" x14ac:dyDescent="0.3">
      <c r="A935" s="125"/>
      <c r="B935" s="132"/>
    </row>
    <row r="936" spans="1:2" ht="15.75" hidden="1" customHeight="1" x14ac:dyDescent="0.3">
      <c r="A936" s="125"/>
      <c r="B936" s="126"/>
    </row>
    <row r="937" spans="1:2" ht="15.75" hidden="1" customHeight="1" x14ac:dyDescent="0.3">
      <c r="A937" s="125"/>
      <c r="B937" s="126"/>
    </row>
    <row r="938" spans="1:2" ht="15.75" hidden="1" customHeight="1" x14ac:dyDescent="0.3">
      <c r="A938" s="125"/>
      <c r="B938" s="126"/>
    </row>
    <row r="939" spans="1:2" ht="15.75" hidden="1" customHeight="1" x14ac:dyDescent="0.3">
      <c r="A939" s="125"/>
      <c r="B939" s="126"/>
    </row>
    <row r="940" spans="1:2" ht="15.75" hidden="1" customHeight="1" x14ac:dyDescent="0.3">
      <c r="A940" s="125"/>
      <c r="B940" s="126"/>
    </row>
    <row r="941" spans="1:2" ht="15.75" hidden="1" customHeight="1" x14ac:dyDescent="0.3">
      <c r="A941" s="125"/>
      <c r="B941" s="126"/>
    </row>
    <row r="942" spans="1:2" ht="15.75" hidden="1" customHeight="1" x14ac:dyDescent="0.3">
      <c r="A942" s="125"/>
      <c r="B942" s="126"/>
    </row>
    <row r="943" spans="1:2" ht="15.75" hidden="1" customHeight="1" x14ac:dyDescent="0.3">
      <c r="A943" s="125"/>
      <c r="B943" s="126"/>
    </row>
    <row r="944" spans="1:2" ht="15.75" hidden="1" customHeight="1" x14ac:dyDescent="0.3">
      <c r="A944" s="125"/>
      <c r="B944" s="126"/>
    </row>
    <row r="945" spans="1:2" ht="15.75" hidden="1" customHeight="1" x14ac:dyDescent="0.3">
      <c r="A945" s="125"/>
      <c r="B945" s="126"/>
    </row>
    <row r="946" spans="1:2" ht="15.75" hidden="1" customHeight="1" x14ac:dyDescent="0.3">
      <c r="A946" s="125"/>
      <c r="B946" s="126"/>
    </row>
    <row r="947" spans="1:2" ht="15.75" hidden="1" customHeight="1" x14ac:dyDescent="0.3">
      <c r="A947" s="125"/>
      <c r="B947" s="126"/>
    </row>
    <row r="948" spans="1:2" ht="15.75" hidden="1" customHeight="1" x14ac:dyDescent="0.3">
      <c r="A948" s="125"/>
      <c r="B948" s="126"/>
    </row>
    <row r="949" spans="1:2" ht="15.75" hidden="1" customHeight="1" x14ac:dyDescent="0.3">
      <c r="A949" s="125"/>
      <c r="B949" s="126"/>
    </row>
    <row r="950" spans="1:2" ht="15.75" hidden="1" customHeight="1" x14ac:dyDescent="0.3">
      <c r="A950" s="125"/>
      <c r="B950" s="126"/>
    </row>
    <row r="951" spans="1:2" ht="15.75" hidden="1" customHeight="1" x14ac:dyDescent="0.3">
      <c r="A951" s="125"/>
      <c r="B951" s="126"/>
    </row>
    <row r="952" spans="1:2" ht="15.75" hidden="1" customHeight="1" x14ac:dyDescent="0.3">
      <c r="A952" s="125"/>
      <c r="B952" s="126"/>
    </row>
    <row r="953" spans="1:2" ht="15.75" hidden="1" customHeight="1" x14ac:dyDescent="0.3">
      <c r="A953" s="125"/>
      <c r="B953" s="126"/>
    </row>
    <row r="954" spans="1:2" ht="15.75" hidden="1" customHeight="1" x14ac:dyDescent="0.3">
      <c r="A954" s="125"/>
      <c r="B954" s="126"/>
    </row>
    <row r="955" spans="1:2" ht="15.75" hidden="1" customHeight="1" x14ac:dyDescent="0.3">
      <c r="A955" s="125"/>
      <c r="B955" s="126"/>
    </row>
    <row r="956" spans="1:2" ht="15.75" hidden="1" customHeight="1" x14ac:dyDescent="0.3">
      <c r="A956" s="125"/>
      <c r="B956" s="126"/>
    </row>
    <row r="957" spans="1:2" ht="15.75" hidden="1" customHeight="1" x14ac:dyDescent="0.3">
      <c r="A957" s="125"/>
      <c r="B957" s="126"/>
    </row>
    <row r="958" spans="1:2" ht="15.75" hidden="1" customHeight="1" x14ac:dyDescent="0.3">
      <c r="A958" s="125"/>
      <c r="B958" s="128"/>
    </row>
    <row r="959" spans="1:2" ht="15.75" hidden="1" customHeight="1" x14ac:dyDescent="0.3">
      <c r="A959" s="125"/>
      <c r="B959" s="126"/>
    </row>
    <row r="960" spans="1:2" ht="15.75" hidden="1" customHeight="1" x14ac:dyDescent="0.3">
      <c r="A960" s="125"/>
      <c r="B960" s="126"/>
    </row>
    <row r="961" spans="1:2" ht="15.75" hidden="1" customHeight="1" x14ac:dyDescent="0.3">
      <c r="A961" s="125"/>
      <c r="B961" s="126"/>
    </row>
    <row r="962" spans="1:2" ht="15.75" hidden="1" customHeight="1" x14ac:dyDescent="0.3">
      <c r="A962" s="125"/>
      <c r="B962" s="126"/>
    </row>
    <row r="963" spans="1:2" ht="15.75" hidden="1" customHeight="1" x14ac:dyDescent="0.3">
      <c r="A963" s="125"/>
      <c r="B963" s="126"/>
    </row>
    <row r="964" spans="1:2" ht="15.75" hidden="1" customHeight="1" x14ac:dyDescent="0.3">
      <c r="A964" s="125"/>
      <c r="B964" s="126"/>
    </row>
    <row r="965" spans="1:2" ht="15.75" hidden="1" customHeight="1" x14ac:dyDescent="0.3">
      <c r="A965" s="125"/>
      <c r="B965" s="126"/>
    </row>
    <row r="966" spans="1:2" ht="15.75" hidden="1" customHeight="1" x14ac:dyDescent="0.3">
      <c r="A966" s="125"/>
      <c r="B966" s="126"/>
    </row>
    <row r="967" spans="1:2" ht="15.75" hidden="1" customHeight="1" x14ac:dyDescent="0.3">
      <c r="A967" s="125"/>
      <c r="B967" s="126"/>
    </row>
    <row r="968" spans="1:2" ht="15.75" hidden="1" customHeight="1" x14ac:dyDescent="0.3">
      <c r="A968" s="125"/>
      <c r="B968" s="126"/>
    </row>
    <row r="969" spans="1:2" ht="15.75" hidden="1" customHeight="1" x14ac:dyDescent="0.3">
      <c r="A969" s="125"/>
      <c r="B969" s="138"/>
    </row>
    <row r="970" spans="1:2" ht="15.75" hidden="1" customHeight="1" x14ac:dyDescent="0.3">
      <c r="A970" s="125"/>
      <c r="B970" s="126"/>
    </row>
    <row r="971" spans="1:2" ht="15.75" hidden="1" customHeight="1" x14ac:dyDescent="0.3">
      <c r="A971" s="125"/>
      <c r="B971" s="126"/>
    </row>
    <row r="972" spans="1:2" ht="15.75" hidden="1" customHeight="1" x14ac:dyDescent="0.3">
      <c r="A972" s="125"/>
      <c r="B972" s="126"/>
    </row>
    <row r="973" spans="1:2" ht="15.75" hidden="1" customHeight="1" x14ac:dyDescent="0.3">
      <c r="A973" s="125"/>
      <c r="B973" s="126"/>
    </row>
    <row r="974" spans="1:2" ht="15.75" hidden="1" customHeight="1" x14ac:dyDescent="0.3">
      <c r="A974" s="125"/>
      <c r="B974" s="126"/>
    </row>
    <row r="975" spans="1:2" ht="15.75" hidden="1" customHeight="1" x14ac:dyDescent="0.3">
      <c r="A975" s="125"/>
      <c r="B975" s="126"/>
    </row>
    <row r="976" spans="1:2" ht="15.75" hidden="1" customHeight="1" x14ac:dyDescent="0.3">
      <c r="A976" s="125"/>
      <c r="B976" s="126"/>
    </row>
    <row r="977" spans="1:2" ht="15.75" hidden="1" customHeight="1" x14ac:dyDescent="0.3">
      <c r="A977" s="125"/>
      <c r="B977" s="126"/>
    </row>
    <row r="978" spans="1:2" ht="15.75" hidden="1" customHeight="1" x14ac:dyDescent="0.3">
      <c r="A978" s="125"/>
      <c r="B978" s="126"/>
    </row>
    <row r="979" spans="1:2" ht="15.75" hidden="1" customHeight="1" x14ac:dyDescent="0.3">
      <c r="A979" s="125"/>
      <c r="B979" s="126"/>
    </row>
    <row r="980" spans="1:2" ht="15.75" hidden="1" customHeight="1" x14ac:dyDescent="0.3">
      <c r="A980" s="125"/>
      <c r="B980" s="126"/>
    </row>
    <row r="981" spans="1:2" ht="15.75" hidden="1" customHeight="1" x14ac:dyDescent="0.3">
      <c r="A981" s="125"/>
      <c r="B981" s="126"/>
    </row>
    <row r="982" spans="1:2" ht="15.75" hidden="1" customHeight="1" x14ac:dyDescent="0.3">
      <c r="A982" s="125"/>
      <c r="B982" s="126"/>
    </row>
    <row r="983" spans="1:2" ht="15.75" hidden="1" customHeight="1" x14ac:dyDescent="0.3">
      <c r="A983" s="125"/>
      <c r="B983" s="126"/>
    </row>
    <row r="984" spans="1:2" ht="15.75" hidden="1" customHeight="1" x14ac:dyDescent="0.3">
      <c r="A984" s="125"/>
      <c r="B984" s="126"/>
    </row>
    <row r="985" spans="1:2" ht="15.75" hidden="1" customHeight="1" x14ac:dyDescent="0.3">
      <c r="A985" s="125"/>
      <c r="B985" s="126"/>
    </row>
    <row r="986" spans="1:2" ht="15.75" hidden="1" customHeight="1" x14ac:dyDescent="0.3">
      <c r="A986" s="125"/>
      <c r="B986" s="126"/>
    </row>
    <row r="987" spans="1:2" ht="15.75" hidden="1" customHeight="1" x14ac:dyDescent="0.3">
      <c r="A987" s="125"/>
      <c r="B987" s="126"/>
    </row>
    <row r="988" spans="1:2" ht="15.75" hidden="1" customHeight="1" x14ac:dyDescent="0.3">
      <c r="A988" s="125"/>
      <c r="B988" s="126"/>
    </row>
    <row r="989" spans="1:2" ht="15.75" hidden="1" customHeight="1" x14ac:dyDescent="0.3">
      <c r="A989" s="125"/>
      <c r="B989" s="126"/>
    </row>
    <row r="990" spans="1:2" ht="15.75" hidden="1" customHeight="1" x14ac:dyDescent="0.3">
      <c r="A990" s="125"/>
      <c r="B990" s="126"/>
    </row>
    <row r="991" spans="1:2" ht="15.75" hidden="1" customHeight="1" x14ac:dyDescent="0.3">
      <c r="A991" s="125"/>
      <c r="B991" s="126"/>
    </row>
    <row r="992" spans="1:2" ht="15.75" hidden="1" customHeight="1" x14ac:dyDescent="0.3">
      <c r="A992" s="125"/>
      <c r="B992" s="126"/>
    </row>
    <row r="993" spans="1:2" ht="15.75" hidden="1" customHeight="1" x14ac:dyDescent="0.3">
      <c r="A993" s="125"/>
      <c r="B993" s="126"/>
    </row>
    <row r="994" spans="1:2" ht="15.75" hidden="1" customHeight="1" x14ac:dyDescent="0.3">
      <c r="A994" s="125"/>
      <c r="B994" s="126"/>
    </row>
    <row r="995" spans="1:2" ht="15.75" hidden="1" customHeight="1" x14ac:dyDescent="0.3">
      <c r="A995" s="125"/>
      <c r="B995" s="126"/>
    </row>
    <row r="996" spans="1:2" ht="15.75" hidden="1" customHeight="1" x14ac:dyDescent="0.3">
      <c r="A996" s="125"/>
      <c r="B996" s="126"/>
    </row>
    <row r="997" spans="1:2" ht="15.75" hidden="1" customHeight="1" x14ac:dyDescent="0.3">
      <c r="A997" s="125"/>
      <c r="B997" s="126"/>
    </row>
    <row r="998" spans="1:2" ht="15.75" hidden="1" customHeight="1" x14ac:dyDescent="0.3">
      <c r="A998" s="125"/>
      <c r="B998" s="126"/>
    </row>
    <row r="999" spans="1:2" ht="15.75" hidden="1" customHeight="1" x14ac:dyDescent="0.3">
      <c r="A999" s="125"/>
      <c r="B999" s="126"/>
    </row>
    <row r="1000" spans="1:2" ht="15.75" hidden="1" customHeight="1" x14ac:dyDescent="0.3">
      <c r="A1000" s="125"/>
      <c r="B1000" s="126"/>
    </row>
    <row r="1001" spans="1:2" ht="15.75" hidden="1" customHeight="1" x14ac:dyDescent="0.3">
      <c r="A1001" s="125"/>
      <c r="B1001" s="126"/>
    </row>
    <row r="1002" spans="1:2" ht="15.75" hidden="1" customHeight="1" x14ac:dyDescent="0.3">
      <c r="A1002" s="125"/>
      <c r="B1002" s="126"/>
    </row>
    <row r="1003" spans="1:2" ht="15.75" hidden="1" customHeight="1" x14ac:dyDescent="0.3">
      <c r="A1003" s="125"/>
      <c r="B1003" s="126"/>
    </row>
    <row r="1004" spans="1:2" ht="15.75" hidden="1" customHeight="1" x14ac:dyDescent="0.3">
      <c r="A1004" s="125"/>
      <c r="B1004" s="126"/>
    </row>
    <row r="1005" spans="1:2" ht="15.75" hidden="1" customHeight="1" x14ac:dyDescent="0.3">
      <c r="A1005" s="125"/>
      <c r="B1005" s="126"/>
    </row>
    <row r="1006" spans="1:2" ht="15.75" hidden="1" customHeight="1" x14ac:dyDescent="0.3">
      <c r="A1006" s="125"/>
      <c r="B1006" s="126"/>
    </row>
    <row r="1007" spans="1:2" ht="15.75" hidden="1" customHeight="1" x14ac:dyDescent="0.3">
      <c r="A1007" s="125"/>
      <c r="B1007" s="126"/>
    </row>
    <row r="1008" spans="1:2" ht="15.75" hidden="1" customHeight="1" x14ac:dyDescent="0.3">
      <c r="A1008" s="125"/>
      <c r="B1008" s="126"/>
    </row>
    <row r="1009" spans="1:2" ht="15.75" hidden="1" customHeight="1" x14ac:dyDescent="0.3">
      <c r="A1009" s="125"/>
      <c r="B1009" s="126"/>
    </row>
    <row r="1010" spans="1:2" ht="15.75" hidden="1" customHeight="1" x14ac:dyDescent="0.3">
      <c r="A1010" s="125"/>
      <c r="B1010" s="126"/>
    </row>
    <row r="1011" spans="1:2" ht="15.75" hidden="1" customHeight="1" x14ac:dyDescent="0.3">
      <c r="A1011" s="125"/>
      <c r="B1011" s="126"/>
    </row>
    <row r="1012" spans="1:2" ht="15.75" hidden="1" customHeight="1" x14ac:dyDescent="0.3">
      <c r="A1012" s="125"/>
      <c r="B1012" s="126"/>
    </row>
    <row r="1013" spans="1:2" ht="15.75" hidden="1" customHeight="1" x14ac:dyDescent="0.3">
      <c r="A1013" s="125"/>
      <c r="B1013" s="126"/>
    </row>
    <row r="1014" spans="1:2" ht="15.75" hidden="1" customHeight="1" x14ac:dyDescent="0.3">
      <c r="A1014" s="125"/>
      <c r="B1014" s="126"/>
    </row>
    <row r="1015" spans="1:2" ht="15.75" hidden="1" customHeight="1" x14ac:dyDescent="0.3">
      <c r="A1015" s="125"/>
      <c r="B1015" s="126"/>
    </row>
    <row r="1016" spans="1:2" ht="15.75" hidden="1" customHeight="1" x14ac:dyDescent="0.3">
      <c r="A1016" s="125"/>
      <c r="B1016" s="126"/>
    </row>
    <row r="1017" spans="1:2" ht="15.75" hidden="1" customHeight="1" x14ac:dyDescent="0.3">
      <c r="A1017" s="125"/>
      <c r="B1017" s="126"/>
    </row>
    <row r="1018" spans="1:2" ht="15.75" hidden="1" customHeight="1" x14ac:dyDescent="0.3">
      <c r="A1018" s="125"/>
      <c r="B1018" s="126"/>
    </row>
    <row r="1019" spans="1:2" ht="15.75" hidden="1" customHeight="1" x14ac:dyDescent="0.3">
      <c r="A1019" s="125"/>
      <c r="B1019" s="126"/>
    </row>
    <row r="1020" spans="1:2" ht="15.75" hidden="1" customHeight="1" x14ac:dyDescent="0.3">
      <c r="A1020" s="125"/>
      <c r="B1020" s="126"/>
    </row>
    <row r="1021" spans="1:2" ht="15.75" hidden="1" customHeight="1" x14ac:dyDescent="0.3">
      <c r="A1021" s="125"/>
      <c r="B1021" s="126"/>
    </row>
    <row r="1022" spans="1:2" ht="15.75" hidden="1" customHeight="1" x14ac:dyDescent="0.3">
      <c r="A1022" s="125"/>
      <c r="B1022" s="126"/>
    </row>
    <row r="1023" spans="1:2" ht="15.75" hidden="1" customHeight="1" x14ac:dyDescent="0.3">
      <c r="A1023" s="125"/>
      <c r="B1023" s="126"/>
    </row>
    <row r="1024" spans="1:2" ht="15.75" hidden="1" customHeight="1" x14ac:dyDescent="0.3">
      <c r="A1024" s="125"/>
      <c r="B1024" s="126"/>
    </row>
    <row r="1025" spans="1:2" ht="15.75" hidden="1" customHeight="1" x14ac:dyDescent="0.3">
      <c r="A1025" s="135"/>
      <c r="B1025" s="132"/>
    </row>
    <row r="1026" spans="1:2" ht="15.75" hidden="1" customHeight="1" x14ac:dyDescent="0.3">
      <c r="A1026" s="135"/>
      <c r="B1026" s="167"/>
    </row>
    <row r="1027" spans="1:2" ht="15.75" hidden="1" customHeight="1" x14ac:dyDescent="0.3">
      <c r="A1027" s="125"/>
      <c r="B1027" s="126"/>
    </row>
    <row r="1028" spans="1:2" ht="15.75" hidden="1" customHeight="1" x14ac:dyDescent="0.3">
      <c r="A1028" s="125"/>
      <c r="B1028" s="126"/>
    </row>
    <row r="1029" spans="1:2" ht="15.75" hidden="1" customHeight="1" x14ac:dyDescent="0.3">
      <c r="A1029" s="125"/>
      <c r="B1029" s="126"/>
    </row>
    <row r="1030" spans="1:2" ht="15.75" hidden="1" customHeight="1" x14ac:dyDescent="0.3">
      <c r="A1030" s="125"/>
      <c r="B1030" s="126"/>
    </row>
    <row r="1031" spans="1:2" ht="15.75" hidden="1" customHeight="1" x14ac:dyDescent="0.3">
      <c r="A1031" s="125"/>
      <c r="B1031" s="126"/>
    </row>
    <row r="1032" spans="1:2" ht="15.75" hidden="1" customHeight="1" x14ac:dyDescent="0.3">
      <c r="A1032" s="125"/>
      <c r="B1032" s="126"/>
    </row>
    <row r="1033" spans="1:2" ht="15.75" hidden="1" customHeight="1" x14ac:dyDescent="0.3">
      <c r="A1033" s="125"/>
      <c r="B1033" s="126"/>
    </row>
    <row r="1034" spans="1:2" ht="15.75" hidden="1" customHeight="1" x14ac:dyDescent="0.3">
      <c r="A1034" s="125"/>
      <c r="B1034" s="128"/>
    </row>
    <row r="1035" spans="1:2" ht="15.75" hidden="1" customHeight="1" x14ac:dyDescent="0.3">
      <c r="A1035" s="125"/>
      <c r="B1035" s="126"/>
    </row>
    <row r="1036" spans="1:2" ht="15.75" hidden="1" customHeight="1" x14ac:dyDescent="0.3">
      <c r="A1036" s="125"/>
      <c r="B1036" s="126"/>
    </row>
    <row r="1037" spans="1:2" ht="15.75" hidden="1" customHeight="1" x14ac:dyDescent="0.3">
      <c r="A1037" s="125"/>
      <c r="B1037" s="126"/>
    </row>
    <row r="1038" spans="1:2" ht="15.75" hidden="1" customHeight="1" x14ac:dyDescent="0.3">
      <c r="A1038" s="125"/>
      <c r="B1038" s="126"/>
    </row>
    <row r="1039" spans="1:2" ht="15.75" hidden="1" customHeight="1" x14ac:dyDescent="0.3">
      <c r="A1039" s="125"/>
      <c r="B1039" s="126"/>
    </row>
    <row r="1040" spans="1:2" ht="15.75" hidden="1" customHeight="1" x14ac:dyDescent="0.3">
      <c r="A1040" s="125"/>
      <c r="B1040" s="126"/>
    </row>
    <row r="1041" spans="1:2" ht="15.75" hidden="1" customHeight="1" x14ac:dyDescent="0.3">
      <c r="A1041" s="125"/>
      <c r="B1041" s="126"/>
    </row>
    <row r="1042" spans="1:2" ht="15.75" hidden="1" customHeight="1" x14ac:dyDescent="0.3">
      <c r="A1042" s="125"/>
      <c r="B1042" s="126"/>
    </row>
    <row r="1043" spans="1:2" ht="15.75" hidden="1" customHeight="1" x14ac:dyDescent="0.3">
      <c r="A1043" s="125"/>
      <c r="B1043" s="126"/>
    </row>
    <row r="1044" spans="1:2" ht="15.75" hidden="1" customHeight="1" x14ac:dyDescent="0.3">
      <c r="A1044" s="125"/>
      <c r="B1044" s="126"/>
    </row>
    <row r="1045" spans="1:2" ht="15.75" hidden="1" customHeight="1" x14ac:dyDescent="0.3">
      <c r="A1045" s="135"/>
      <c r="B1045" s="132"/>
    </row>
    <row r="1046" spans="1:2" ht="15.75" hidden="1" customHeight="1" x14ac:dyDescent="0.3">
      <c r="A1046" s="135"/>
      <c r="B1046" s="167"/>
    </row>
    <row r="1047" spans="1:2" ht="15.75" hidden="1" customHeight="1" x14ac:dyDescent="0.3">
      <c r="A1047" s="135"/>
      <c r="B1047" s="167"/>
    </row>
    <row r="1048" spans="1:2" ht="15.75" hidden="1" customHeight="1" x14ac:dyDescent="0.3">
      <c r="A1048" s="135"/>
      <c r="B1048" s="195"/>
    </row>
    <row r="1049" spans="1:2" ht="15.75" hidden="1" customHeight="1" x14ac:dyDescent="0.3">
      <c r="A1049" s="125"/>
      <c r="B1049" s="128"/>
    </row>
    <row r="1050" spans="1:2" ht="15.75" hidden="1" customHeight="1" x14ac:dyDescent="0.3">
      <c r="A1050" s="135"/>
      <c r="B1050" s="128"/>
    </row>
    <row r="1051" spans="1:2" ht="15.75" hidden="1" customHeight="1" x14ac:dyDescent="0.3">
      <c r="A1051" s="135"/>
      <c r="B1051" s="167"/>
    </row>
    <row r="1052" spans="1:2" ht="15.75" hidden="1" customHeight="1" x14ac:dyDescent="0.3">
      <c r="A1052" s="125"/>
      <c r="B1052" s="209"/>
    </row>
    <row r="1053" spans="1:2" ht="15.75" hidden="1" customHeight="1" x14ac:dyDescent="0.3">
      <c r="A1053" s="125"/>
      <c r="B1053" s="209"/>
    </row>
    <row r="1054" spans="1:2" ht="15.75" hidden="1" customHeight="1" x14ac:dyDescent="0.3">
      <c r="A1054" s="125"/>
      <c r="B1054" s="210"/>
    </row>
    <row r="1055" spans="1:2" ht="15.75" hidden="1" customHeight="1" x14ac:dyDescent="0.3">
      <c r="A1055" s="125"/>
      <c r="B1055" s="210"/>
    </row>
    <row r="1056" spans="1:2" ht="15.75" hidden="1" customHeight="1" x14ac:dyDescent="0.3">
      <c r="A1056" s="125"/>
      <c r="B1056" s="210"/>
    </row>
    <row r="1057" spans="1:2" ht="15.75" hidden="1" customHeight="1" x14ac:dyDescent="0.3">
      <c r="A1057" s="125"/>
      <c r="B1057" s="210"/>
    </row>
    <row r="1058" spans="1:2" ht="15.75" hidden="1" customHeight="1" x14ac:dyDescent="0.3">
      <c r="A1058" s="135"/>
      <c r="B1058" s="132"/>
    </row>
    <row r="1059" spans="1:2" ht="15.75" hidden="1" customHeight="1" x14ac:dyDescent="0.3">
      <c r="A1059" s="135"/>
      <c r="B1059" s="167"/>
    </row>
    <row r="1060" spans="1:2" ht="15.75" hidden="1" customHeight="1" x14ac:dyDescent="0.3">
      <c r="A1060" s="125"/>
      <c r="B1060" s="126"/>
    </row>
    <row r="1061" spans="1:2" ht="15.75" hidden="1" customHeight="1" x14ac:dyDescent="0.3">
      <c r="A1061" s="135"/>
      <c r="B1061" s="132"/>
    </row>
    <row r="1062" spans="1:2" ht="15.75" hidden="1" customHeight="1" x14ac:dyDescent="0.3">
      <c r="A1062" s="135"/>
      <c r="B1062" s="205"/>
    </row>
    <row r="1063" spans="1:2" ht="15.75" hidden="1" customHeight="1" x14ac:dyDescent="0.3">
      <c r="A1063" s="125"/>
      <c r="B1063" s="185"/>
    </row>
    <row r="1064" spans="1:2" ht="15.75" hidden="1" customHeight="1" x14ac:dyDescent="0.3">
      <c r="A1064" s="125"/>
      <c r="B1064" s="185"/>
    </row>
    <row r="1065" spans="1:2" ht="15.75" hidden="1" customHeight="1" x14ac:dyDescent="0.3">
      <c r="A1065" s="125"/>
      <c r="B1065" s="185"/>
    </row>
    <row r="1066" spans="1:2" ht="15.75" hidden="1" customHeight="1" x14ac:dyDescent="0.3">
      <c r="A1066" s="125"/>
      <c r="B1066" s="185"/>
    </row>
    <row r="1067" spans="1:2" ht="15.75" hidden="1" customHeight="1" x14ac:dyDescent="0.3">
      <c r="A1067" s="125"/>
      <c r="B1067" s="185"/>
    </row>
    <row r="1068" spans="1:2" ht="15.75" hidden="1" customHeight="1" x14ac:dyDescent="0.3">
      <c r="A1068" s="125"/>
      <c r="B1068" s="185"/>
    </row>
    <row r="1069" spans="1:2" ht="15.75" hidden="1" customHeight="1" x14ac:dyDescent="0.3">
      <c r="A1069" s="125"/>
      <c r="B1069" s="185"/>
    </row>
    <row r="1070" spans="1:2" ht="15.75" hidden="1" customHeight="1" x14ac:dyDescent="0.3">
      <c r="A1070" s="125"/>
      <c r="B1070" s="185"/>
    </row>
    <row r="1071" spans="1:2" ht="15.75" hidden="1" customHeight="1" x14ac:dyDescent="0.3">
      <c r="A1071" s="125"/>
      <c r="B1071" s="185"/>
    </row>
    <row r="1072" spans="1:2" ht="15.75" hidden="1" customHeight="1" x14ac:dyDescent="0.3">
      <c r="A1072" s="125"/>
      <c r="B1072" s="185"/>
    </row>
    <row r="1073" spans="1:2" ht="15.75" hidden="1" customHeight="1" x14ac:dyDescent="0.3">
      <c r="A1073" s="125"/>
      <c r="B1073" s="185"/>
    </row>
    <row r="1074" spans="1:2" ht="15.75" hidden="1" customHeight="1" x14ac:dyDescent="0.3">
      <c r="A1074" s="125"/>
      <c r="B1074" s="185"/>
    </row>
    <row r="1075" spans="1:2" ht="15.75" hidden="1" customHeight="1" x14ac:dyDescent="0.3">
      <c r="A1075" s="125"/>
      <c r="B1075" s="126"/>
    </row>
    <row r="1076" spans="1:2" ht="15.75" hidden="1" customHeight="1" x14ac:dyDescent="0.3">
      <c r="A1076" s="125"/>
      <c r="B1076" s="211"/>
    </row>
    <row r="1077" spans="1:2" ht="15.75" hidden="1" customHeight="1" x14ac:dyDescent="0.3">
      <c r="A1077" s="125"/>
      <c r="B1077" s="211"/>
    </row>
    <row r="1078" spans="1:2" ht="15.75" hidden="1" customHeight="1" x14ac:dyDescent="0.3">
      <c r="A1078" s="125"/>
      <c r="B1078" s="211"/>
    </row>
    <row r="1079" spans="1:2" ht="15.75" hidden="1" customHeight="1" x14ac:dyDescent="0.3">
      <c r="A1079" s="125"/>
      <c r="B1079" s="126"/>
    </row>
    <row r="1080" spans="1:2" ht="15.75" hidden="1" customHeight="1" x14ac:dyDescent="0.3">
      <c r="A1080" s="125"/>
      <c r="B1080" s="211"/>
    </row>
    <row r="1081" spans="1:2" ht="15.75" hidden="1" customHeight="1" x14ac:dyDescent="0.3">
      <c r="A1081" s="135"/>
      <c r="B1081" s="185"/>
    </row>
    <row r="1082" spans="1:2" ht="15.75" hidden="1" customHeight="1" x14ac:dyDescent="0.3">
      <c r="A1082" s="135"/>
      <c r="B1082" s="167"/>
    </row>
    <row r="1083" spans="1:2" ht="15.75" hidden="1" customHeight="1" x14ac:dyDescent="0.3">
      <c r="A1083" s="125"/>
      <c r="B1083" s="126"/>
    </row>
    <row r="1084" spans="1:2" ht="15.75" hidden="1" customHeight="1" x14ac:dyDescent="0.3">
      <c r="A1084" s="135"/>
      <c r="B1084" s="132"/>
    </row>
    <row r="1085" spans="1:2" ht="15.75" hidden="1" customHeight="1" x14ac:dyDescent="0.3">
      <c r="A1085" s="135"/>
      <c r="B1085" s="195"/>
    </row>
    <row r="1086" spans="1:2" ht="15.75" hidden="1" customHeight="1" x14ac:dyDescent="0.3">
      <c r="A1086" s="125"/>
      <c r="B1086" s="132"/>
    </row>
    <row r="1087" spans="1:2" ht="15.75" hidden="1" customHeight="1" x14ac:dyDescent="0.3">
      <c r="A1087" s="135"/>
      <c r="B1087" s="128"/>
    </row>
    <row r="1088" spans="1:2" ht="26.25" hidden="1" customHeight="1" x14ac:dyDescent="0.3">
      <c r="A1088" s="135"/>
      <c r="B1088" s="167"/>
    </row>
    <row r="1089" spans="7:17" x14ac:dyDescent="0.3"/>
    <row r="1090" spans="7:17" x14ac:dyDescent="0.3">
      <c r="G1090" s="384"/>
    </row>
    <row r="1091" spans="7:17" x14ac:dyDescent="0.3"/>
    <row r="1092" spans="7:17" x14ac:dyDescent="0.3">
      <c r="Q1092" s="385"/>
    </row>
    <row r="1093" spans="7:17" x14ac:dyDescent="0.3"/>
    <row r="1094" spans="7:17" x14ac:dyDescent="0.3"/>
    <row r="1095" spans="7:17" x14ac:dyDescent="0.3"/>
    <row r="1096" spans="7:17" x14ac:dyDescent="0.3"/>
    <row r="1097" spans="7:17" x14ac:dyDescent="0.3"/>
    <row r="1098" spans="7:17" x14ac:dyDescent="0.3"/>
    <row r="1099" spans="7:17" x14ac:dyDescent="0.3"/>
    <row r="1100" spans="7:17" x14ac:dyDescent="0.3"/>
    <row r="1101" spans="7:17" x14ac:dyDescent="0.3"/>
    <row r="1102" spans="7:17" x14ac:dyDescent="0.3"/>
    <row r="1103" spans="7:17" x14ac:dyDescent="0.3"/>
    <row r="1104" spans="7:17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  <row r="1170" x14ac:dyDescent="0.3"/>
    <row r="1171" x14ac:dyDescent="0.3"/>
    <row r="1172" x14ac:dyDescent="0.3"/>
    <row r="1173" x14ac:dyDescent="0.3"/>
    <row r="1174" x14ac:dyDescent="0.3"/>
    <row r="1175" x14ac:dyDescent="0.3"/>
    <row r="1176" x14ac:dyDescent="0.3"/>
    <row r="1177" x14ac:dyDescent="0.3"/>
    <row r="1178" x14ac:dyDescent="0.3"/>
    <row r="1179" x14ac:dyDescent="0.3"/>
    <row r="1180" x14ac:dyDescent="0.3"/>
    <row r="1181" x14ac:dyDescent="0.3"/>
    <row r="1182" x14ac:dyDescent="0.3"/>
    <row r="1183" x14ac:dyDescent="0.3"/>
    <row r="1184" x14ac:dyDescent="0.3"/>
    <row r="1185" x14ac:dyDescent="0.3"/>
    <row r="1186" x14ac:dyDescent="0.3"/>
    <row r="1187" x14ac:dyDescent="0.3"/>
    <row r="1188" x14ac:dyDescent="0.3"/>
    <row r="1189" x14ac:dyDescent="0.3"/>
    <row r="1190" x14ac:dyDescent="0.3"/>
    <row r="1191" x14ac:dyDescent="0.3"/>
    <row r="1192" x14ac:dyDescent="0.3"/>
    <row r="1193" x14ac:dyDescent="0.3"/>
    <row r="1194" x14ac:dyDescent="0.3"/>
    <row r="1195" x14ac:dyDescent="0.3"/>
    <row r="1196" x14ac:dyDescent="0.3"/>
    <row r="1197" x14ac:dyDescent="0.3"/>
    <row r="1198" x14ac:dyDescent="0.3"/>
    <row r="1199" x14ac:dyDescent="0.3"/>
    <row r="1200" x14ac:dyDescent="0.3"/>
    <row r="1201" x14ac:dyDescent="0.3"/>
    <row r="1202" x14ac:dyDescent="0.3"/>
    <row r="1203" x14ac:dyDescent="0.3"/>
    <row r="1204" x14ac:dyDescent="0.3"/>
    <row r="1205" x14ac:dyDescent="0.3"/>
    <row r="1206" x14ac:dyDescent="0.3"/>
    <row r="1207" x14ac:dyDescent="0.3"/>
    <row r="1208" x14ac:dyDescent="0.3"/>
    <row r="1209" x14ac:dyDescent="0.3"/>
    <row r="1210" x14ac:dyDescent="0.3"/>
    <row r="1211" x14ac:dyDescent="0.3"/>
    <row r="1212" x14ac:dyDescent="0.3"/>
    <row r="1213" x14ac:dyDescent="0.3"/>
    <row r="1214" x14ac:dyDescent="0.3"/>
    <row r="1215" x14ac:dyDescent="0.3"/>
    <row r="1216" x14ac:dyDescent="0.3"/>
    <row r="1217" x14ac:dyDescent="0.3"/>
    <row r="1218" x14ac:dyDescent="0.3"/>
    <row r="1219" x14ac:dyDescent="0.3"/>
    <row r="1220" x14ac:dyDescent="0.3"/>
    <row r="1221" x14ac:dyDescent="0.3"/>
    <row r="1222" x14ac:dyDescent="0.3"/>
    <row r="1223" x14ac:dyDescent="0.3"/>
    <row r="1224" x14ac:dyDescent="0.3"/>
  </sheetData>
  <autoFilter ref="A15:S15"/>
  <mergeCells count="40">
    <mergeCell ref="A9:S9"/>
    <mergeCell ref="Q11:Q13"/>
    <mergeCell ref="H11:H14"/>
    <mergeCell ref="N12:N13"/>
    <mergeCell ref="A10:S10"/>
    <mergeCell ref="A11:A14"/>
    <mergeCell ref="R11:R14"/>
    <mergeCell ref="J11:K11"/>
    <mergeCell ref="A182:B182"/>
    <mergeCell ref="E11:E14"/>
    <mergeCell ref="A16:S16"/>
    <mergeCell ref="G11:G14"/>
    <mergeCell ref="A168:S168"/>
    <mergeCell ref="A175:S175"/>
    <mergeCell ref="F11:F14"/>
    <mergeCell ref="P12:P13"/>
    <mergeCell ref="C12:C14"/>
    <mergeCell ref="S11:S14"/>
    <mergeCell ref="M12:M13"/>
    <mergeCell ref="K12:K13"/>
    <mergeCell ref="I11:I13"/>
    <mergeCell ref="B11:B14"/>
    <mergeCell ref="L11:L13"/>
    <mergeCell ref="O12:O13"/>
    <mergeCell ref="A183:B183"/>
    <mergeCell ref="M11:P11"/>
    <mergeCell ref="C11:D11"/>
    <mergeCell ref="J12:J13"/>
    <mergeCell ref="D12:D14"/>
    <mergeCell ref="A92:B92"/>
    <mergeCell ref="A21:S21"/>
    <mergeCell ref="A45:S45"/>
    <mergeCell ref="A74:S74"/>
    <mergeCell ref="A91:S91"/>
    <mergeCell ref="A108:S108"/>
    <mergeCell ref="A126:S126"/>
    <mergeCell ref="A139:S139"/>
    <mergeCell ref="A144:S144"/>
    <mergeCell ref="A155:S155"/>
    <mergeCell ref="A163:S163"/>
  </mergeCells>
  <conditionalFormatting sqref="B94:B96">
    <cfRule type="duplicateValues" dxfId="19" priority="5"/>
  </conditionalFormatting>
  <conditionalFormatting sqref="B98:B99">
    <cfRule type="duplicateValues" dxfId="18" priority="4"/>
  </conditionalFormatting>
  <conditionalFormatting sqref="B100:B105">
    <cfRule type="duplicateValues" dxfId="17" priority="3"/>
  </conditionalFormatting>
  <conditionalFormatting sqref="B93">
    <cfRule type="duplicateValues" dxfId="16" priority="8"/>
  </conditionalFormatting>
  <conditionalFormatting sqref="B27">
    <cfRule type="duplicateValues" dxfId="15" priority="2"/>
  </conditionalFormatting>
  <conditionalFormatting sqref="B97">
    <cfRule type="duplicateValues" dxfId="14" priority="1"/>
  </conditionalFormatting>
  <printOptions horizontalCentered="1"/>
  <pageMargins left="0.15748031496062992" right="0.15748031496062992" top="0.35433070866141736" bottom="0.23622047244094491" header="0.15748031496062992" footer="0.15748031496062992"/>
  <pageSetup paperSize="9" scale="60" fitToHeight="100" orientation="landscape" r:id="rId1"/>
  <headerFooter>
    <oddFooter>Страница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0"/>
  <sheetViews>
    <sheetView view="pageBreakPreview" zoomScale="60" zoomScaleNormal="60" workbookViewId="0">
      <pane xSplit="2" ySplit="4" topLeftCell="C104" activePane="bottomRight" state="frozen"/>
      <selection pane="topRight" activeCell="C1" sqref="C1"/>
      <selection pane="bottomLeft" activeCell="A9" sqref="A9"/>
      <selection pane="bottomRight" activeCell="B1041" sqref="B1041"/>
    </sheetView>
  </sheetViews>
  <sheetFormatPr defaultColWidth="9.109375" defaultRowHeight="15.6" zeroHeight="1" x14ac:dyDescent="0.3"/>
  <cols>
    <col min="1" max="1" width="7.33203125" style="402" customWidth="1"/>
    <col min="2" max="2" width="51" style="212" customWidth="1"/>
    <col min="3" max="3" width="20" style="187" customWidth="1"/>
    <col min="4" max="4" width="6.6640625" style="403" customWidth="1"/>
    <col min="5" max="5" width="19.33203125" style="391" customWidth="1"/>
    <col min="6" max="6" width="17" style="391" customWidth="1"/>
    <col min="7" max="7" width="15.6640625" style="391" customWidth="1"/>
    <col min="8" max="8" width="0" style="105" hidden="1" customWidth="1"/>
    <col min="9" max="9" width="18.6640625" style="105" customWidth="1"/>
    <col min="10" max="16384" width="9.109375" style="105"/>
  </cols>
  <sheetData>
    <row r="1" spans="1:8" ht="41.25" customHeight="1" x14ac:dyDescent="0.3">
      <c r="A1" s="490" t="s">
        <v>265</v>
      </c>
      <c r="B1" s="490"/>
      <c r="C1" s="490"/>
      <c r="D1" s="490"/>
      <c r="E1" s="490"/>
      <c r="F1" s="490"/>
      <c r="G1" s="490"/>
    </row>
    <row r="2" spans="1:8" ht="65.25" customHeight="1" x14ac:dyDescent="0.3">
      <c r="A2" s="491" t="s">
        <v>21</v>
      </c>
      <c r="B2" s="491" t="s">
        <v>0</v>
      </c>
      <c r="C2" s="222" t="s">
        <v>22</v>
      </c>
      <c r="D2" s="493" t="s">
        <v>25</v>
      </c>
      <c r="E2" s="494"/>
      <c r="F2" s="107" t="s">
        <v>66</v>
      </c>
      <c r="G2" s="221" t="s">
        <v>259</v>
      </c>
    </row>
    <row r="3" spans="1:8" s="108" customFormat="1" ht="13.5" customHeight="1" x14ac:dyDescent="0.3">
      <c r="A3" s="492"/>
      <c r="B3" s="492"/>
      <c r="C3" s="107" t="s">
        <v>20</v>
      </c>
      <c r="D3" s="107" t="s">
        <v>39</v>
      </c>
      <c r="E3" s="108" t="s">
        <v>65</v>
      </c>
      <c r="F3" s="107" t="s">
        <v>20</v>
      </c>
      <c r="G3" s="107" t="s">
        <v>20</v>
      </c>
    </row>
    <row r="4" spans="1:8" s="108" customFormat="1" x14ac:dyDescent="0.3">
      <c r="A4" s="110">
        <v>1</v>
      </c>
      <c r="B4" s="109">
        <v>2</v>
      </c>
      <c r="C4" s="110">
        <v>3</v>
      </c>
      <c r="D4" s="110">
        <v>4</v>
      </c>
      <c r="E4" s="110">
        <v>5</v>
      </c>
      <c r="F4" s="110">
        <v>6</v>
      </c>
      <c r="G4" s="110">
        <v>7</v>
      </c>
    </row>
    <row r="5" spans="1:8" s="108" customFormat="1" x14ac:dyDescent="0.3">
      <c r="A5" s="467" t="s">
        <v>74</v>
      </c>
      <c r="B5" s="468"/>
      <c r="C5" s="468"/>
      <c r="D5" s="468"/>
      <c r="E5" s="468"/>
      <c r="F5" s="468"/>
      <c r="G5" s="469"/>
    </row>
    <row r="6" spans="1:8" s="115" customFormat="1" ht="17.25" customHeight="1" x14ac:dyDescent="0.3">
      <c r="A6" s="249" t="s">
        <v>281</v>
      </c>
      <c r="B6" s="114"/>
      <c r="C6" s="220"/>
      <c r="D6" s="244"/>
      <c r="E6" s="220"/>
      <c r="F6" s="220"/>
      <c r="G6" s="100"/>
    </row>
    <row r="7" spans="1:8" s="108" customFormat="1" ht="37.5" customHeight="1" x14ac:dyDescent="0.3">
      <c r="A7" s="98">
        <v>1</v>
      </c>
      <c r="B7" s="117" t="s">
        <v>75</v>
      </c>
      <c r="C7" s="100">
        <f>E7+F7+G7</f>
        <v>260000</v>
      </c>
      <c r="D7" s="102"/>
      <c r="E7" s="100"/>
      <c r="F7" s="100"/>
      <c r="G7" s="120">
        <v>260000</v>
      </c>
      <c r="H7" s="108">
        <v>260000</v>
      </c>
    </row>
    <row r="8" spans="1:8" s="108" customFormat="1" ht="17.25" customHeight="1" x14ac:dyDescent="0.3">
      <c r="A8" s="98">
        <f>A7+1</f>
        <v>2</v>
      </c>
      <c r="B8" s="99" t="s">
        <v>76</v>
      </c>
      <c r="C8" s="100">
        <f>E8+F8+G8</f>
        <v>260000</v>
      </c>
      <c r="D8" s="102"/>
      <c r="E8" s="100"/>
      <c r="F8" s="100"/>
      <c r="G8" s="120">
        <v>260000</v>
      </c>
    </row>
    <row r="9" spans="1:8" s="108" customFormat="1" ht="17.25" customHeight="1" x14ac:dyDescent="0.3">
      <c r="A9" s="98">
        <f>A8+1</f>
        <v>3</v>
      </c>
      <c r="B9" s="99" t="s">
        <v>77</v>
      </c>
      <c r="C9" s="100">
        <f>E9+F9+G9</f>
        <v>260000</v>
      </c>
      <c r="D9" s="102"/>
      <c r="E9" s="100"/>
      <c r="F9" s="100"/>
      <c r="G9" s="120">
        <v>260000</v>
      </c>
    </row>
    <row r="10" spans="1:8" s="108" customFormat="1" ht="17.25" customHeight="1" x14ac:dyDescent="0.3">
      <c r="A10" s="98">
        <f>A9+1</f>
        <v>4</v>
      </c>
      <c r="B10" s="99" t="s">
        <v>79</v>
      </c>
      <c r="C10" s="100">
        <f>E10+F10+G10</f>
        <v>910000</v>
      </c>
      <c r="D10" s="102"/>
      <c r="E10" s="100"/>
      <c r="F10" s="100"/>
      <c r="G10" s="120">
        <v>910000</v>
      </c>
    </row>
    <row r="11" spans="1:8" s="108" customFormat="1" ht="17.25" customHeight="1" x14ac:dyDescent="0.3">
      <c r="A11" s="239" t="s">
        <v>42</v>
      </c>
      <c r="B11" s="99"/>
      <c r="C11" s="100">
        <f>SUM(C7:C10)</f>
        <v>1690000</v>
      </c>
      <c r="D11" s="98">
        <f t="shared" ref="D11:G11" si="0">SUM(D7:D10)</f>
        <v>0</v>
      </c>
      <c r="E11" s="100">
        <f t="shared" si="0"/>
        <v>0</v>
      </c>
      <c r="F11" s="100">
        <f t="shared" si="0"/>
        <v>0</v>
      </c>
      <c r="G11" s="100">
        <f t="shared" si="0"/>
        <v>1690000</v>
      </c>
    </row>
    <row r="12" spans="1:8" s="108" customFormat="1" x14ac:dyDescent="0.3">
      <c r="A12" s="257" t="s">
        <v>282</v>
      </c>
      <c r="B12" s="190"/>
      <c r="C12" s="386"/>
      <c r="D12" s="293"/>
      <c r="E12" s="386"/>
      <c r="F12" s="386"/>
      <c r="G12" s="387"/>
    </row>
    <row r="13" spans="1:8" s="108" customFormat="1" ht="17.25" customHeight="1" x14ac:dyDescent="0.3">
      <c r="A13" s="98">
        <f>A10+1</f>
        <v>5</v>
      </c>
      <c r="B13" s="99" t="s">
        <v>82</v>
      </c>
      <c r="C13" s="100">
        <f>E13+F13+G13</f>
        <v>260000</v>
      </c>
      <c r="D13" s="98"/>
      <c r="E13" s="100"/>
      <c r="F13" s="100"/>
      <c r="G13" s="120">
        <v>260000</v>
      </c>
    </row>
    <row r="14" spans="1:8" s="108" customFormat="1" ht="17.25" customHeight="1" x14ac:dyDescent="0.3">
      <c r="A14" s="98">
        <f>A13+1</f>
        <v>6</v>
      </c>
      <c r="B14" s="99" t="s">
        <v>84</v>
      </c>
      <c r="C14" s="100">
        <f>E14+F14+G14</f>
        <v>390000</v>
      </c>
      <c r="D14" s="98"/>
      <c r="E14" s="100"/>
      <c r="F14" s="100"/>
      <c r="G14" s="120">
        <f>130000*3</f>
        <v>390000</v>
      </c>
    </row>
    <row r="15" spans="1:8" s="108" customFormat="1" x14ac:dyDescent="0.3">
      <c r="A15" s="98">
        <f>A14+1</f>
        <v>7</v>
      </c>
      <c r="B15" s="190" t="s">
        <v>83</v>
      </c>
      <c r="C15" s="100">
        <f>E15+F15+G15</f>
        <v>130000</v>
      </c>
      <c r="D15" s="98"/>
      <c r="E15" s="100"/>
      <c r="F15" s="100"/>
      <c r="G15" s="100">
        <v>130000</v>
      </c>
    </row>
    <row r="16" spans="1:8" s="108" customFormat="1" ht="17.25" customHeight="1" x14ac:dyDescent="0.3">
      <c r="A16" s="388" t="s">
        <v>42</v>
      </c>
      <c r="B16" s="190"/>
      <c r="C16" s="100">
        <f>SUM(C13:C15)</f>
        <v>780000</v>
      </c>
      <c r="D16" s="98">
        <f>SUM(D13:D15)</f>
        <v>0</v>
      </c>
      <c r="E16" s="100">
        <f>SUM(E13:E15)</f>
        <v>0</v>
      </c>
      <c r="F16" s="100">
        <f>SUM(F13:F15)</f>
        <v>0</v>
      </c>
      <c r="G16" s="100">
        <f>SUM(G13:G15)</f>
        <v>780000</v>
      </c>
    </row>
    <row r="17" spans="1:7" s="108" customFormat="1" ht="17.25" customHeight="1" x14ac:dyDescent="0.3">
      <c r="A17" s="258" t="s">
        <v>85</v>
      </c>
      <c r="B17" s="99"/>
      <c r="C17" s="100"/>
      <c r="D17" s="98"/>
      <c r="E17" s="98"/>
      <c r="F17" s="100"/>
      <c r="G17" s="120"/>
    </row>
    <row r="18" spans="1:7" s="108" customFormat="1" ht="17.25" customHeight="1" x14ac:dyDescent="0.3">
      <c r="A18" s="98">
        <f>A15+1</f>
        <v>8</v>
      </c>
      <c r="B18" s="99" t="s">
        <v>86</v>
      </c>
      <c r="C18" s="100">
        <f>E18+F18+G18</f>
        <v>520000</v>
      </c>
      <c r="D18" s="98"/>
      <c r="E18" s="100"/>
      <c r="F18" s="100"/>
      <c r="G18" s="120">
        <v>520000</v>
      </c>
    </row>
    <row r="19" spans="1:7" s="108" customFormat="1" ht="17.25" customHeight="1" x14ac:dyDescent="0.3">
      <c r="A19" s="239" t="s">
        <v>42</v>
      </c>
      <c r="B19" s="99"/>
      <c r="C19" s="100">
        <f>C18</f>
        <v>520000</v>
      </c>
      <c r="D19" s="98">
        <f t="shared" ref="D19:G19" si="1">D18</f>
        <v>0</v>
      </c>
      <c r="E19" s="100">
        <f t="shared" si="1"/>
        <v>0</v>
      </c>
      <c r="F19" s="100">
        <f t="shared" si="1"/>
        <v>0</v>
      </c>
      <c r="G19" s="100">
        <f t="shared" si="1"/>
        <v>520000</v>
      </c>
    </row>
    <row r="20" spans="1:7" s="108" customFormat="1" ht="17.25" customHeight="1" x14ac:dyDescent="0.3">
      <c r="A20" s="257" t="s">
        <v>279</v>
      </c>
      <c r="B20" s="190"/>
      <c r="C20" s="100"/>
      <c r="D20" s="102"/>
      <c r="E20" s="100"/>
      <c r="F20" s="100"/>
      <c r="G20" s="100"/>
    </row>
    <row r="21" spans="1:7" s="108" customFormat="1" ht="36" customHeight="1" x14ac:dyDescent="0.3">
      <c r="A21" s="98">
        <f>A18+1</f>
        <v>9</v>
      </c>
      <c r="B21" s="117" t="s">
        <v>87</v>
      </c>
      <c r="C21" s="100">
        <f>E21+F21+G21</f>
        <v>390000</v>
      </c>
      <c r="D21" s="102"/>
      <c r="E21" s="100"/>
      <c r="F21" s="100"/>
      <c r="G21" s="120">
        <v>390000</v>
      </c>
    </row>
    <row r="22" spans="1:7" s="108" customFormat="1" ht="36" customHeight="1" x14ac:dyDescent="0.3">
      <c r="A22" s="98">
        <f>A21+1</f>
        <v>10</v>
      </c>
      <c r="B22" s="389" t="s">
        <v>88</v>
      </c>
      <c r="C22" s="100">
        <f>E22+F22+G22</f>
        <v>8667924.4699999988</v>
      </c>
      <c r="D22" s="102">
        <f>cвод!J19</f>
        <v>3</v>
      </c>
      <c r="E22" s="100">
        <f>SUM([1]субсидия!$C$166:$C$168)</f>
        <v>8057534.0899999999</v>
      </c>
      <c r="F22" s="100">
        <f>cвод!L19</f>
        <v>220390.38</v>
      </c>
      <c r="G22" s="100">
        <f>D22*130000</f>
        <v>390000</v>
      </c>
    </row>
    <row r="23" spans="1:7" s="108" customFormat="1" ht="36" customHeight="1" x14ac:dyDescent="0.3">
      <c r="A23" s="102">
        <f t="shared" ref="A23" si="2">A22+1</f>
        <v>11</v>
      </c>
      <c r="B23" s="389" t="s">
        <v>89</v>
      </c>
      <c r="C23" s="100">
        <f>E23+F23+G23</f>
        <v>8680076.0399999991</v>
      </c>
      <c r="D23" s="102">
        <f>cвод!J20</f>
        <v>3</v>
      </c>
      <c r="E23" s="100">
        <f>SUM([1]субсидия!$C$169:$C$171)</f>
        <v>8069685.6600000001</v>
      </c>
      <c r="F23" s="100">
        <f>cвод!L20</f>
        <v>220390.38</v>
      </c>
      <c r="G23" s="100">
        <f>D23*130000</f>
        <v>390000</v>
      </c>
    </row>
    <row r="24" spans="1:7" s="108" customFormat="1" ht="17.25" customHeight="1" x14ac:dyDescent="0.3">
      <c r="A24" s="388" t="s">
        <v>42</v>
      </c>
      <c r="B24" s="190"/>
      <c r="C24" s="100">
        <f>SUM(C21:C23)</f>
        <v>17738000.509999998</v>
      </c>
      <c r="D24" s="98">
        <f t="shared" ref="D24:G24" si="3">SUM(D21:D23)</f>
        <v>6</v>
      </c>
      <c r="E24" s="100">
        <f t="shared" si="3"/>
        <v>16127219.75</v>
      </c>
      <c r="F24" s="100">
        <f t="shared" si="3"/>
        <v>440780.76</v>
      </c>
      <c r="G24" s="100">
        <f t="shared" si="3"/>
        <v>1170000</v>
      </c>
    </row>
    <row r="25" spans="1:7" s="390" customFormat="1" ht="17.25" customHeight="1" x14ac:dyDescent="0.3">
      <c r="A25" s="257" t="s">
        <v>91</v>
      </c>
      <c r="B25" s="114"/>
      <c r="C25" s="220">
        <f>C24+C16+C11+C19</f>
        <v>20728000.509999998</v>
      </c>
      <c r="D25" s="245">
        <f>D24+D16+D11+D19</f>
        <v>6</v>
      </c>
      <c r="E25" s="220">
        <f>E24+E16+E11+E19</f>
        <v>16127219.75</v>
      </c>
      <c r="F25" s="220">
        <f>F24+F16+F11+F19</f>
        <v>440780.76</v>
      </c>
      <c r="G25" s="220">
        <f>G24+G16+G11+G19</f>
        <v>4160000</v>
      </c>
    </row>
    <row r="26" spans="1:7" s="108" customFormat="1" ht="17.25" customHeight="1" x14ac:dyDescent="0.3">
      <c r="A26" s="467" t="s">
        <v>99</v>
      </c>
      <c r="B26" s="468"/>
      <c r="C26" s="468"/>
      <c r="D26" s="468"/>
      <c r="E26" s="468"/>
      <c r="F26" s="468"/>
      <c r="G26" s="469"/>
    </row>
    <row r="27" spans="1:7" s="108" customFormat="1" ht="17.25" customHeight="1" x14ac:dyDescent="0.3">
      <c r="A27" s="257" t="s">
        <v>276</v>
      </c>
      <c r="B27" s="190"/>
      <c r="C27" s="100"/>
      <c r="D27" s="102"/>
      <c r="E27" s="100"/>
      <c r="F27" s="100"/>
      <c r="G27" s="100"/>
    </row>
    <row r="28" spans="1:7" s="108" customFormat="1" ht="17.25" customHeight="1" x14ac:dyDescent="0.3">
      <c r="A28" s="102">
        <f>A23+1</f>
        <v>12</v>
      </c>
      <c r="B28" s="190" t="s">
        <v>202</v>
      </c>
      <c r="C28" s="100">
        <f t="shared" ref="C28:C35" si="4">E28+F28+G28</f>
        <v>2540171.3722000001</v>
      </c>
      <c r="D28" s="102">
        <f>cвод!J25</f>
        <v>1</v>
      </c>
      <c r="E28" s="100">
        <f>[1]субсидия!$C$295</f>
        <v>2362913.11</v>
      </c>
      <c r="F28" s="100">
        <f t="shared" ref="F28:F35" si="5">E28*0.02</f>
        <v>47258.262199999997</v>
      </c>
      <c r="G28" s="100">
        <f>D28*130000</f>
        <v>130000</v>
      </c>
    </row>
    <row r="29" spans="1:7" s="108" customFormat="1" ht="17.25" customHeight="1" x14ac:dyDescent="0.3">
      <c r="A29" s="102">
        <f t="shared" ref="A29" si="6">A28+1</f>
        <v>13</v>
      </c>
      <c r="B29" s="190" t="s">
        <v>214</v>
      </c>
      <c r="C29" s="100">
        <f t="shared" si="4"/>
        <v>2438131.6228</v>
      </c>
      <c r="D29" s="102">
        <f>cвод!J29</f>
        <v>1</v>
      </c>
      <c r="E29" s="100">
        <f>[1]субсидия!$C$287</f>
        <v>2262874.14</v>
      </c>
      <c r="F29" s="100">
        <f t="shared" si="5"/>
        <v>45257.482800000005</v>
      </c>
      <c r="G29" s="100">
        <f>D29*130000</f>
        <v>130000</v>
      </c>
    </row>
    <row r="30" spans="1:7" s="108" customFormat="1" ht="17.25" customHeight="1" x14ac:dyDescent="0.3">
      <c r="A30" s="98">
        <f>A29+1</f>
        <v>14</v>
      </c>
      <c r="B30" s="99" t="s">
        <v>92</v>
      </c>
      <c r="C30" s="100">
        <f t="shared" si="4"/>
        <v>520000</v>
      </c>
      <c r="D30" s="102"/>
      <c r="E30" s="103"/>
      <c r="F30" s="103"/>
      <c r="G30" s="120">
        <v>520000</v>
      </c>
    </row>
    <row r="31" spans="1:7" s="108" customFormat="1" ht="17.25" customHeight="1" x14ac:dyDescent="0.3">
      <c r="A31" s="98">
        <f t="shared" ref="A31:A35" si="7">A30+1</f>
        <v>15</v>
      </c>
      <c r="B31" s="190" t="s">
        <v>205</v>
      </c>
      <c r="C31" s="100">
        <f t="shared" si="4"/>
        <v>11629909.380000001</v>
      </c>
      <c r="D31" s="102">
        <f>cвод!J31</f>
        <v>3</v>
      </c>
      <c r="E31" s="100">
        <f>cвод!K31</f>
        <v>11019519</v>
      </c>
      <c r="F31" s="100">
        <f t="shared" si="5"/>
        <v>220390.38</v>
      </c>
      <c r="G31" s="100">
        <f t="shared" ref="G31:G35" si="8">D31*130000</f>
        <v>390000</v>
      </c>
    </row>
    <row r="32" spans="1:7" s="108" customFormat="1" ht="17.25" customHeight="1" x14ac:dyDescent="0.3">
      <c r="A32" s="98">
        <f t="shared" si="7"/>
        <v>16</v>
      </c>
      <c r="B32" s="190" t="s">
        <v>93</v>
      </c>
      <c r="C32" s="100">
        <f t="shared" si="4"/>
        <v>2438059.6413999996</v>
      </c>
      <c r="D32" s="102">
        <f>cвод!J32</f>
        <v>1</v>
      </c>
      <c r="E32" s="100">
        <f>[1]субсидия!$C$290</f>
        <v>2262803.5699999998</v>
      </c>
      <c r="F32" s="100">
        <f t="shared" si="5"/>
        <v>45256.071400000001</v>
      </c>
      <c r="G32" s="100">
        <f t="shared" si="8"/>
        <v>130000</v>
      </c>
    </row>
    <row r="33" spans="1:9" s="108" customFormat="1" ht="17.25" customHeight="1" x14ac:dyDescent="0.3">
      <c r="A33" s="98">
        <f t="shared" si="7"/>
        <v>17</v>
      </c>
      <c r="B33" s="190" t="s">
        <v>206</v>
      </c>
      <c r="C33" s="100">
        <f t="shared" si="4"/>
        <v>3876636.46</v>
      </c>
      <c r="D33" s="102">
        <f>cвод!J35</f>
        <v>1</v>
      </c>
      <c r="E33" s="100">
        <f>cвод!K35</f>
        <v>3673173</v>
      </c>
      <c r="F33" s="100">
        <f t="shared" si="5"/>
        <v>73463.460000000006</v>
      </c>
      <c r="G33" s="100">
        <f t="shared" si="8"/>
        <v>130000</v>
      </c>
    </row>
    <row r="34" spans="1:9" s="108" customFormat="1" ht="17.25" customHeight="1" x14ac:dyDescent="0.3">
      <c r="A34" s="98">
        <f t="shared" si="7"/>
        <v>18</v>
      </c>
      <c r="B34" s="190" t="s">
        <v>207</v>
      </c>
      <c r="C34" s="100">
        <f t="shared" si="4"/>
        <v>2481167.5444</v>
      </c>
      <c r="D34" s="102">
        <f>cвод!J36</f>
        <v>1</v>
      </c>
      <c r="E34" s="100">
        <f>[1]субсидия!$C$293</f>
        <v>2305066.2200000002</v>
      </c>
      <c r="F34" s="100">
        <f t="shared" si="5"/>
        <v>46101.324400000005</v>
      </c>
      <c r="G34" s="100">
        <f t="shared" si="8"/>
        <v>130000</v>
      </c>
    </row>
    <row r="35" spans="1:9" s="108" customFormat="1" ht="17.25" customHeight="1" x14ac:dyDescent="0.3">
      <c r="A35" s="98">
        <f t="shared" si="7"/>
        <v>19</v>
      </c>
      <c r="B35" s="190" t="s">
        <v>208</v>
      </c>
      <c r="C35" s="100">
        <f t="shared" si="4"/>
        <v>2483623.2352</v>
      </c>
      <c r="D35" s="102">
        <f>cвод!J37</f>
        <v>1</v>
      </c>
      <c r="E35" s="100">
        <f>[1]субсидия!$C$294</f>
        <v>2307473.7599999998</v>
      </c>
      <c r="F35" s="100">
        <f t="shared" si="5"/>
        <v>46149.475199999993</v>
      </c>
      <c r="G35" s="100">
        <f t="shared" si="8"/>
        <v>130000</v>
      </c>
    </row>
    <row r="36" spans="1:9" s="108" customFormat="1" ht="17.25" customHeight="1" x14ac:dyDescent="0.3">
      <c r="A36" s="388" t="s">
        <v>42</v>
      </c>
      <c r="B36" s="190"/>
      <c r="C36" s="100">
        <f>SUM(C28:C35)</f>
        <v>28407699.255999997</v>
      </c>
      <c r="D36" s="98">
        <f>SUM(D28:D35)</f>
        <v>9</v>
      </c>
      <c r="E36" s="100">
        <f>SUM(E28:E35)</f>
        <v>26193822.799999997</v>
      </c>
      <c r="F36" s="100">
        <f>SUM(F28:F35)</f>
        <v>523876.45600000001</v>
      </c>
      <c r="G36" s="100">
        <f>SUM(G28:G35)</f>
        <v>1690000</v>
      </c>
      <c r="I36" s="391"/>
    </row>
    <row r="37" spans="1:9" s="108" customFormat="1" ht="17.25" customHeight="1" x14ac:dyDescent="0.3">
      <c r="A37" s="257" t="s">
        <v>193</v>
      </c>
      <c r="B37" s="190"/>
      <c r="C37" s="100"/>
      <c r="D37" s="102"/>
      <c r="E37" s="100"/>
      <c r="F37" s="100"/>
      <c r="G37" s="100"/>
    </row>
    <row r="38" spans="1:9" s="108" customFormat="1" ht="17.25" customHeight="1" x14ac:dyDescent="0.3">
      <c r="A38" s="98">
        <f>A35+1</f>
        <v>20</v>
      </c>
      <c r="B38" s="190" t="s">
        <v>194</v>
      </c>
      <c r="C38" s="100">
        <f>E38+F38+G38</f>
        <v>8324810.25</v>
      </c>
      <c r="D38" s="102">
        <v>3</v>
      </c>
      <c r="E38" s="100">
        <v>8126680.6500000004</v>
      </c>
      <c r="F38" s="100">
        <v>198129.6</v>
      </c>
      <c r="G38" s="100">
        <v>0</v>
      </c>
    </row>
    <row r="39" spans="1:9" s="108" customFormat="1" ht="17.25" customHeight="1" x14ac:dyDescent="0.3">
      <c r="A39" s="102">
        <f t="shared" ref="A39" si="9">A38+1</f>
        <v>21</v>
      </c>
      <c r="B39" s="190" t="s">
        <v>195</v>
      </c>
      <c r="C39" s="100">
        <f>E39+F39+G39</f>
        <v>13117704.67</v>
      </c>
      <c r="D39" s="102">
        <v>5</v>
      </c>
      <c r="E39" s="100">
        <f>SUM([1]субсидия!$C$299:$C$303)</f>
        <v>11888945.949999999</v>
      </c>
      <c r="F39" s="100">
        <f>cвод!L48</f>
        <v>448758.72</v>
      </c>
      <c r="G39" s="100">
        <f>cвод!Z48</f>
        <v>780000</v>
      </c>
    </row>
    <row r="40" spans="1:9" s="108" customFormat="1" ht="17.25" customHeight="1" x14ac:dyDescent="0.3">
      <c r="A40" s="102">
        <f>A39+1</f>
        <v>22</v>
      </c>
      <c r="B40" s="190" t="s">
        <v>196</v>
      </c>
      <c r="C40" s="100">
        <f>E40+F40+G40</f>
        <v>7759701.0999999996</v>
      </c>
      <c r="D40" s="102">
        <v>3</v>
      </c>
      <c r="E40" s="100">
        <f>SUM([1]субсидия!$C$296:$C$298)</f>
        <v>7170098.1999999993</v>
      </c>
      <c r="F40" s="100">
        <f>66534.3+66534.3+66534.3</f>
        <v>199602.90000000002</v>
      </c>
      <c r="G40" s="100">
        <f>D40*130000</f>
        <v>390000</v>
      </c>
    </row>
    <row r="41" spans="1:9" s="108" customFormat="1" ht="17.25" customHeight="1" x14ac:dyDescent="0.3">
      <c r="A41" s="388" t="s">
        <v>42</v>
      </c>
      <c r="B41" s="190"/>
      <c r="C41" s="100">
        <f>SUM(C38:C40)</f>
        <v>29202216.020000003</v>
      </c>
      <c r="D41" s="98">
        <f t="shared" ref="D41:G41" si="10">SUM(D38:D40)</f>
        <v>11</v>
      </c>
      <c r="E41" s="100">
        <f t="shared" si="10"/>
        <v>27185724.800000001</v>
      </c>
      <c r="F41" s="100">
        <f t="shared" si="10"/>
        <v>846491.22</v>
      </c>
      <c r="G41" s="100">
        <f t="shared" si="10"/>
        <v>1170000</v>
      </c>
    </row>
    <row r="42" spans="1:9" s="108" customFormat="1" ht="17.25" customHeight="1" x14ac:dyDescent="0.3">
      <c r="A42" s="257" t="s">
        <v>228</v>
      </c>
      <c r="B42" s="190"/>
      <c r="C42" s="100"/>
      <c r="D42" s="102"/>
      <c r="E42" s="100"/>
      <c r="F42" s="100"/>
      <c r="G42" s="100"/>
    </row>
    <row r="43" spans="1:9" s="108" customFormat="1" ht="17.25" customHeight="1" x14ac:dyDescent="0.3">
      <c r="A43" s="102">
        <f>A40+1</f>
        <v>23</v>
      </c>
      <c r="B43" s="190" t="s">
        <v>229</v>
      </c>
      <c r="C43" s="100">
        <f>E43+F43+G43</f>
        <v>2381097.2199999997</v>
      </c>
      <c r="D43" s="102">
        <v>1</v>
      </c>
      <c r="E43" s="100">
        <v>2313231.88</v>
      </c>
      <c r="F43" s="100">
        <v>67865.34</v>
      </c>
      <c r="G43" s="100"/>
    </row>
    <row r="44" spans="1:9" s="108" customFormat="1" ht="17.25" customHeight="1" x14ac:dyDescent="0.3">
      <c r="A44" s="388" t="s">
        <v>42</v>
      </c>
      <c r="B44" s="190"/>
      <c r="C44" s="100">
        <f>SUM(C43)</f>
        <v>2381097.2199999997</v>
      </c>
      <c r="D44" s="98">
        <f t="shared" ref="D44:G44" si="11">SUM(D43)</f>
        <v>1</v>
      </c>
      <c r="E44" s="100">
        <f t="shared" si="11"/>
        <v>2313231.88</v>
      </c>
      <c r="F44" s="100">
        <f t="shared" si="11"/>
        <v>67865.34</v>
      </c>
      <c r="G44" s="100">
        <f t="shared" si="11"/>
        <v>0</v>
      </c>
    </row>
    <row r="45" spans="1:9" s="390" customFormat="1" ht="17.25" customHeight="1" x14ac:dyDescent="0.3">
      <c r="A45" s="257" t="s">
        <v>69</v>
      </c>
      <c r="B45" s="114"/>
      <c r="C45" s="220">
        <f>C41+C36+C44</f>
        <v>59991012.495999999</v>
      </c>
      <c r="D45" s="245">
        <f t="shared" ref="D45:G45" si="12">D41+D36+D44</f>
        <v>21</v>
      </c>
      <c r="E45" s="220">
        <f t="shared" si="12"/>
        <v>55692779.479999997</v>
      </c>
      <c r="F45" s="220">
        <f t="shared" si="12"/>
        <v>1438233.0160000001</v>
      </c>
      <c r="G45" s="220">
        <f t="shared" si="12"/>
        <v>2860000</v>
      </c>
      <c r="I45" s="392"/>
    </row>
    <row r="46" spans="1:9" s="108" customFormat="1" ht="17.25" customHeight="1" x14ac:dyDescent="0.3">
      <c r="A46" s="467" t="s">
        <v>113</v>
      </c>
      <c r="B46" s="468"/>
      <c r="C46" s="468"/>
      <c r="D46" s="468"/>
      <c r="E46" s="468"/>
      <c r="F46" s="468"/>
      <c r="G46" s="469"/>
    </row>
    <row r="47" spans="1:9" s="108" customFormat="1" ht="17.25" customHeight="1" x14ac:dyDescent="0.3">
      <c r="A47" s="257" t="s">
        <v>114</v>
      </c>
      <c r="B47" s="190"/>
      <c r="C47" s="100"/>
      <c r="D47" s="102"/>
      <c r="E47" s="100"/>
      <c r="F47" s="100"/>
      <c r="G47" s="100"/>
    </row>
    <row r="48" spans="1:9" s="108" customFormat="1" ht="17.25" customHeight="1" x14ac:dyDescent="0.3">
      <c r="A48" s="98">
        <f>A43+1</f>
        <v>24</v>
      </c>
      <c r="B48" s="99" t="s">
        <v>118</v>
      </c>
      <c r="C48" s="100">
        <f t="shared" ref="C48:C55" si="13">E48+F48+G48</f>
        <v>390000</v>
      </c>
      <c r="D48" s="102"/>
      <c r="E48" s="100"/>
      <c r="F48" s="100"/>
      <c r="G48" s="120">
        <v>390000</v>
      </c>
    </row>
    <row r="49" spans="1:9" s="108" customFormat="1" ht="17.25" customHeight="1" x14ac:dyDescent="0.3">
      <c r="A49" s="102">
        <f t="shared" ref="A49:A55" si="14">A48+1</f>
        <v>25</v>
      </c>
      <c r="B49" s="99" t="s">
        <v>119</v>
      </c>
      <c r="C49" s="100">
        <f t="shared" si="13"/>
        <v>260000</v>
      </c>
      <c r="D49" s="102"/>
      <c r="E49" s="100"/>
      <c r="F49" s="100"/>
      <c r="G49" s="120">
        <v>260000</v>
      </c>
    </row>
    <row r="50" spans="1:9" s="108" customFormat="1" ht="17.25" customHeight="1" x14ac:dyDescent="0.3">
      <c r="A50" s="102">
        <f t="shared" si="14"/>
        <v>26</v>
      </c>
      <c r="B50" s="99" t="s">
        <v>124</v>
      </c>
      <c r="C50" s="100">
        <f t="shared" si="13"/>
        <v>520000</v>
      </c>
      <c r="D50" s="102"/>
      <c r="E50" s="100"/>
      <c r="F50" s="100"/>
      <c r="G50" s="121">
        <f>4*130000</f>
        <v>520000</v>
      </c>
    </row>
    <row r="51" spans="1:9" s="108" customFormat="1" ht="17.25" customHeight="1" x14ac:dyDescent="0.3">
      <c r="A51" s="102">
        <f t="shared" si="14"/>
        <v>27</v>
      </c>
      <c r="B51" s="190" t="s">
        <v>128</v>
      </c>
      <c r="C51" s="100">
        <f t="shared" si="13"/>
        <v>15506545.84</v>
      </c>
      <c r="D51" s="102">
        <f>cвод!J70</f>
        <v>4</v>
      </c>
      <c r="E51" s="100">
        <f>cвод!K70</f>
        <v>14692692</v>
      </c>
      <c r="F51" s="100">
        <f>cвод!L70</f>
        <v>293853.84000000003</v>
      </c>
      <c r="G51" s="100">
        <f>D51*130000</f>
        <v>520000</v>
      </c>
    </row>
    <row r="52" spans="1:9" s="108" customFormat="1" ht="17.25" customHeight="1" x14ac:dyDescent="0.3">
      <c r="A52" s="102">
        <f t="shared" si="14"/>
        <v>28</v>
      </c>
      <c r="B52" s="190" t="s">
        <v>130</v>
      </c>
      <c r="C52" s="100">
        <f t="shared" si="13"/>
        <v>7753272.9199999999</v>
      </c>
      <c r="D52" s="102">
        <f>cвод!J72</f>
        <v>2</v>
      </c>
      <c r="E52" s="100">
        <f>cвод!K72</f>
        <v>7346346</v>
      </c>
      <c r="F52" s="100">
        <f>cвод!L72</f>
        <v>146926.92000000001</v>
      </c>
      <c r="G52" s="100">
        <f>D52*130000</f>
        <v>260000</v>
      </c>
    </row>
    <row r="53" spans="1:9" s="108" customFormat="1" ht="17.25" customHeight="1" x14ac:dyDescent="0.3">
      <c r="A53" s="102">
        <f t="shared" si="14"/>
        <v>29</v>
      </c>
      <c r="B53" s="99" t="s">
        <v>126</v>
      </c>
      <c r="C53" s="100">
        <f t="shared" si="13"/>
        <v>130000</v>
      </c>
      <c r="D53" s="102"/>
      <c r="E53" s="100"/>
      <c r="F53" s="100"/>
      <c r="G53" s="120">
        <v>130000</v>
      </c>
    </row>
    <row r="54" spans="1:9" s="108" customFormat="1" ht="17.25" customHeight="1" x14ac:dyDescent="0.3">
      <c r="A54" s="102">
        <f t="shared" si="14"/>
        <v>30</v>
      </c>
      <c r="B54" s="99" t="s">
        <v>132</v>
      </c>
      <c r="C54" s="100">
        <f t="shared" si="13"/>
        <v>260000</v>
      </c>
      <c r="D54" s="102"/>
      <c r="E54" s="100"/>
      <c r="F54" s="100"/>
      <c r="G54" s="120">
        <v>260000</v>
      </c>
    </row>
    <row r="55" spans="1:9" s="108" customFormat="1" ht="17.25" customHeight="1" x14ac:dyDescent="0.3">
      <c r="A55" s="102">
        <f t="shared" si="14"/>
        <v>31</v>
      </c>
      <c r="B55" s="99" t="s">
        <v>131</v>
      </c>
      <c r="C55" s="100">
        <f t="shared" si="13"/>
        <v>390000</v>
      </c>
      <c r="D55" s="102"/>
      <c r="E55" s="100"/>
      <c r="F55" s="100"/>
      <c r="G55" s="120">
        <v>390000</v>
      </c>
    </row>
    <row r="56" spans="1:9" s="108" customFormat="1" ht="17.25" customHeight="1" x14ac:dyDescent="0.3">
      <c r="A56" s="388" t="s">
        <v>42</v>
      </c>
      <c r="B56" s="190"/>
      <c r="C56" s="100">
        <f>SUM(C48:C55)</f>
        <v>25209818.759999998</v>
      </c>
      <c r="D56" s="98">
        <f>SUM(D48:D55)</f>
        <v>6</v>
      </c>
      <c r="E56" s="100">
        <f>SUM(E48:E55)</f>
        <v>22039038</v>
      </c>
      <c r="F56" s="100">
        <f>SUM(F48:F55)</f>
        <v>440780.76</v>
      </c>
      <c r="G56" s="100">
        <f>SUM(G48:G55)</f>
        <v>2730000</v>
      </c>
    </row>
    <row r="57" spans="1:9" s="390" customFormat="1" ht="17.25" customHeight="1" x14ac:dyDescent="0.3">
      <c r="A57" s="257" t="s">
        <v>71</v>
      </c>
      <c r="B57" s="114"/>
      <c r="C57" s="220">
        <f>C56</f>
        <v>25209818.759999998</v>
      </c>
      <c r="D57" s="245">
        <f t="shared" ref="D57:G57" si="15">D56</f>
        <v>6</v>
      </c>
      <c r="E57" s="220">
        <f t="shared" si="15"/>
        <v>22039038</v>
      </c>
      <c r="F57" s="220">
        <f t="shared" si="15"/>
        <v>440780.76</v>
      </c>
      <c r="G57" s="220">
        <f t="shared" si="15"/>
        <v>2730000</v>
      </c>
      <c r="I57" s="392"/>
    </row>
    <row r="58" spans="1:9" s="108" customFormat="1" ht="17.25" customHeight="1" x14ac:dyDescent="0.3">
      <c r="A58" s="467" t="s">
        <v>133</v>
      </c>
      <c r="B58" s="468"/>
      <c r="C58" s="468"/>
      <c r="D58" s="468"/>
      <c r="E58" s="468"/>
      <c r="F58" s="468"/>
      <c r="G58" s="469"/>
    </row>
    <row r="59" spans="1:9" s="108" customFormat="1" ht="17.25" customHeight="1" x14ac:dyDescent="0.3">
      <c r="A59" s="257" t="s">
        <v>134</v>
      </c>
      <c r="B59" s="190"/>
      <c r="C59" s="100"/>
      <c r="D59" s="102"/>
      <c r="E59" s="100"/>
      <c r="F59" s="100"/>
      <c r="G59" s="100"/>
    </row>
    <row r="60" spans="1:9" s="108" customFormat="1" ht="17.25" customHeight="1" x14ac:dyDescent="0.3">
      <c r="A60" s="102">
        <f>A55+1</f>
        <v>32</v>
      </c>
      <c r="B60" s="190" t="s">
        <v>135</v>
      </c>
      <c r="C60" s="100">
        <f t="shared" ref="C60:C68" si="16">E60+F60+G60</f>
        <v>2803026.64</v>
      </c>
      <c r="D60" s="102">
        <f>cвод!J95</f>
        <v>1</v>
      </c>
      <c r="E60" s="100">
        <f>[1]субсидия!$C$322</f>
        <v>2599563.1800000002</v>
      </c>
      <c r="F60" s="100">
        <f>cвод!L95</f>
        <v>73463.460000000006</v>
      </c>
      <c r="G60" s="100">
        <f>D60*130000</f>
        <v>130000</v>
      </c>
    </row>
    <row r="61" spans="1:9" s="108" customFormat="1" ht="17.25" customHeight="1" x14ac:dyDescent="0.3">
      <c r="A61" s="102">
        <f t="shared" ref="A61:A67" si="17">A60+1</f>
        <v>33</v>
      </c>
      <c r="B61" s="99" t="s">
        <v>137</v>
      </c>
      <c r="C61" s="100">
        <f t="shared" si="16"/>
        <v>130000</v>
      </c>
      <c r="D61" s="102"/>
      <c r="E61" s="100"/>
      <c r="F61" s="100"/>
      <c r="G61" s="120">
        <v>130000</v>
      </c>
    </row>
    <row r="62" spans="1:9" s="108" customFormat="1" ht="17.25" customHeight="1" x14ac:dyDescent="0.3">
      <c r="A62" s="102">
        <f t="shared" si="17"/>
        <v>34</v>
      </c>
      <c r="B62" s="190" t="s">
        <v>138</v>
      </c>
      <c r="C62" s="100">
        <f t="shared" si="16"/>
        <v>2802614.46</v>
      </c>
      <c r="D62" s="102">
        <f>cвод!J98</f>
        <v>1</v>
      </c>
      <c r="E62" s="100">
        <f>[1]субсидия!$C$323</f>
        <v>2599151</v>
      </c>
      <c r="F62" s="100">
        <f>cвод!L98</f>
        <v>73463.460000000006</v>
      </c>
      <c r="G62" s="100">
        <f t="shared" ref="G62:G68" si="18">D62*130000</f>
        <v>130000</v>
      </c>
    </row>
    <row r="63" spans="1:9" s="108" customFormat="1" ht="17.25" customHeight="1" x14ac:dyDescent="0.3">
      <c r="A63" s="102">
        <f t="shared" si="17"/>
        <v>35</v>
      </c>
      <c r="B63" s="190" t="s">
        <v>139</v>
      </c>
      <c r="C63" s="100">
        <f t="shared" si="16"/>
        <v>5567978.9399999995</v>
      </c>
      <c r="D63" s="102">
        <f>cвод!J99</f>
        <v>2</v>
      </c>
      <c r="E63" s="100">
        <f>SUM([1]субсидия!$C$324:$C$325)</f>
        <v>5161052.0199999996</v>
      </c>
      <c r="F63" s="100">
        <f>cвод!L99</f>
        <v>146926.92000000001</v>
      </c>
      <c r="G63" s="100">
        <f t="shared" si="18"/>
        <v>260000</v>
      </c>
    </row>
    <row r="64" spans="1:9" s="108" customFormat="1" ht="17.25" customHeight="1" x14ac:dyDescent="0.3">
      <c r="A64" s="102">
        <f t="shared" si="17"/>
        <v>36</v>
      </c>
      <c r="B64" s="190" t="s">
        <v>142</v>
      </c>
      <c r="C64" s="100">
        <f t="shared" si="16"/>
        <v>2803590.77</v>
      </c>
      <c r="D64" s="102">
        <f>cвод!J102</f>
        <v>1</v>
      </c>
      <c r="E64" s="100">
        <f>[1]субсидия!$C$326</f>
        <v>2600127.31</v>
      </c>
      <c r="F64" s="100">
        <f>cвод!L102</f>
        <v>73463.460000000006</v>
      </c>
      <c r="G64" s="100">
        <f t="shared" si="18"/>
        <v>130000</v>
      </c>
    </row>
    <row r="65" spans="1:9" s="108" customFormat="1" ht="17.25" customHeight="1" x14ac:dyDescent="0.3">
      <c r="A65" s="102">
        <f t="shared" si="17"/>
        <v>37</v>
      </c>
      <c r="B65" s="190" t="s">
        <v>145</v>
      </c>
      <c r="C65" s="100">
        <f t="shared" si="16"/>
        <v>2803316.73</v>
      </c>
      <c r="D65" s="102">
        <f>cвод!J105</f>
        <v>1</v>
      </c>
      <c r="E65" s="100">
        <f>[1]субсидия!$C$327</f>
        <v>2599853.27</v>
      </c>
      <c r="F65" s="100">
        <f>cвод!L105</f>
        <v>73463.460000000006</v>
      </c>
      <c r="G65" s="100">
        <f t="shared" si="18"/>
        <v>130000</v>
      </c>
    </row>
    <row r="66" spans="1:9" s="108" customFormat="1" ht="17.25" customHeight="1" x14ac:dyDescent="0.3">
      <c r="A66" s="102">
        <f t="shared" si="17"/>
        <v>38</v>
      </c>
      <c r="B66" s="190" t="s">
        <v>146</v>
      </c>
      <c r="C66" s="100">
        <f t="shared" si="16"/>
        <v>8449707.6699999999</v>
      </c>
      <c r="D66" s="102">
        <f>cвод!J106</f>
        <v>3</v>
      </c>
      <c r="E66" s="100">
        <f>SUM([1]субсидия!$C$328:$C$330)</f>
        <v>7839317.29</v>
      </c>
      <c r="F66" s="100">
        <f>cвод!L106</f>
        <v>220390.38</v>
      </c>
      <c r="G66" s="100">
        <f t="shared" si="18"/>
        <v>390000</v>
      </c>
    </row>
    <row r="67" spans="1:9" s="108" customFormat="1" ht="17.25" customHeight="1" x14ac:dyDescent="0.3">
      <c r="A67" s="102">
        <f t="shared" si="17"/>
        <v>39</v>
      </c>
      <c r="B67" s="190" t="s">
        <v>147</v>
      </c>
      <c r="C67" s="100">
        <f t="shared" si="16"/>
        <v>11264437.789999999</v>
      </c>
      <c r="D67" s="102">
        <f>cвод!J107</f>
        <v>4</v>
      </c>
      <c r="E67" s="100">
        <f>SUM([1]субсидия!$C$331:$C$334)</f>
        <v>10450583.949999999</v>
      </c>
      <c r="F67" s="100">
        <f>cвод!L107</f>
        <v>293853.84000000003</v>
      </c>
      <c r="G67" s="100">
        <f t="shared" si="18"/>
        <v>520000</v>
      </c>
    </row>
    <row r="68" spans="1:9" s="108" customFormat="1" ht="17.25" customHeight="1" x14ac:dyDescent="0.3">
      <c r="A68" s="102">
        <f t="shared" ref="A68" si="19">A67+1</f>
        <v>40</v>
      </c>
      <c r="B68" s="190" t="s">
        <v>148</v>
      </c>
      <c r="C68" s="100">
        <f t="shared" si="16"/>
        <v>2803602.38</v>
      </c>
      <c r="D68" s="102">
        <f>cвод!J108</f>
        <v>1</v>
      </c>
      <c r="E68" s="100">
        <f>[1]субсидия!$C$335</f>
        <v>2600138.92</v>
      </c>
      <c r="F68" s="100">
        <f>cвод!L108</f>
        <v>73463.460000000006</v>
      </c>
      <c r="G68" s="100">
        <f t="shared" si="18"/>
        <v>130000</v>
      </c>
    </row>
    <row r="69" spans="1:9" s="108" customFormat="1" ht="17.25" customHeight="1" x14ac:dyDescent="0.3">
      <c r="A69" s="388" t="s">
        <v>42</v>
      </c>
      <c r="B69" s="190"/>
      <c r="C69" s="100">
        <f>SUM(C60:C68)</f>
        <v>39428275.380000003</v>
      </c>
      <c r="D69" s="98">
        <f>SUM(D60:D68)</f>
        <v>14</v>
      </c>
      <c r="E69" s="100">
        <f>SUM(E60:E68)</f>
        <v>36449786.939999998</v>
      </c>
      <c r="F69" s="100">
        <f>SUM(F60:F68)</f>
        <v>1028488.4400000002</v>
      </c>
      <c r="G69" s="100">
        <f>SUM(G60:G68)</f>
        <v>1950000</v>
      </c>
    </row>
    <row r="70" spans="1:9" s="390" customFormat="1" ht="17.25" customHeight="1" x14ac:dyDescent="0.3">
      <c r="A70" s="257" t="s">
        <v>166</v>
      </c>
      <c r="B70" s="114"/>
      <c r="C70" s="220">
        <f>C69</f>
        <v>39428275.380000003</v>
      </c>
      <c r="D70" s="245">
        <f t="shared" ref="D70:G70" si="20">D69</f>
        <v>14</v>
      </c>
      <c r="E70" s="220">
        <f t="shared" si="20"/>
        <v>36449786.939999998</v>
      </c>
      <c r="F70" s="220">
        <f t="shared" si="20"/>
        <v>1028488.4400000002</v>
      </c>
      <c r="G70" s="220">
        <f t="shared" si="20"/>
        <v>1950000</v>
      </c>
    </row>
    <row r="71" spans="1:9" s="108" customFormat="1" ht="17.25" customHeight="1" x14ac:dyDescent="0.3">
      <c r="A71" s="467" t="s">
        <v>149</v>
      </c>
      <c r="B71" s="468"/>
      <c r="C71" s="468"/>
      <c r="D71" s="468"/>
      <c r="E71" s="468"/>
      <c r="F71" s="468"/>
      <c r="G71" s="469"/>
    </row>
    <row r="72" spans="1:9" s="108" customFormat="1" ht="17.25" customHeight="1" x14ac:dyDescent="0.3">
      <c r="A72" s="257" t="s">
        <v>150</v>
      </c>
      <c r="B72" s="190"/>
      <c r="C72" s="100"/>
      <c r="D72" s="102"/>
      <c r="E72" s="100"/>
      <c r="F72" s="100"/>
      <c r="G72" s="100"/>
    </row>
    <row r="73" spans="1:9" s="108" customFormat="1" ht="17.25" customHeight="1" x14ac:dyDescent="0.3">
      <c r="A73" s="102">
        <f>A68+1</f>
        <v>41</v>
      </c>
      <c r="B73" s="99" t="s">
        <v>152</v>
      </c>
      <c r="C73" s="100">
        <f t="shared" ref="C73:C74" si="21">E73+F73+G73</f>
        <v>130000</v>
      </c>
      <c r="D73" s="102"/>
      <c r="E73" s="100"/>
      <c r="F73" s="100"/>
      <c r="G73" s="120">
        <v>130000</v>
      </c>
    </row>
    <row r="74" spans="1:9" s="108" customFormat="1" ht="17.25" customHeight="1" x14ac:dyDescent="0.3">
      <c r="A74" s="102">
        <f t="shared" ref="A74" si="22">A73+1</f>
        <v>42</v>
      </c>
      <c r="B74" s="99" t="s">
        <v>153</v>
      </c>
      <c r="C74" s="100">
        <f t="shared" si="21"/>
        <v>130000</v>
      </c>
      <c r="D74" s="102"/>
      <c r="E74" s="100"/>
      <c r="F74" s="100"/>
      <c r="G74" s="120">
        <v>130000</v>
      </c>
    </row>
    <row r="75" spans="1:9" s="108" customFormat="1" ht="17.25" customHeight="1" x14ac:dyDescent="0.3">
      <c r="A75" s="388" t="s">
        <v>42</v>
      </c>
      <c r="B75" s="190"/>
      <c r="C75" s="100">
        <f>SUM(C73:C74)</f>
        <v>260000</v>
      </c>
      <c r="D75" s="98">
        <f>SUM(D73:D74)</f>
        <v>0</v>
      </c>
      <c r="E75" s="100">
        <f>SUM(E73:E74)</f>
        <v>0</v>
      </c>
      <c r="F75" s="100">
        <f>SUM(F73:F74)</f>
        <v>0</v>
      </c>
      <c r="G75" s="100">
        <f>SUM(G73:G74)</f>
        <v>260000</v>
      </c>
      <c r="I75" s="391"/>
    </row>
    <row r="76" spans="1:9" s="108" customFormat="1" ht="17.25" customHeight="1" x14ac:dyDescent="0.3">
      <c r="A76" s="257" t="s">
        <v>157</v>
      </c>
      <c r="B76" s="190"/>
      <c r="C76" s="100"/>
      <c r="D76" s="102"/>
      <c r="E76" s="100"/>
      <c r="F76" s="100"/>
      <c r="G76" s="100"/>
    </row>
    <row r="77" spans="1:9" s="108" customFormat="1" ht="17.25" customHeight="1" x14ac:dyDescent="0.3">
      <c r="A77" s="102">
        <f>A74+1</f>
        <v>43</v>
      </c>
      <c r="B77" s="190" t="s">
        <v>251</v>
      </c>
      <c r="C77" s="100">
        <f t="shared" ref="C77:C81" si="23">E77+F77+G77</f>
        <v>260000</v>
      </c>
      <c r="D77" s="102"/>
      <c r="E77" s="100"/>
      <c r="F77" s="100"/>
      <c r="G77" s="100">
        <v>260000</v>
      </c>
    </row>
    <row r="78" spans="1:9" s="108" customFormat="1" ht="17.25" customHeight="1" x14ac:dyDescent="0.3">
      <c r="A78" s="102">
        <f t="shared" ref="A78" si="24">A77+1</f>
        <v>44</v>
      </c>
      <c r="B78" s="190" t="s">
        <v>252</v>
      </c>
      <c r="C78" s="100">
        <f t="shared" si="23"/>
        <v>130000</v>
      </c>
      <c r="D78" s="102"/>
      <c r="E78" s="100"/>
      <c r="F78" s="100"/>
      <c r="G78" s="100">
        <v>130000</v>
      </c>
    </row>
    <row r="79" spans="1:9" s="108" customFormat="1" ht="17.25" customHeight="1" x14ac:dyDescent="0.3">
      <c r="A79" s="102">
        <f>A78+1</f>
        <v>45</v>
      </c>
      <c r="B79" s="190" t="s">
        <v>253</v>
      </c>
      <c r="C79" s="100">
        <f t="shared" si="23"/>
        <v>780000</v>
      </c>
      <c r="D79" s="102"/>
      <c r="E79" s="100"/>
      <c r="F79" s="100"/>
      <c r="G79" s="100">
        <v>780000</v>
      </c>
    </row>
    <row r="80" spans="1:9" s="108" customFormat="1" ht="17.25" customHeight="1" x14ac:dyDescent="0.3">
      <c r="A80" s="102">
        <f t="shared" ref="A80:A81" si="25">A79+1</f>
        <v>46</v>
      </c>
      <c r="B80" s="190" t="s">
        <v>254</v>
      </c>
      <c r="C80" s="100">
        <f t="shared" si="23"/>
        <v>520000</v>
      </c>
      <c r="D80" s="102"/>
      <c r="E80" s="100"/>
      <c r="F80" s="100"/>
      <c r="G80" s="100">
        <v>520000</v>
      </c>
    </row>
    <row r="81" spans="1:7" s="108" customFormat="1" ht="17.25" customHeight="1" x14ac:dyDescent="0.3">
      <c r="A81" s="102">
        <f t="shared" si="25"/>
        <v>47</v>
      </c>
      <c r="B81" s="190" t="s">
        <v>255</v>
      </c>
      <c r="C81" s="100">
        <f t="shared" si="23"/>
        <v>260000</v>
      </c>
      <c r="D81" s="102"/>
      <c r="E81" s="100"/>
      <c r="F81" s="100"/>
      <c r="G81" s="100">
        <v>260000</v>
      </c>
    </row>
    <row r="82" spans="1:7" s="108" customFormat="1" ht="17.25" customHeight="1" x14ac:dyDescent="0.3">
      <c r="A82" s="388" t="s">
        <v>42</v>
      </c>
      <c r="B82" s="190"/>
      <c r="C82" s="100">
        <f>SUM(C77:C81)</f>
        <v>1950000</v>
      </c>
      <c r="D82" s="98">
        <f>SUM(D77:D81)</f>
        <v>0</v>
      </c>
      <c r="E82" s="100">
        <f>SUM(E77:E81)</f>
        <v>0</v>
      </c>
      <c r="F82" s="100">
        <f>SUM(F77:F81)</f>
        <v>0</v>
      </c>
      <c r="G82" s="100">
        <f>SUM(G77:G81)</f>
        <v>1950000</v>
      </c>
    </row>
    <row r="83" spans="1:7" s="390" customFormat="1" ht="17.25" customHeight="1" x14ac:dyDescent="0.3">
      <c r="A83" s="257" t="s">
        <v>165</v>
      </c>
      <c r="B83" s="114"/>
      <c r="C83" s="220">
        <f>+C82+C75</f>
        <v>2210000</v>
      </c>
      <c r="D83" s="245">
        <f>+D82+D75</f>
        <v>0</v>
      </c>
      <c r="E83" s="220">
        <f>+E82+E75</f>
        <v>0</v>
      </c>
      <c r="F83" s="220">
        <f>+F82+F75</f>
        <v>0</v>
      </c>
      <c r="G83" s="220">
        <f>+G82+G75</f>
        <v>2210000</v>
      </c>
    </row>
    <row r="84" spans="1:7" s="108" customFormat="1" ht="17.25" customHeight="1" x14ac:dyDescent="0.3">
      <c r="A84" s="467" t="s">
        <v>226</v>
      </c>
      <c r="B84" s="468"/>
      <c r="C84" s="468"/>
      <c r="D84" s="468"/>
      <c r="E84" s="468"/>
      <c r="F84" s="468"/>
      <c r="G84" s="469"/>
    </row>
    <row r="85" spans="1:7" s="108" customFormat="1" ht="17.25" customHeight="1" x14ac:dyDescent="0.3">
      <c r="A85" s="257" t="s">
        <v>201</v>
      </c>
      <c r="B85" s="190"/>
      <c r="C85" s="100"/>
      <c r="D85" s="102"/>
      <c r="E85" s="100"/>
      <c r="F85" s="100"/>
      <c r="G85" s="100"/>
    </row>
    <row r="86" spans="1:7" s="108" customFormat="1" ht="17.25" customHeight="1" x14ac:dyDescent="0.3">
      <c r="A86" s="102">
        <f>A81+1</f>
        <v>48</v>
      </c>
      <c r="B86" s="190" t="s">
        <v>168</v>
      </c>
      <c r="C86" s="100">
        <f t="shared" ref="C86:C92" si="26">E86+F86+G86</f>
        <v>7140000</v>
      </c>
      <c r="D86" s="102">
        <f>cвод!J134</f>
        <v>2</v>
      </c>
      <c r="E86" s="100">
        <f>cвод!K134</f>
        <v>7000000</v>
      </c>
      <c r="F86" s="100">
        <f>cвод!L134</f>
        <v>140000</v>
      </c>
      <c r="G86" s="100"/>
    </row>
    <row r="87" spans="1:7" s="108" customFormat="1" ht="17.25" customHeight="1" x14ac:dyDescent="0.3">
      <c r="A87" s="102">
        <f>A86+1</f>
        <v>49</v>
      </c>
      <c r="B87" s="190" t="s">
        <v>171</v>
      </c>
      <c r="C87" s="100">
        <f t="shared" si="26"/>
        <v>3876636.46</v>
      </c>
      <c r="D87" s="102">
        <f>cвод!J137</f>
        <v>1</v>
      </c>
      <c r="E87" s="100">
        <f>cвод!K137</f>
        <v>3673173</v>
      </c>
      <c r="F87" s="100">
        <f>cвод!L137</f>
        <v>73463.460000000006</v>
      </c>
      <c r="G87" s="100">
        <f>D87*130000</f>
        <v>130000</v>
      </c>
    </row>
    <row r="88" spans="1:7" s="108" customFormat="1" ht="17.25" customHeight="1" x14ac:dyDescent="0.3">
      <c r="A88" s="102">
        <f>A87+1</f>
        <v>50</v>
      </c>
      <c r="B88" s="190" t="s">
        <v>172</v>
      </c>
      <c r="C88" s="100">
        <f t="shared" si="26"/>
        <v>3876636.46</v>
      </c>
      <c r="D88" s="102">
        <f>cвод!J138</f>
        <v>1</v>
      </c>
      <c r="E88" s="100">
        <f>cвод!K138</f>
        <v>3673173</v>
      </c>
      <c r="F88" s="100">
        <f>cвод!L138</f>
        <v>73463.460000000006</v>
      </c>
      <c r="G88" s="100">
        <f>D88*130000</f>
        <v>130000</v>
      </c>
    </row>
    <row r="89" spans="1:7" s="108" customFormat="1" ht="17.25" customHeight="1" x14ac:dyDescent="0.3">
      <c r="A89" s="102">
        <f>A88+1</f>
        <v>51</v>
      </c>
      <c r="B89" s="190" t="s">
        <v>173</v>
      </c>
      <c r="C89" s="100">
        <f t="shared" si="26"/>
        <v>3570000</v>
      </c>
      <c r="D89" s="102">
        <f>cвод!J139</f>
        <v>1</v>
      </c>
      <c r="E89" s="100">
        <f>cвод!K139</f>
        <v>3500000</v>
      </c>
      <c r="F89" s="100">
        <f>cвод!L139</f>
        <v>70000</v>
      </c>
      <c r="G89" s="100"/>
    </row>
    <row r="90" spans="1:7" s="108" customFormat="1" ht="17.25" customHeight="1" x14ac:dyDescent="0.3">
      <c r="A90" s="102">
        <f>A89+1</f>
        <v>52</v>
      </c>
      <c r="B90" s="190" t="s">
        <v>174</v>
      </c>
      <c r="C90" s="100">
        <f t="shared" si="26"/>
        <v>3700000</v>
      </c>
      <c r="D90" s="102">
        <f>cвод!J140</f>
        <v>1</v>
      </c>
      <c r="E90" s="100">
        <f>cвод!K140</f>
        <v>3500000</v>
      </c>
      <c r="F90" s="100">
        <f>cвод!L140</f>
        <v>70000</v>
      </c>
      <c r="G90" s="100">
        <f>D90*130000</f>
        <v>130000</v>
      </c>
    </row>
    <row r="91" spans="1:7" s="108" customFormat="1" ht="17.25" customHeight="1" x14ac:dyDescent="0.3">
      <c r="A91" s="102">
        <f t="shared" ref="A91:A92" si="27">A90+1</f>
        <v>53</v>
      </c>
      <c r="B91" s="99" t="s">
        <v>169</v>
      </c>
      <c r="C91" s="100">
        <f t="shared" si="26"/>
        <v>130000</v>
      </c>
      <c r="D91" s="102">
        <f>cвод!J194</f>
        <v>0</v>
      </c>
      <c r="E91" s="100">
        <f>cвод!K194</f>
        <v>0</v>
      </c>
      <c r="F91" s="100">
        <f>cвод!L194</f>
        <v>0</v>
      </c>
      <c r="G91" s="120">
        <v>130000</v>
      </c>
    </row>
    <row r="92" spans="1:7" s="108" customFormat="1" ht="17.25" customHeight="1" x14ac:dyDescent="0.3">
      <c r="A92" s="102">
        <f t="shared" si="27"/>
        <v>54</v>
      </c>
      <c r="B92" s="99" t="s">
        <v>170</v>
      </c>
      <c r="C92" s="100">
        <f t="shared" si="26"/>
        <v>130000</v>
      </c>
      <c r="D92" s="102">
        <f>cвод!J195</f>
        <v>0</v>
      </c>
      <c r="E92" s="100">
        <f>cвод!K195</f>
        <v>0</v>
      </c>
      <c r="F92" s="100">
        <f>cвод!L195</f>
        <v>0</v>
      </c>
      <c r="G92" s="120">
        <v>130000</v>
      </c>
    </row>
    <row r="93" spans="1:7" s="108" customFormat="1" ht="17.25" customHeight="1" x14ac:dyDescent="0.3">
      <c r="A93" s="388" t="s">
        <v>42</v>
      </c>
      <c r="B93" s="190"/>
      <c r="C93" s="100">
        <f>SUM(C86:C92)</f>
        <v>22423272.920000002</v>
      </c>
      <c r="D93" s="98">
        <f t="shared" ref="D93:G93" si="28">SUM(D86:D92)</f>
        <v>6</v>
      </c>
      <c r="E93" s="100">
        <f t="shared" si="28"/>
        <v>21346346</v>
      </c>
      <c r="F93" s="100">
        <f t="shared" si="28"/>
        <v>426926.92000000004</v>
      </c>
      <c r="G93" s="100">
        <f t="shared" si="28"/>
        <v>650000</v>
      </c>
    </row>
    <row r="94" spans="1:7" s="390" customFormat="1" ht="17.25" customHeight="1" x14ac:dyDescent="0.3">
      <c r="A94" s="257" t="s">
        <v>197</v>
      </c>
      <c r="B94" s="114"/>
      <c r="C94" s="220">
        <f>C93</f>
        <v>22423272.920000002</v>
      </c>
      <c r="D94" s="245">
        <f t="shared" ref="D94:G94" si="29">D93</f>
        <v>6</v>
      </c>
      <c r="E94" s="220">
        <f t="shared" si="29"/>
        <v>21346346</v>
      </c>
      <c r="F94" s="220">
        <f t="shared" si="29"/>
        <v>426926.92000000004</v>
      </c>
      <c r="G94" s="220">
        <f t="shared" si="29"/>
        <v>650000</v>
      </c>
    </row>
    <row r="95" spans="1:7" s="108" customFormat="1" ht="17.25" customHeight="1" x14ac:dyDescent="0.3">
      <c r="A95" s="467" t="s">
        <v>101</v>
      </c>
      <c r="B95" s="468"/>
      <c r="C95" s="468"/>
      <c r="D95" s="468"/>
      <c r="E95" s="468"/>
      <c r="F95" s="468"/>
      <c r="G95" s="469"/>
    </row>
    <row r="96" spans="1:7" s="108" customFormat="1" ht="17.25" customHeight="1" x14ac:dyDescent="0.3">
      <c r="A96" s="257" t="s">
        <v>102</v>
      </c>
      <c r="B96" s="114"/>
      <c r="C96" s="100"/>
      <c r="D96" s="102"/>
      <c r="E96" s="100"/>
      <c r="F96" s="100"/>
      <c r="G96" s="100"/>
    </row>
    <row r="97" spans="1:7" s="108" customFormat="1" ht="17.25" customHeight="1" x14ac:dyDescent="0.3">
      <c r="A97" s="102">
        <f>A92+1</f>
        <v>55</v>
      </c>
      <c r="B97" s="190" t="s">
        <v>104</v>
      </c>
      <c r="C97" s="100">
        <f t="shared" ref="C97:C99" si="30">E97+F97+G97</f>
        <v>7594407.96</v>
      </c>
      <c r="D97" s="102">
        <v>2</v>
      </c>
      <c r="E97" s="100">
        <f>D97*3641478+162542</f>
        <v>7445498</v>
      </c>
      <c r="F97" s="100">
        <f>E97*0.02</f>
        <v>148909.96</v>
      </c>
      <c r="G97" s="100"/>
    </row>
    <row r="98" spans="1:7" s="108" customFormat="1" ht="17.25" customHeight="1" x14ac:dyDescent="0.3">
      <c r="A98" s="102">
        <f>A97+1</f>
        <v>56</v>
      </c>
      <c r="B98" s="190" t="s">
        <v>110</v>
      </c>
      <c r="C98" s="100">
        <f t="shared" si="30"/>
        <v>3880100.4</v>
      </c>
      <c r="D98" s="102">
        <f>cвод!J152</f>
        <v>1</v>
      </c>
      <c r="E98" s="100">
        <f>cвод!K152</f>
        <v>3804020</v>
      </c>
      <c r="F98" s="100">
        <f>cвод!L152</f>
        <v>76080.400000000009</v>
      </c>
      <c r="G98" s="100"/>
    </row>
    <row r="99" spans="1:7" s="108" customFormat="1" ht="17.25" customHeight="1" x14ac:dyDescent="0.3">
      <c r="A99" s="102">
        <f>A98+1</f>
        <v>57</v>
      </c>
      <c r="B99" s="190" t="s">
        <v>112</v>
      </c>
      <c r="C99" s="100">
        <f t="shared" si="30"/>
        <v>5901813.6000000006</v>
      </c>
      <c r="D99" s="102">
        <v>2</v>
      </c>
      <c r="E99" s="100">
        <v>5753330.4000000004</v>
      </c>
      <c r="F99" s="100">
        <v>148483.20000000001</v>
      </c>
      <c r="G99" s="100"/>
    </row>
    <row r="100" spans="1:7" s="390" customFormat="1" ht="17.25" customHeight="1" x14ac:dyDescent="0.3">
      <c r="A100" s="257" t="s">
        <v>42</v>
      </c>
      <c r="B100" s="114"/>
      <c r="C100" s="220">
        <f>SUM(C97:C99)</f>
        <v>17376321.960000001</v>
      </c>
      <c r="D100" s="245">
        <f>SUM(D97:D99)</f>
        <v>5</v>
      </c>
      <c r="E100" s="220">
        <f>SUM(E97:E99)</f>
        <v>17002848.399999999</v>
      </c>
      <c r="F100" s="220">
        <f>SUM(F97:F99)</f>
        <v>373473.56</v>
      </c>
      <c r="G100" s="220">
        <f>SUM(G97:G99)</f>
        <v>0</v>
      </c>
    </row>
    <row r="101" spans="1:7" s="108" customFormat="1" ht="17.25" customHeight="1" x14ac:dyDescent="0.3">
      <c r="A101" s="467" t="s">
        <v>175</v>
      </c>
      <c r="B101" s="468"/>
      <c r="C101" s="468"/>
      <c r="D101" s="468"/>
      <c r="E101" s="468"/>
      <c r="F101" s="468"/>
      <c r="G101" s="469"/>
    </row>
    <row r="102" spans="1:7" s="108" customFormat="1" ht="17.25" customHeight="1" x14ac:dyDescent="0.3">
      <c r="A102" s="257" t="s">
        <v>176</v>
      </c>
      <c r="B102" s="190"/>
      <c r="C102" s="100"/>
      <c r="D102" s="102"/>
      <c r="E102" s="100"/>
      <c r="F102" s="100"/>
      <c r="G102" s="100"/>
    </row>
    <row r="103" spans="1:7" s="108" customFormat="1" ht="17.25" customHeight="1" x14ac:dyDescent="0.3">
      <c r="A103" s="102">
        <f>A99+1</f>
        <v>58</v>
      </c>
      <c r="B103" s="190" t="s">
        <v>179</v>
      </c>
      <c r="C103" s="100">
        <f t="shared" ref="C103" si="31">E103+F103+G103</f>
        <v>3746636.46</v>
      </c>
      <c r="D103" s="102">
        <f>cвод!J160</f>
        <v>1</v>
      </c>
      <c r="E103" s="100">
        <f>cвод!K160</f>
        <v>3673173</v>
      </c>
      <c r="F103" s="100">
        <f>cвод!L160</f>
        <v>73463.460000000006</v>
      </c>
      <c r="G103" s="100"/>
    </row>
    <row r="104" spans="1:7" s="108" customFormat="1" ht="17.25" customHeight="1" x14ac:dyDescent="0.3">
      <c r="A104" s="388" t="s">
        <v>42</v>
      </c>
      <c r="B104" s="190"/>
      <c r="C104" s="100">
        <f>SUM(C103:C103)</f>
        <v>3746636.46</v>
      </c>
      <c r="D104" s="98">
        <f>SUM(D103:D103)</f>
        <v>1</v>
      </c>
      <c r="E104" s="100">
        <f>SUM(E103:E103)</f>
        <v>3673173</v>
      </c>
      <c r="F104" s="100">
        <f>SUM(F103:F103)</f>
        <v>73463.460000000006</v>
      </c>
      <c r="G104" s="100">
        <f>SUM(G103:G103)</f>
        <v>0</v>
      </c>
    </row>
    <row r="105" spans="1:7" s="390" customFormat="1" ht="17.25" customHeight="1" x14ac:dyDescent="0.3">
      <c r="A105" s="257" t="s">
        <v>188</v>
      </c>
      <c r="B105" s="114"/>
      <c r="C105" s="220">
        <f>C104</f>
        <v>3746636.46</v>
      </c>
      <c r="D105" s="245">
        <f t="shared" ref="D105:G105" si="32">D104</f>
        <v>1</v>
      </c>
      <c r="E105" s="220">
        <f t="shared" si="32"/>
        <v>3673173</v>
      </c>
      <c r="F105" s="220">
        <f t="shared" si="32"/>
        <v>73463.460000000006</v>
      </c>
      <c r="G105" s="220">
        <f t="shared" si="32"/>
        <v>0</v>
      </c>
    </row>
    <row r="106" spans="1:7" s="108" customFormat="1" ht="17.25" customHeight="1" x14ac:dyDescent="0.3">
      <c r="A106" s="467" t="s">
        <v>73</v>
      </c>
      <c r="B106" s="468"/>
      <c r="C106" s="468"/>
      <c r="D106" s="468"/>
      <c r="E106" s="468"/>
      <c r="F106" s="468"/>
      <c r="G106" s="469"/>
    </row>
    <row r="107" spans="1:7" s="108" customFormat="1" ht="17.25" customHeight="1" x14ac:dyDescent="0.3">
      <c r="A107" s="257" t="s">
        <v>67</v>
      </c>
      <c r="B107" s="190"/>
      <c r="C107" s="100"/>
      <c r="D107" s="102"/>
      <c r="E107" s="100"/>
      <c r="F107" s="100"/>
      <c r="G107" s="100"/>
    </row>
    <row r="108" spans="1:7" s="108" customFormat="1" ht="17.25" customHeight="1" x14ac:dyDescent="0.3">
      <c r="A108" s="102">
        <f>A103+1</f>
        <v>59</v>
      </c>
      <c r="B108" s="190" t="s">
        <v>186</v>
      </c>
      <c r="C108" s="100">
        <f>E108+F108+G108</f>
        <v>5433061.9500000002</v>
      </c>
      <c r="D108" s="102">
        <f>cвод!J171</f>
        <v>2</v>
      </c>
      <c r="E108" s="100">
        <f>SUM([1]субсидия!$C$317:$C$318)</f>
        <v>5026135.03</v>
      </c>
      <c r="F108" s="100">
        <f>cвод!L171</f>
        <v>146926.92000000001</v>
      </c>
      <c r="G108" s="100">
        <f>D108*130000</f>
        <v>260000</v>
      </c>
    </row>
    <row r="109" spans="1:7" s="108" customFormat="1" ht="17.25" customHeight="1" x14ac:dyDescent="0.3">
      <c r="A109" s="102">
        <f>A108+1</f>
        <v>60</v>
      </c>
      <c r="B109" s="190" t="s">
        <v>256</v>
      </c>
      <c r="C109" s="100">
        <f>E109+F109+G109</f>
        <v>650000</v>
      </c>
      <c r="D109" s="102"/>
      <c r="E109" s="100"/>
      <c r="F109" s="100"/>
      <c r="G109" s="100">
        <v>650000</v>
      </c>
    </row>
    <row r="110" spans="1:7" s="108" customFormat="1" ht="17.25" customHeight="1" x14ac:dyDescent="0.3">
      <c r="A110" s="102">
        <f>A109+1</f>
        <v>61</v>
      </c>
      <c r="B110" s="190" t="s">
        <v>187</v>
      </c>
      <c r="C110" s="100">
        <f>E110+F110+G110</f>
        <v>5459425.3499999996</v>
      </c>
      <c r="D110" s="102">
        <f>cвод!J172</f>
        <v>2</v>
      </c>
      <c r="E110" s="100">
        <f>SUM([1]субсидия!$C$319:$C$320)</f>
        <v>5052498.43</v>
      </c>
      <c r="F110" s="100">
        <f>cвод!L172</f>
        <v>146926.92000000001</v>
      </c>
      <c r="G110" s="100">
        <f>D110*130000</f>
        <v>260000</v>
      </c>
    </row>
    <row r="111" spans="1:7" s="108" customFormat="1" ht="17.25" customHeight="1" x14ac:dyDescent="0.3">
      <c r="A111" s="388" t="s">
        <v>42</v>
      </c>
      <c r="B111" s="190"/>
      <c r="C111" s="100">
        <f>SUM(C108:C110)</f>
        <v>11542487.300000001</v>
      </c>
      <c r="D111" s="98">
        <f t="shared" ref="D111:G111" si="33">SUM(D108:D110)</f>
        <v>4</v>
      </c>
      <c r="E111" s="100">
        <f t="shared" si="33"/>
        <v>10078633.460000001</v>
      </c>
      <c r="F111" s="100">
        <f t="shared" si="33"/>
        <v>293853.84000000003</v>
      </c>
      <c r="G111" s="100">
        <f t="shared" si="33"/>
        <v>1170000</v>
      </c>
    </row>
    <row r="112" spans="1:7" s="390" customFormat="1" ht="17.25" customHeight="1" x14ac:dyDescent="0.3">
      <c r="A112" s="257" t="s">
        <v>72</v>
      </c>
      <c r="B112" s="114"/>
      <c r="C112" s="220">
        <f>C111</f>
        <v>11542487.300000001</v>
      </c>
      <c r="D112" s="245">
        <f t="shared" ref="D112:G112" si="34">D111</f>
        <v>4</v>
      </c>
      <c r="E112" s="220">
        <f t="shared" si="34"/>
        <v>10078633.460000001</v>
      </c>
      <c r="F112" s="220">
        <f t="shared" si="34"/>
        <v>293853.84000000003</v>
      </c>
      <c r="G112" s="220">
        <f t="shared" si="34"/>
        <v>1170000</v>
      </c>
    </row>
    <row r="113" spans="1:13" s="108" customFormat="1" ht="17.25" customHeight="1" x14ac:dyDescent="0.3">
      <c r="A113" s="467" t="s">
        <v>189</v>
      </c>
      <c r="B113" s="468"/>
      <c r="C113" s="468"/>
      <c r="D113" s="468"/>
      <c r="E113" s="468"/>
      <c r="F113" s="468"/>
      <c r="G113" s="469"/>
    </row>
    <row r="114" spans="1:13" s="108" customFormat="1" ht="17.25" customHeight="1" x14ac:dyDescent="0.3">
      <c r="A114" s="257" t="s">
        <v>190</v>
      </c>
      <c r="B114" s="190"/>
      <c r="C114" s="100"/>
      <c r="D114" s="102"/>
      <c r="E114" s="100"/>
      <c r="F114" s="100"/>
      <c r="G114" s="100"/>
    </row>
    <row r="115" spans="1:13" s="108" customFormat="1" ht="17.25" customHeight="1" x14ac:dyDescent="0.3">
      <c r="A115" s="102">
        <f>A110+1</f>
        <v>62</v>
      </c>
      <c r="B115" s="190" t="s">
        <v>262</v>
      </c>
      <c r="C115" s="100">
        <f>E115+F115+G115</f>
        <v>260000</v>
      </c>
      <c r="D115" s="102"/>
      <c r="E115" s="100"/>
      <c r="F115" s="100"/>
      <c r="G115" s="100">
        <v>260000</v>
      </c>
    </row>
    <row r="116" spans="1:13" s="108" customFormat="1" ht="17.25" customHeight="1" x14ac:dyDescent="0.3">
      <c r="A116" s="102">
        <f>A115+1</f>
        <v>63</v>
      </c>
      <c r="B116" s="190" t="s">
        <v>263</v>
      </c>
      <c r="C116" s="100">
        <f>E116+F116+G116</f>
        <v>520000</v>
      </c>
      <c r="D116" s="102"/>
      <c r="E116" s="100"/>
      <c r="F116" s="100"/>
      <c r="G116" s="100">
        <f>130000*4</f>
        <v>520000</v>
      </c>
    </row>
    <row r="117" spans="1:13" s="108" customFormat="1" ht="17.25" customHeight="1" x14ac:dyDescent="0.3">
      <c r="A117" s="393" t="s">
        <v>42</v>
      </c>
      <c r="B117" s="99"/>
      <c r="C117" s="100">
        <f>SUM(C115:C116)</f>
        <v>780000</v>
      </c>
      <c r="D117" s="98">
        <f>SUM(D115:D116)</f>
        <v>0</v>
      </c>
      <c r="E117" s="100">
        <f>SUM(E115:E116)</f>
        <v>0</v>
      </c>
      <c r="F117" s="100">
        <f>SUM(F115:F116)</f>
        <v>0</v>
      </c>
      <c r="G117" s="100">
        <f>SUM(G115:G116)</f>
        <v>780000</v>
      </c>
    </row>
    <row r="118" spans="1:13" s="390" customFormat="1" ht="17.25" customHeight="1" x14ac:dyDescent="0.3">
      <c r="A118" s="257" t="s">
        <v>198</v>
      </c>
      <c r="B118" s="258"/>
      <c r="C118" s="220">
        <f>C117</f>
        <v>780000</v>
      </c>
      <c r="D118" s="245">
        <f t="shared" ref="D118:G118" si="35">D117</f>
        <v>0</v>
      </c>
      <c r="E118" s="220">
        <f t="shared" si="35"/>
        <v>0</v>
      </c>
      <c r="F118" s="220">
        <f t="shared" si="35"/>
        <v>0</v>
      </c>
      <c r="G118" s="220">
        <f t="shared" si="35"/>
        <v>780000</v>
      </c>
    </row>
    <row r="119" spans="1:13" ht="17.25" customHeight="1" x14ac:dyDescent="0.3">
      <c r="A119" s="394" t="s">
        <v>43</v>
      </c>
      <c r="B119" s="306"/>
      <c r="C119" s="220">
        <f>C118+C112+C105+C100+C94+C83+C70+C57+C45+C25</f>
        <v>203435825.78599998</v>
      </c>
      <c r="D119" s="245">
        <f>D118+D112+D105+D100+D94+D83+D70+D57+D45+D25</f>
        <v>63</v>
      </c>
      <c r="E119" s="220">
        <f t="shared" ref="E119:G119" si="36">E118+E112+E105+E100+E94+E83+E70+E57+E45+E25</f>
        <v>182409825.03</v>
      </c>
      <c r="F119" s="220">
        <f t="shared" si="36"/>
        <v>4516000.7560000001</v>
      </c>
      <c r="G119" s="220">
        <f t="shared" si="36"/>
        <v>16510000</v>
      </c>
    </row>
    <row r="120" spans="1:13" s="124" customFormat="1" ht="17.25" customHeight="1" x14ac:dyDescent="0.3">
      <c r="A120" s="489" t="s">
        <v>59</v>
      </c>
      <c r="B120" s="489"/>
      <c r="C120" s="100">
        <f>(C119-F119-G119)*0.0214</f>
        <v>3903570.2556419992</v>
      </c>
      <c r="D120" s="102"/>
      <c r="E120" s="100"/>
      <c r="F120" s="100"/>
      <c r="G120" s="100"/>
      <c r="H120" s="395"/>
      <c r="I120" s="122"/>
      <c r="J120" s="123"/>
      <c r="K120" s="123"/>
      <c r="L120" s="396"/>
      <c r="M120" s="123"/>
    </row>
    <row r="121" spans="1:13" s="124" customFormat="1" ht="36.6" customHeight="1" x14ac:dyDescent="0.3">
      <c r="A121" s="488" t="s">
        <v>60</v>
      </c>
      <c r="B121" s="488"/>
      <c r="C121" s="220">
        <f>C119+C120</f>
        <v>207339396.04164198</v>
      </c>
      <c r="D121" s="102"/>
      <c r="F121" s="100"/>
      <c r="G121" s="100"/>
      <c r="H121" s="122"/>
      <c r="I121" s="122"/>
      <c r="J121" s="123"/>
      <c r="K121" s="123"/>
    </row>
    <row r="122" spans="1:13" hidden="1" x14ac:dyDescent="0.3">
      <c r="A122" s="145"/>
      <c r="B122" s="126"/>
      <c r="C122" s="122"/>
      <c r="D122" s="226"/>
      <c r="E122" s="127"/>
      <c r="F122" s="127"/>
      <c r="G122" s="127"/>
    </row>
    <row r="123" spans="1:13" hidden="1" x14ac:dyDescent="0.3">
      <c r="A123" s="145"/>
      <c r="B123" s="126"/>
      <c r="C123" s="122"/>
      <c r="D123" s="226"/>
      <c r="E123" s="127"/>
      <c r="F123" s="127"/>
      <c r="G123" s="127"/>
    </row>
    <row r="124" spans="1:13" hidden="1" x14ac:dyDescent="0.3">
      <c r="A124" s="145"/>
      <c r="B124" s="126"/>
      <c r="C124" s="122"/>
      <c r="D124" s="226"/>
      <c r="E124" s="127"/>
      <c r="F124" s="127"/>
      <c r="G124" s="127"/>
    </row>
    <row r="125" spans="1:13" hidden="1" x14ac:dyDescent="0.3">
      <c r="A125" s="145"/>
      <c r="B125" s="126"/>
      <c r="C125" s="122"/>
      <c r="D125" s="226"/>
      <c r="E125" s="127"/>
      <c r="F125" s="127"/>
      <c r="G125" s="127"/>
    </row>
    <row r="126" spans="1:13" hidden="1" x14ac:dyDescent="0.3">
      <c r="A126" s="145"/>
      <c r="B126" s="126"/>
      <c r="C126" s="122"/>
      <c r="D126" s="226"/>
      <c r="E126" s="127"/>
      <c r="F126" s="127"/>
      <c r="G126" s="127"/>
    </row>
    <row r="127" spans="1:13" hidden="1" x14ac:dyDescent="0.3">
      <c r="A127" s="145"/>
      <c r="B127" s="128"/>
      <c r="C127" s="122"/>
      <c r="D127" s="226"/>
      <c r="E127" s="127"/>
      <c r="F127" s="127"/>
      <c r="G127" s="127"/>
    </row>
    <row r="128" spans="1:13" hidden="1" x14ac:dyDescent="0.3">
      <c r="A128" s="145"/>
      <c r="B128" s="126"/>
      <c r="C128" s="122"/>
      <c r="D128" s="226"/>
      <c r="E128" s="127"/>
      <c r="F128" s="127"/>
      <c r="G128" s="127"/>
    </row>
    <row r="129" spans="1:7" s="158" customFormat="1" hidden="1" x14ac:dyDescent="0.3">
      <c r="A129" s="145"/>
      <c r="B129" s="128"/>
      <c r="C129" s="122"/>
      <c r="D129" s="226"/>
      <c r="E129" s="130"/>
      <c r="F129" s="130"/>
      <c r="G129" s="397"/>
    </row>
    <row r="130" spans="1:7" s="158" customFormat="1" hidden="1" x14ac:dyDescent="0.3">
      <c r="A130" s="145"/>
      <c r="B130" s="132"/>
      <c r="C130" s="122"/>
      <c r="D130" s="226"/>
      <c r="E130" s="130"/>
      <c r="F130" s="130"/>
      <c r="G130" s="397"/>
    </row>
    <row r="131" spans="1:7" hidden="1" x14ac:dyDescent="0.3">
      <c r="A131" s="145"/>
      <c r="B131" s="126"/>
      <c r="C131" s="122"/>
      <c r="D131" s="226"/>
      <c r="E131" s="134"/>
      <c r="F131" s="127"/>
      <c r="G131" s="127"/>
    </row>
    <row r="132" spans="1:7" hidden="1" x14ac:dyDescent="0.3">
      <c r="A132" s="145"/>
      <c r="B132" s="126"/>
      <c r="C132" s="122"/>
      <c r="D132" s="226"/>
      <c r="E132" s="134"/>
      <c r="F132" s="127"/>
      <c r="G132" s="127"/>
    </row>
    <row r="133" spans="1:7" hidden="1" x14ac:dyDescent="0.3">
      <c r="A133" s="145"/>
      <c r="B133" s="126"/>
      <c r="C133" s="122"/>
      <c r="D133" s="226"/>
      <c r="E133" s="127"/>
      <c r="F133" s="127"/>
      <c r="G133" s="127"/>
    </row>
    <row r="134" spans="1:7" hidden="1" x14ac:dyDescent="0.3">
      <c r="A134" s="145"/>
      <c r="B134" s="126"/>
      <c r="C134" s="122"/>
      <c r="D134" s="226"/>
      <c r="E134" s="127"/>
      <c r="F134" s="127"/>
      <c r="G134" s="127"/>
    </row>
    <row r="135" spans="1:7" hidden="1" x14ac:dyDescent="0.3">
      <c r="A135" s="145"/>
      <c r="B135" s="126"/>
      <c r="C135" s="122"/>
      <c r="D135" s="226"/>
      <c r="E135" s="127"/>
      <c r="F135" s="127"/>
      <c r="G135" s="127"/>
    </row>
    <row r="136" spans="1:7" hidden="1" x14ac:dyDescent="0.3">
      <c r="A136" s="145"/>
      <c r="B136" s="126"/>
      <c r="C136" s="122"/>
      <c r="D136" s="226"/>
      <c r="E136" s="127"/>
      <c r="F136" s="127"/>
      <c r="G136" s="127"/>
    </row>
    <row r="137" spans="1:7" hidden="1" x14ac:dyDescent="0.3">
      <c r="A137" s="197"/>
      <c r="B137" s="132"/>
      <c r="C137" s="127"/>
      <c r="D137" s="226"/>
      <c r="E137" s="134"/>
      <c r="F137" s="127"/>
      <c r="G137" s="127"/>
    </row>
    <row r="138" spans="1:7" s="158" customFormat="1" hidden="1" x14ac:dyDescent="0.3">
      <c r="A138" s="197"/>
      <c r="B138" s="195"/>
      <c r="C138" s="136"/>
      <c r="D138" s="226"/>
      <c r="E138" s="127"/>
      <c r="F138" s="127"/>
      <c r="G138" s="397"/>
    </row>
    <row r="139" spans="1:7" s="158" customFormat="1" hidden="1" x14ac:dyDescent="0.3">
      <c r="A139" s="145"/>
      <c r="B139" s="138"/>
      <c r="C139" s="122"/>
      <c r="D139" s="226"/>
      <c r="E139" s="127"/>
      <c r="F139" s="127"/>
      <c r="G139" s="397"/>
    </row>
    <row r="140" spans="1:7" s="158" customFormat="1" hidden="1" x14ac:dyDescent="0.3">
      <c r="A140" s="145"/>
      <c r="B140" s="128"/>
      <c r="C140" s="122"/>
      <c r="D140" s="226"/>
      <c r="E140" s="127"/>
      <c r="F140" s="127"/>
      <c r="G140" s="397"/>
    </row>
    <row r="141" spans="1:7" s="158" customFormat="1" hidden="1" x14ac:dyDescent="0.3">
      <c r="A141" s="145"/>
      <c r="B141" s="128"/>
      <c r="C141" s="122"/>
      <c r="D141" s="226"/>
      <c r="E141" s="127"/>
      <c r="F141" s="127"/>
      <c r="G141" s="397"/>
    </row>
    <row r="142" spans="1:7" s="158" customFormat="1" hidden="1" x14ac:dyDescent="0.3">
      <c r="A142" s="197"/>
      <c r="B142" s="128"/>
      <c r="C142" s="127"/>
      <c r="D142" s="226"/>
      <c r="E142" s="127"/>
      <c r="F142" s="127"/>
      <c r="G142" s="127"/>
    </row>
    <row r="143" spans="1:7" hidden="1" x14ac:dyDescent="0.3">
      <c r="A143" s="197"/>
      <c r="B143" s="167"/>
      <c r="C143" s="137"/>
      <c r="D143" s="140"/>
      <c r="E143" s="141"/>
      <c r="F143" s="137"/>
      <c r="G143" s="137"/>
    </row>
    <row r="144" spans="1:7" hidden="1" x14ac:dyDescent="0.3">
      <c r="A144" s="197"/>
      <c r="B144" s="167"/>
      <c r="C144" s="135"/>
      <c r="D144" s="143"/>
      <c r="E144" s="142"/>
      <c r="F144" s="142"/>
      <c r="G144" s="142"/>
    </row>
    <row r="145" spans="1:7" hidden="1" x14ac:dyDescent="0.3">
      <c r="A145" s="197"/>
      <c r="B145" s="167"/>
      <c r="C145" s="135"/>
      <c r="D145" s="140"/>
      <c r="E145" s="137"/>
      <c r="F145" s="137"/>
      <c r="G145" s="137"/>
    </row>
    <row r="146" spans="1:7" ht="15.75" hidden="1" customHeight="1" x14ac:dyDescent="0.3">
      <c r="A146" s="145"/>
      <c r="B146" s="138"/>
      <c r="C146" s="122"/>
      <c r="D146" s="140"/>
      <c r="E146" s="137"/>
      <c r="F146" s="137"/>
      <c r="G146" s="137"/>
    </row>
    <row r="147" spans="1:7" ht="15.75" hidden="1" customHeight="1" x14ac:dyDescent="0.3">
      <c r="A147" s="145"/>
      <c r="B147" s="126"/>
      <c r="C147" s="122"/>
      <c r="D147" s="140"/>
      <c r="E147" s="137"/>
      <c r="F147" s="137"/>
      <c r="G147" s="137"/>
    </row>
    <row r="148" spans="1:7" ht="15.75" hidden="1" customHeight="1" x14ac:dyDescent="0.3">
      <c r="A148" s="145"/>
      <c r="B148" s="126"/>
      <c r="C148" s="122"/>
      <c r="D148" s="140"/>
      <c r="E148" s="137"/>
      <c r="F148" s="137"/>
      <c r="G148" s="137"/>
    </row>
    <row r="149" spans="1:7" ht="15.75" hidden="1" customHeight="1" x14ac:dyDescent="0.3">
      <c r="A149" s="145"/>
      <c r="B149" s="138"/>
      <c r="C149" s="122"/>
      <c r="D149" s="140"/>
      <c r="E149" s="137"/>
      <c r="F149" s="137"/>
      <c r="G149" s="137"/>
    </row>
    <row r="150" spans="1:7" ht="15.75" hidden="1" customHeight="1" x14ac:dyDescent="0.3">
      <c r="A150" s="145"/>
      <c r="B150" s="126"/>
      <c r="C150" s="122"/>
      <c r="D150" s="140"/>
      <c r="E150" s="137"/>
      <c r="F150" s="137"/>
      <c r="G150" s="137"/>
    </row>
    <row r="151" spans="1:7" ht="15.75" hidden="1" customHeight="1" x14ac:dyDescent="0.3">
      <c r="A151" s="145"/>
      <c r="B151" s="138"/>
      <c r="C151" s="122"/>
      <c r="D151" s="140"/>
      <c r="E151" s="137"/>
      <c r="F151" s="137"/>
      <c r="G151" s="137"/>
    </row>
    <row r="152" spans="1:7" ht="15.75" hidden="1" customHeight="1" x14ac:dyDescent="0.3">
      <c r="A152" s="145"/>
      <c r="B152" s="128"/>
      <c r="C152" s="122"/>
      <c r="D152" s="140"/>
      <c r="E152" s="137"/>
      <c r="F152" s="137"/>
      <c r="G152" s="137"/>
    </row>
    <row r="153" spans="1:7" ht="15.75" hidden="1" customHeight="1" x14ac:dyDescent="0.3">
      <c r="A153" s="145"/>
      <c r="B153" s="126"/>
      <c r="C153" s="122"/>
      <c r="D153" s="140"/>
      <c r="E153" s="137"/>
      <c r="F153" s="137"/>
      <c r="G153" s="137"/>
    </row>
    <row r="154" spans="1:7" ht="15.75" hidden="1" customHeight="1" x14ac:dyDescent="0.3">
      <c r="A154" s="145"/>
      <c r="B154" s="126"/>
      <c r="C154" s="122"/>
      <c r="D154" s="140"/>
      <c r="E154" s="137"/>
      <c r="F154" s="137"/>
      <c r="G154" s="137"/>
    </row>
    <row r="155" spans="1:7" ht="15.75" hidden="1" customHeight="1" x14ac:dyDescent="0.3">
      <c r="A155" s="145"/>
      <c r="B155" s="126"/>
      <c r="C155" s="122"/>
      <c r="D155" s="140"/>
      <c r="E155" s="137"/>
      <c r="F155" s="137"/>
      <c r="G155" s="137"/>
    </row>
    <row r="156" spans="1:7" ht="15.75" hidden="1" customHeight="1" x14ac:dyDescent="0.3">
      <c r="A156" s="145"/>
      <c r="B156" s="126"/>
      <c r="C156" s="122"/>
      <c r="D156" s="140"/>
      <c r="E156" s="137"/>
      <c r="F156" s="137"/>
      <c r="G156" s="137"/>
    </row>
    <row r="157" spans="1:7" ht="15.75" hidden="1" customHeight="1" x14ac:dyDescent="0.3">
      <c r="A157" s="145"/>
      <c r="B157" s="126"/>
      <c r="C157" s="122"/>
      <c r="D157" s="140"/>
      <c r="E157" s="137"/>
      <c r="F157" s="137"/>
      <c r="G157" s="137"/>
    </row>
    <row r="158" spans="1:7" ht="15.75" hidden="1" customHeight="1" x14ac:dyDescent="0.3">
      <c r="A158" s="145"/>
      <c r="B158" s="126"/>
      <c r="C158" s="122"/>
      <c r="D158" s="140"/>
      <c r="E158" s="137"/>
      <c r="F158" s="137"/>
      <c r="G158" s="137"/>
    </row>
    <row r="159" spans="1:7" ht="15.75" hidden="1" customHeight="1" x14ac:dyDescent="0.3">
      <c r="A159" s="145"/>
      <c r="B159" s="126"/>
      <c r="C159" s="122"/>
      <c r="D159" s="140"/>
      <c r="E159" s="137"/>
      <c r="F159" s="137"/>
      <c r="G159" s="137"/>
    </row>
    <row r="160" spans="1:7" ht="15.75" hidden="1" customHeight="1" x14ac:dyDescent="0.3">
      <c r="A160" s="145"/>
      <c r="B160" s="126"/>
      <c r="C160" s="122"/>
      <c r="D160" s="140"/>
      <c r="E160" s="137"/>
      <c r="F160" s="137"/>
      <c r="G160" s="137"/>
    </row>
    <row r="161" spans="1:7" ht="15.75" hidden="1" customHeight="1" x14ac:dyDescent="0.3">
      <c r="A161" s="145"/>
      <c r="B161" s="126"/>
      <c r="C161" s="122"/>
      <c r="D161" s="140"/>
      <c r="E161" s="137"/>
      <c r="F161" s="137"/>
      <c r="G161" s="137"/>
    </row>
    <row r="162" spans="1:7" ht="15.75" hidden="1" customHeight="1" x14ac:dyDescent="0.3">
      <c r="A162" s="145"/>
      <c r="B162" s="126"/>
      <c r="C162" s="122"/>
      <c r="D162" s="140"/>
      <c r="E162" s="137"/>
      <c r="F162" s="137"/>
      <c r="G162" s="137"/>
    </row>
    <row r="163" spans="1:7" ht="15.75" hidden="1" customHeight="1" x14ac:dyDescent="0.3">
      <c r="A163" s="145"/>
      <c r="B163" s="126"/>
      <c r="C163" s="122"/>
      <c r="D163" s="140"/>
      <c r="E163" s="137"/>
      <c r="F163" s="137"/>
      <c r="G163" s="137"/>
    </row>
    <row r="164" spans="1:7" ht="15.75" hidden="1" customHeight="1" x14ac:dyDescent="0.3">
      <c r="A164" s="145"/>
      <c r="B164" s="126"/>
      <c r="C164" s="122"/>
      <c r="D164" s="140"/>
      <c r="E164" s="137"/>
      <c r="F164" s="137"/>
      <c r="G164" s="137"/>
    </row>
    <row r="165" spans="1:7" ht="15.75" hidden="1" customHeight="1" x14ac:dyDescent="0.3">
      <c r="A165" s="145"/>
      <c r="B165" s="126"/>
      <c r="C165" s="122"/>
      <c r="D165" s="140"/>
      <c r="E165" s="137"/>
      <c r="F165" s="137"/>
      <c r="G165" s="137"/>
    </row>
    <row r="166" spans="1:7" ht="15.75" hidden="1" customHeight="1" x14ac:dyDescent="0.3">
      <c r="A166" s="145"/>
      <c r="B166" s="126"/>
      <c r="C166" s="122"/>
      <c r="D166" s="140"/>
      <c r="E166" s="137"/>
      <c r="F166" s="137"/>
      <c r="G166" s="137"/>
    </row>
    <row r="167" spans="1:7" ht="15.75" hidden="1" customHeight="1" x14ac:dyDescent="0.3">
      <c r="A167" s="145"/>
      <c r="B167" s="126"/>
      <c r="C167" s="122"/>
      <c r="D167" s="140"/>
      <c r="E167" s="137"/>
      <c r="F167" s="137"/>
      <c r="G167" s="137"/>
    </row>
    <row r="168" spans="1:7" ht="15.75" hidden="1" customHeight="1" x14ac:dyDescent="0.3">
      <c r="A168" s="145"/>
      <c r="B168" s="126"/>
      <c r="C168" s="122"/>
      <c r="D168" s="140"/>
      <c r="E168" s="137"/>
      <c r="F168" s="137"/>
      <c r="G168" s="137"/>
    </row>
    <row r="169" spans="1:7" ht="15.75" hidden="1" customHeight="1" x14ac:dyDescent="0.3">
      <c r="A169" s="145"/>
      <c r="B169" s="126"/>
      <c r="C169" s="122"/>
      <c r="D169" s="140"/>
      <c r="E169" s="137"/>
      <c r="F169" s="137"/>
      <c r="G169" s="137"/>
    </row>
    <row r="170" spans="1:7" ht="15.75" hidden="1" customHeight="1" x14ac:dyDescent="0.3">
      <c r="A170" s="145"/>
      <c r="B170" s="126"/>
      <c r="C170" s="122"/>
      <c r="D170" s="140"/>
      <c r="E170" s="137"/>
      <c r="F170" s="137"/>
      <c r="G170" s="137"/>
    </row>
    <row r="171" spans="1:7" ht="15.75" hidden="1" customHeight="1" x14ac:dyDescent="0.3">
      <c r="A171" s="145"/>
      <c r="B171" s="126"/>
      <c r="C171" s="122"/>
      <c r="D171" s="140"/>
      <c r="E171" s="137"/>
      <c r="F171" s="137"/>
      <c r="G171" s="137"/>
    </row>
    <row r="172" spans="1:7" ht="15.75" hidden="1" customHeight="1" x14ac:dyDescent="0.3">
      <c r="A172" s="145"/>
      <c r="B172" s="126"/>
      <c r="C172" s="122"/>
      <c r="D172" s="140"/>
      <c r="E172" s="137"/>
      <c r="F172" s="137"/>
      <c r="G172" s="137"/>
    </row>
    <row r="173" spans="1:7" ht="15.75" hidden="1" customHeight="1" x14ac:dyDescent="0.3">
      <c r="A173" s="145"/>
      <c r="B173" s="126"/>
      <c r="C173" s="122"/>
      <c r="D173" s="140"/>
      <c r="E173" s="137"/>
      <c r="F173" s="137"/>
      <c r="G173" s="137"/>
    </row>
    <row r="174" spans="1:7" ht="15.75" hidden="1" customHeight="1" x14ac:dyDescent="0.3">
      <c r="A174" s="145"/>
      <c r="B174" s="126"/>
      <c r="C174" s="122"/>
      <c r="D174" s="140"/>
      <c r="E174" s="137"/>
      <c r="F174" s="137"/>
      <c r="G174" s="137"/>
    </row>
    <row r="175" spans="1:7" ht="15.75" hidden="1" customHeight="1" x14ac:dyDescent="0.3">
      <c r="A175" s="145"/>
      <c r="B175" s="126"/>
      <c r="C175" s="122"/>
      <c r="D175" s="140"/>
      <c r="E175" s="137"/>
      <c r="F175" s="137"/>
      <c r="G175" s="137"/>
    </row>
    <row r="176" spans="1:7" ht="15.75" hidden="1" customHeight="1" x14ac:dyDescent="0.3">
      <c r="A176" s="145"/>
      <c r="B176" s="132"/>
      <c r="C176" s="122"/>
      <c r="D176" s="140"/>
      <c r="E176" s="137"/>
      <c r="F176" s="137"/>
      <c r="G176" s="137"/>
    </row>
    <row r="177" spans="1:7" ht="15.75" hidden="1" customHeight="1" x14ac:dyDescent="0.3">
      <c r="A177" s="145"/>
      <c r="B177" s="126"/>
      <c r="C177" s="122"/>
      <c r="D177" s="140"/>
      <c r="E177" s="137"/>
      <c r="F177" s="137"/>
      <c r="G177" s="137"/>
    </row>
    <row r="178" spans="1:7" ht="15.75" hidden="1" customHeight="1" x14ac:dyDescent="0.3">
      <c r="A178" s="145"/>
      <c r="B178" s="128"/>
      <c r="C178" s="122"/>
      <c r="D178" s="140"/>
      <c r="E178" s="137"/>
      <c r="F178" s="137"/>
      <c r="G178" s="137"/>
    </row>
    <row r="179" spans="1:7" ht="15.75" hidden="1" customHeight="1" x14ac:dyDescent="0.3">
      <c r="A179" s="145"/>
      <c r="B179" s="128"/>
      <c r="C179" s="122"/>
      <c r="D179" s="140"/>
      <c r="E179" s="137"/>
      <c r="F179" s="137"/>
      <c r="G179" s="137"/>
    </row>
    <row r="180" spans="1:7" ht="15.75" hidden="1" customHeight="1" x14ac:dyDescent="0.3">
      <c r="A180" s="145"/>
      <c r="B180" s="128"/>
      <c r="C180" s="122"/>
      <c r="D180" s="140"/>
      <c r="E180" s="137"/>
      <c r="F180" s="137"/>
      <c r="G180" s="137"/>
    </row>
    <row r="181" spans="1:7" ht="15.75" hidden="1" customHeight="1" x14ac:dyDescent="0.3">
      <c r="A181" s="145"/>
      <c r="B181" s="128"/>
      <c r="C181" s="122"/>
      <c r="D181" s="140"/>
      <c r="E181" s="137"/>
      <c r="F181" s="137"/>
      <c r="G181" s="137"/>
    </row>
    <row r="182" spans="1:7" ht="20.25" hidden="1" customHeight="1" x14ac:dyDescent="0.3">
      <c r="A182" s="145"/>
      <c r="B182" s="138"/>
      <c r="C182" s="122"/>
      <c r="D182" s="140"/>
      <c r="E182" s="137"/>
      <c r="F182" s="137"/>
      <c r="G182" s="137"/>
    </row>
    <row r="183" spans="1:7" hidden="1" x14ac:dyDescent="0.3">
      <c r="A183" s="145"/>
      <c r="B183" s="126"/>
      <c r="C183" s="122"/>
      <c r="D183" s="226"/>
      <c r="E183" s="134"/>
      <c r="F183" s="127"/>
      <c r="G183" s="122"/>
    </row>
    <row r="184" spans="1:7" ht="18.75" hidden="1" customHeight="1" x14ac:dyDescent="0.3">
      <c r="A184" s="145"/>
      <c r="B184" s="126"/>
      <c r="C184" s="122"/>
      <c r="D184" s="226"/>
      <c r="E184" s="134"/>
      <c r="F184" s="127"/>
      <c r="G184" s="122"/>
    </row>
    <row r="185" spans="1:7" ht="18.75" hidden="1" customHeight="1" x14ac:dyDescent="0.3">
      <c r="A185" s="145"/>
      <c r="B185" s="126"/>
      <c r="C185" s="122"/>
      <c r="D185" s="226"/>
      <c r="E185" s="134"/>
      <c r="F185" s="127"/>
      <c r="G185" s="122"/>
    </row>
    <row r="186" spans="1:7" hidden="1" x14ac:dyDescent="0.3">
      <c r="A186" s="145"/>
      <c r="B186" s="126"/>
      <c r="C186" s="122"/>
      <c r="D186" s="226"/>
      <c r="E186" s="134"/>
      <c r="F186" s="127"/>
      <c r="G186" s="122"/>
    </row>
    <row r="187" spans="1:7" ht="13.5" hidden="1" customHeight="1" x14ac:dyDescent="0.3">
      <c r="A187" s="145"/>
      <c r="B187" s="126"/>
      <c r="C187" s="122"/>
      <c r="D187" s="226"/>
      <c r="E187" s="134"/>
      <c r="F187" s="127"/>
      <c r="G187" s="122"/>
    </row>
    <row r="188" spans="1:7" hidden="1" x14ac:dyDescent="0.3">
      <c r="A188" s="145"/>
      <c r="B188" s="126"/>
      <c r="C188" s="122"/>
      <c r="D188" s="226"/>
      <c r="E188" s="134"/>
      <c r="F188" s="127"/>
      <c r="G188" s="122"/>
    </row>
    <row r="189" spans="1:7" s="158" customFormat="1" hidden="1" x14ac:dyDescent="0.3">
      <c r="A189" s="145"/>
      <c r="B189" s="128"/>
      <c r="C189" s="122"/>
      <c r="D189" s="144"/>
      <c r="E189" s="127"/>
      <c r="F189" s="127"/>
      <c r="G189" s="397"/>
    </row>
    <row r="190" spans="1:7" hidden="1" x14ac:dyDescent="0.3">
      <c r="A190" s="145"/>
      <c r="B190" s="126"/>
      <c r="C190" s="122"/>
      <c r="D190" s="226"/>
      <c r="E190" s="134"/>
      <c r="F190" s="127"/>
      <c r="G190" s="122"/>
    </row>
    <row r="191" spans="1:7" s="158" customFormat="1" ht="15" hidden="1" customHeight="1" x14ac:dyDescent="0.3">
      <c r="A191" s="145"/>
      <c r="B191" s="128"/>
      <c r="C191" s="122"/>
      <c r="D191" s="144"/>
      <c r="E191" s="127"/>
      <c r="F191" s="127"/>
      <c r="G191" s="397"/>
    </row>
    <row r="192" spans="1:7" s="158" customFormat="1" hidden="1" x14ac:dyDescent="0.3">
      <c r="A192" s="145"/>
      <c r="B192" s="132"/>
      <c r="C192" s="122"/>
      <c r="D192" s="144"/>
      <c r="E192" s="127"/>
      <c r="F192" s="127"/>
      <c r="G192" s="397"/>
    </row>
    <row r="193" spans="1:7" hidden="1" x14ac:dyDescent="0.3">
      <c r="A193" s="145"/>
      <c r="B193" s="126"/>
      <c r="C193" s="122"/>
      <c r="D193" s="226"/>
      <c r="E193" s="134"/>
      <c r="F193" s="127"/>
      <c r="G193" s="122"/>
    </row>
    <row r="194" spans="1:7" ht="22.5" hidden="1" customHeight="1" x14ac:dyDescent="0.3">
      <c r="A194" s="145"/>
      <c r="B194" s="126"/>
      <c r="C194" s="122"/>
      <c r="D194" s="226"/>
      <c r="E194" s="134"/>
      <c r="F194" s="127"/>
      <c r="G194" s="122"/>
    </row>
    <row r="195" spans="1:7" hidden="1" x14ac:dyDescent="0.3">
      <c r="A195" s="197"/>
      <c r="B195" s="132"/>
      <c r="C195" s="122"/>
      <c r="D195" s="145"/>
      <c r="E195" s="122"/>
      <c r="F195" s="122"/>
      <c r="G195" s="122">
        <f>SUM(G182:G194)</f>
        <v>0</v>
      </c>
    </row>
    <row r="196" spans="1:7" hidden="1" x14ac:dyDescent="0.3">
      <c r="A196" s="197"/>
      <c r="B196" s="132"/>
      <c r="C196" s="122"/>
      <c r="D196" s="145"/>
      <c r="E196" s="122"/>
      <c r="F196" s="122"/>
      <c r="G196" s="122"/>
    </row>
    <row r="197" spans="1:7" ht="12.75" hidden="1" customHeight="1" x14ac:dyDescent="0.3">
      <c r="A197" s="145"/>
      <c r="B197" s="126"/>
      <c r="C197" s="122"/>
      <c r="D197" s="140"/>
      <c r="E197" s="137"/>
      <c r="F197" s="137"/>
      <c r="G197" s="137"/>
    </row>
    <row r="198" spans="1:7" hidden="1" x14ac:dyDescent="0.3">
      <c r="A198" s="197"/>
      <c r="B198" s="132"/>
      <c r="C198" s="122"/>
      <c r="D198" s="145"/>
      <c r="E198" s="122"/>
      <c r="F198" s="122"/>
      <c r="G198" s="122"/>
    </row>
    <row r="199" spans="1:7" hidden="1" x14ac:dyDescent="0.3">
      <c r="A199" s="197"/>
      <c r="B199" s="167"/>
      <c r="C199" s="135"/>
      <c r="D199" s="140"/>
      <c r="E199" s="137"/>
      <c r="F199" s="137"/>
      <c r="G199" s="137"/>
    </row>
    <row r="200" spans="1:7" hidden="1" x14ac:dyDescent="0.3">
      <c r="A200" s="145"/>
      <c r="B200" s="126"/>
      <c r="C200" s="122"/>
      <c r="D200" s="226"/>
      <c r="E200" s="127"/>
      <c r="F200" s="127"/>
      <c r="G200" s="127"/>
    </row>
    <row r="201" spans="1:7" hidden="1" x14ac:dyDescent="0.3">
      <c r="A201" s="145"/>
      <c r="B201" s="126"/>
      <c r="C201" s="122"/>
      <c r="D201" s="226"/>
      <c r="E201" s="127"/>
      <c r="F201" s="127"/>
      <c r="G201" s="122"/>
    </row>
    <row r="202" spans="1:7" hidden="1" x14ac:dyDescent="0.3">
      <c r="A202" s="145"/>
      <c r="B202" s="126"/>
      <c r="C202" s="122"/>
      <c r="D202" s="226"/>
      <c r="E202" s="127"/>
      <c r="F202" s="127"/>
      <c r="G202" s="122"/>
    </row>
    <row r="203" spans="1:7" hidden="1" x14ac:dyDescent="0.3">
      <c r="A203" s="145"/>
      <c r="B203" s="126"/>
      <c r="C203" s="122"/>
      <c r="D203" s="226"/>
      <c r="E203" s="127"/>
      <c r="F203" s="127"/>
      <c r="G203" s="122"/>
    </row>
    <row r="204" spans="1:7" hidden="1" x14ac:dyDescent="0.3">
      <c r="A204" s="145"/>
      <c r="B204" s="126"/>
      <c r="C204" s="122"/>
      <c r="D204" s="226"/>
      <c r="E204" s="127"/>
      <c r="F204" s="127"/>
      <c r="G204" s="122"/>
    </row>
    <row r="205" spans="1:7" hidden="1" x14ac:dyDescent="0.3">
      <c r="A205" s="145"/>
      <c r="B205" s="126"/>
      <c r="C205" s="122"/>
      <c r="D205" s="226"/>
      <c r="E205" s="127"/>
      <c r="F205" s="127"/>
      <c r="G205" s="122"/>
    </row>
    <row r="206" spans="1:7" hidden="1" x14ac:dyDescent="0.3">
      <c r="A206" s="145"/>
      <c r="B206" s="126"/>
      <c r="C206" s="122"/>
      <c r="D206" s="226"/>
      <c r="E206" s="127"/>
      <c r="F206" s="127"/>
      <c r="G206" s="122"/>
    </row>
    <row r="207" spans="1:7" hidden="1" x14ac:dyDescent="0.3">
      <c r="A207" s="145"/>
      <c r="B207" s="126"/>
      <c r="C207" s="122"/>
      <c r="D207" s="226"/>
      <c r="E207" s="127"/>
      <c r="F207" s="127"/>
      <c r="G207" s="122"/>
    </row>
    <row r="208" spans="1:7" hidden="1" x14ac:dyDescent="0.3">
      <c r="A208" s="145"/>
      <c r="B208" s="132"/>
      <c r="C208" s="122"/>
      <c r="D208" s="140"/>
      <c r="E208" s="137"/>
      <c r="F208" s="137"/>
      <c r="G208" s="137"/>
    </row>
    <row r="209" spans="1:7" hidden="1" x14ac:dyDescent="0.3">
      <c r="A209" s="145"/>
      <c r="B209" s="132"/>
      <c r="C209" s="122"/>
      <c r="D209" s="140"/>
      <c r="E209" s="137"/>
      <c r="F209" s="137"/>
      <c r="G209" s="137"/>
    </row>
    <row r="210" spans="1:7" hidden="1" x14ac:dyDescent="0.3">
      <c r="A210" s="145"/>
      <c r="B210" s="132"/>
      <c r="C210" s="122"/>
      <c r="D210" s="140"/>
      <c r="E210" s="137"/>
      <c r="F210" s="137"/>
      <c r="G210" s="137"/>
    </row>
    <row r="211" spans="1:7" hidden="1" x14ac:dyDescent="0.3">
      <c r="A211" s="145"/>
      <c r="B211" s="132"/>
      <c r="C211" s="122"/>
      <c r="D211" s="140"/>
      <c r="E211" s="137"/>
      <c r="F211" s="137"/>
      <c r="G211" s="137"/>
    </row>
    <row r="212" spans="1:7" hidden="1" x14ac:dyDescent="0.3">
      <c r="A212" s="145"/>
      <c r="B212" s="132"/>
      <c r="C212" s="122"/>
      <c r="D212" s="140"/>
      <c r="E212" s="137"/>
      <c r="F212" s="137"/>
      <c r="G212" s="137"/>
    </row>
    <row r="213" spans="1:7" hidden="1" x14ac:dyDescent="0.3">
      <c r="A213" s="145"/>
      <c r="B213" s="132"/>
      <c r="C213" s="122"/>
      <c r="D213" s="140"/>
      <c r="E213" s="137"/>
      <c r="F213" s="137"/>
      <c r="G213" s="137"/>
    </row>
    <row r="214" spans="1:7" hidden="1" x14ac:dyDescent="0.3">
      <c r="A214" s="145"/>
      <c r="B214" s="132"/>
      <c r="C214" s="122"/>
      <c r="D214" s="140"/>
      <c r="E214" s="137"/>
      <c r="F214" s="137"/>
      <c r="G214" s="137"/>
    </row>
    <row r="215" spans="1:7" hidden="1" x14ac:dyDescent="0.3">
      <c r="A215" s="145"/>
      <c r="B215" s="132"/>
      <c r="C215" s="122"/>
      <c r="D215" s="140"/>
      <c r="E215" s="137"/>
      <c r="F215" s="137"/>
      <c r="G215" s="137"/>
    </row>
    <row r="216" spans="1:7" hidden="1" x14ac:dyDescent="0.3">
      <c r="A216" s="145"/>
      <c r="B216" s="126"/>
      <c r="C216" s="122"/>
      <c r="D216" s="226"/>
      <c r="E216" s="127"/>
      <c r="F216" s="127"/>
      <c r="G216" s="122"/>
    </row>
    <row r="217" spans="1:7" hidden="1" x14ac:dyDescent="0.3">
      <c r="A217" s="145"/>
      <c r="B217" s="126"/>
      <c r="C217" s="122"/>
      <c r="D217" s="226"/>
      <c r="E217" s="127"/>
      <c r="F217" s="127"/>
      <c r="G217" s="122"/>
    </row>
    <row r="218" spans="1:7" hidden="1" x14ac:dyDescent="0.3">
      <c r="A218" s="197"/>
      <c r="B218" s="132"/>
      <c r="C218" s="122"/>
      <c r="D218" s="145"/>
      <c r="E218" s="122"/>
      <c r="F218" s="122"/>
      <c r="G218" s="122">
        <f>SUM(G200:G217)</f>
        <v>0</v>
      </c>
    </row>
    <row r="219" spans="1:7" hidden="1" x14ac:dyDescent="0.3">
      <c r="A219" s="197"/>
      <c r="B219" s="195"/>
      <c r="C219" s="136"/>
      <c r="D219" s="145"/>
      <c r="E219" s="122"/>
      <c r="F219" s="122"/>
      <c r="G219" s="122"/>
    </row>
    <row r="220" spans="1:7" hidden="1" x14ac:dyDescent="0.3">
      <c r="A220" s="145"/>
      <c r="B220" s="132"/>
      <c r="C220" s="122"/>
      <c r="D220" s="145"/>
      <c r="E220" s="122"/>
      <c r="F220" s="122"/>
      <c r="G220" s="122"/>
    </row>
    <row r="221" spans="1:7" hidden="1" x14ac:dyDescent="0.3">
      <c r="A221" s="197"/>
      <c r="B221" s="167"/>
      <c r="C221" s="122"/>
      <c r="D221" s="145"/>
      <c r="E221" s="122"/>
      <c r="F221" s="122"/>
      <c r="G221" s="122"/>
    </row>
    <row r="222" spans="1:7" hidden="1" x14ac:dyDescent="0.3">
      <c r="A222" s="197"/>
      <c r="B222" s="167"/>
      <c r="C222" s="135"/>
      <c r="D222" s="140"/>
      <c r="E222" s="137"/>
      <c r="F222" s="137"/>
      <c r="G222" s="137"/>
    </row>
    <row r="223" spans="1:7" ht="15" hidden="1" customHeight="1" x14ac:dyDescent="0.3">
      <c r="A223" s="145"/>
      <c r="B223" s="126"/>
      <c r="C223" s="122"/>
      <c r="D223" s="226"/>
      <c r="E223" s="127"/>
      <c r="F223" s="127"/>
      <c r="G223" s="122"/>
    </row>
    <row r="224" spans="1:7" ht="15" hidden="1" customHeight="1" x14ac:dyDescent="0.3">
      <c r="A224" s="145"/>
      <c r="B224" s="126"/>
      <c r="C224" s="122"/>
      <c r="D224" s="226"/>
      <c r="E224" s="127"/>
      <c r="F224" s="127"/>
      <c r="G224" s="122"/>
    </row>
    <row r="225" spans="1:7" ht="15" hidden="1" customHeight="1" x14ac:dyDescent="0.3">
      <c r="A225" s="145"/>
      <c r="B225" s="126"/>
      <c r="C225" s="122"/>
      <c r="D225" s="226"/>
      <c r="E225" s="127"/>
      <c r="F225" s="127"/>
      <c r="G225" s="122"/>
    </row>
    <row r="226" spans="1:7" ht="15" hidden="1" customHeight="1" x14ac:dyDescent="0.3">
      <c r="A226" s="145"/>
      <c r="B226" s="126"/>
      <c r="C226" s="122"/>
      <c r="D226" s="226"/>
      <c r="E226" s="127"/>
      <c r="F226" s="127"/>
      <c r="G226" s="122"/>
    </row>
    <row r="227" spans="1:7" ht="15" hidden="1" customHeight="1" x14ac:dyDescent="0.3">
      <c r="A227" s="145"/>
      <c r="B227" s="126"/>
      <c r="C227" s="122"/>
      <c r="D227" s="226"/>
      <c r="E227" s="127"/>
      <c r="F227" s="127"/>
      <c r="G227" s="122"/>
    </row>
    <row r="228" spans="1:7" ht="15" hidden="1" customHeight="1" x14ac:dyDescent="0.3">
      <c r="A228" s="145"/>
      <c r="B228" s="126"/>
      <c r="C228" s="122"/>
      <c r="D228" s="226"/>
      <c r="E228" s="127"/>
      <c r="F228" s="127"/>
      <c r="G228" s="122"/>
    </row>
    <row r="229" spans="1:7" hidden="1" x14ac:dyDescent="0.3">
      <c r="A229" s="197"/>
      <c r="B229" s="132"/>
      <c r="C229" s="122"/>
      <c r="D229" s="145"/>
      <c r="E229" s="122"/>
      <c r="F229" s="122"/>
      <c r="G229" s="122">
        <f>SUM(G223:G228)</f>
        <v>0</v>
      </c>
    </row>
    <row r="230" spans="1:7" hidden="1" x14ac:dyDescent="0.3">
      <c r="A230" s="197"/>
      <c r="B230" s="195"/>
      <c r="C230" s="136"/>
      <c r="D230" s="140"/>
      <c r="E230" s="137"/>
      <c r="F230" s="137"/>
      <c r="G230" s="137"/>
    </row>
    <row r="231" spans="1:7" hidden="1" x14ac:dyDescent="0.3">
      <c r="A231" s="145"/>
      <c r="B231" s="146"/>
      <c r="C231" s="122"/>
      <c r="D231" s="145"/>
      <c r="E231" s="122"/>
      <c r="F231" s="122"/>
      <c r="G231" s="122"/>
    </row>
    <row r="232" spans="1:7" hidden="1" x14ac:dyDescent="0.3">
      <c r="A232" s="145"/>
      <c r="B232" s="146"/>
      <c r="C232" s="122"/>
      <c r="D232" s="145"/>
      <c r="E232" s="122"/>
      <c r="F232" s="122"/>
      <c r="G232" s="122"/>
    </row>
    <row r="233" spans="1:7" hidden="1" x14ac:dyDescent="0.3">
      <c r="A233" s="145"/>
      <c r="B233" s="146"/>
      <c r="C233" s="122"/>
      <c r="D233" s="145"/>
      <c r="E233" s="122"/>
      <c r="F233" s="122"/>
      <c r="G233" s="122"/>
    </row>
    <row r="234" spans="1:7" hidden="1" x14ac:dyDescent="0.3">
      <c r="A234" s="145"/>
      <c r="B234" s="146"/>
      <c r="C234" s="122"/>
      <c r="D234" s="145"/>
      <c r="E234" s="122"/>
      <c r="F234" s="122"/>
      <c r="G234" s="122"/>
    </row>
    <row r="235" spans="1:7" hidden="1" x14ac:dyDescent="0.3">
      <c r="A235" s="145"/>
      <c r="B235" s="146"/>
      <c r="C235" s="122"/>
      <c r="D235" s="145"/>
      <c r="E235" s="122"/>
      <c r="F235" s="122"/>
      <c r="G235" s="122"/>
    </row>
    <row r="236" spans="1:7" hidden="1" x14ac:dyDescent="0.3">
      <c r="A236" s="145"/>
      <c r="B236" s="146"/>
      <c r="C236" s="122"/>
      <c r="D236" s="145"/>
      <c r="E236" s="122"/>
      <c r="F236" s="122"/>
      <c r="G236" s="122"/>
    </row>
    <row r="237" spans="1:7" hidden="1" x14ac:dyDescent="0.3">
      <c r="A237" s="197"/>
      <c r="B237" s="132"/>
      <c r="C237" s="122"/>
      <c r="D237" s="145"/>
      <c r="E237" s="122"/>
      <c r="F237" s="122"/>
      <c r="G237" s="122">
        <f>SUM(G231:G236)</f>
        <v>0</v>
      </c>
    </row>
    <row r="238" spans="1:7" hidden="1" x14ac:dyDescent="0.3">
      <c r="A238" s="197"/>
      <c r="B238" s="167"/>
      <c r="C238" s="135"/>
      <c r="D238" s="140"/>
      <c r="E238" s="137"/>
      <c r="F238" s="137"/>
      <c r="G238" s="137"/>
    </row>
    <row r="239" spans="1:7" ht="13.5" hidden="1" customHeight="1" x14ac:dyDescent="0.3">
      <c r="A239" s="145"/>
      <c r="B239" s="126"/>
      <c r="C239" s="122"/>
      <c r="D239" s="145"/>
      <c r="E239" s="122"/>
      <c r="F239" s="122"/>
      <c r="G239" s="122"/>
    </row>
    <row r="240" spans="1:7" hidden="1" x14ac:dyDescent="0.3">
      <c r="A240" s="145"/>
      <c r="B240" s="126"/>
      <c r="C240" s="122"/>
      <c r="D240" s="145"/>
      <c r="E240" s="125"/>
      <c r="F240" s="122"/>
      <c r="G240" s="122"/>
    </row>
    <row r="241" spans="1:7" hidden="1" x14ac:dyDescent="0.3">
      <c r="A241" s="145"/>
      <c r="B241" s="126"/>
      <c r="C241" s="122"/>
      <c r="D241" s="145"/>
      <c r="E241" s="125"/>
      <c r="F241" s="122"/>
      <c r="G241" s="122"/>
    </row>
    <row r="242" spans="1:7" hidden="1" x14ac:dyDescent="0.3">
      <c r="A242" s="145"/>
      <c r="B242" s="126"/>
      <c r="C242" s="122"/>
      <c r="D242" s="143"/>
      <c r="E242" s="125"/>
      <c r="F242" s="122"/>
      <c r="G242" s="122"/>
    </row>
    <row r="243" spans="1:7" hidden="1" x14ac:dyDescent="0.3">
      <c r="A243" s="197"/>
      <c r="B243" s="132"/>
      <c r="C243" s="122"/>
      <c r="D243" s="145"/>
      <c r="E243" s="125"/>
      <c r="F243" s="122"/>
      <c r="G243" s="122">
        <f>SUM(G239:G241)</f>
        <v>0</v>
      </c>
    </row>
    <row r="244" spans="1:7" hidden="1" x14ac:dyDescent="0.3">
      <c r="A244" s="197"/>
      <c r="B244" s="167"/>
      <c r="C244" s="137"/>
      <c r="D244" s="140"/>
      <c r="E244" s="137"/>
      <c r="F244" s="137"/>
      <c r="G244" s="137">
        <f>G195+G218+G229+G243+G237+G221</f>
        <v>0</v>
      </c>
    </row>
    <row r="245" spans="1:7" hidden="1" x14ac:dyDescent="0.3">
      <c r="A245" s="197"/>
      <c r="B245" s="167"/>
      <c r="C245" s="135"/>
      <c r="D245" s="143"/>
      <c r="E245" s="142"/>
      <c r="F245" s="142"/>
      <c r="G245" s="142"/>
    </row>
    <row r="246" spans="1:7" hidden="1" x14ac:dyDescent="0.3">
      <c r="A246" s="197"/>
      <c r="B246" s="167"/>
      <c r="C246" s="135"/>
      <c r="D246" s="140"/>
      <c r="E246" s="137"/>
      <c r="F246" s="137"/>
      <c r="G246" s="137"/>
    </row>
    <row r="247" spans="1:7" hidden="1" x14ac:dyDescent="0.3">
      <c r="A247" s="145"/>
      <c r="B247" s="132"/>
      <c r="C247" s="122"/>
      <c r="D247" s="140"/>
      <c r="E247" s="137"/>
      <c r="F247" s="137"/>
      <c r="G247" s="137"/>
    </row>
    <row r="248" spans="1:7" hidden="1" x14ac:dyDescent="0.3">
      <c r="A248" s="145"/>
      <c r="B248" s="132"/>
      <c r="C248" s="122"/>
      <c r="D248" s="140"/>
      <c r="E248" s="137"/>
      <c r="F248" s="137"/>
      <c r="G248" s="137"/>
    </row>
    <row r="249" spans="1:7" hidden="1" x14ac:dyDescent="0.3">
      <c r="A249" s="145"/>
      <c r="B249" s="132"/>
      <c r="C249" s="122"/>
      <c r="D249" s="140"/>
      <c r="E249" s="137"/>
      <c r="F249" s="137"/>
      <c r="G249" s="137"/>
    </row>
    <row r="250" spans="1:7" hidden="1" x14ac:dyDescent="0.3">
      <c r="A250" s="145"/>
      <c r="B250" s="126"/>
      <c r="C250" s="122"/>
      <c r="D250" s="226"/>
      <c r="E250" s="127"/>
      <c r="F250" s="127"/>
      <c r="G250" s="127"/>
    </row>
    <row r="251" spans="1:7" hidden="1" x14ac:dyDescent="0.3">
      <c r="A251" s="197"/>
      <c r="B251" s="132"/>
      <c r="C251" s="127"/>
      <c r="D251" s="226"/>
      <c r="E251" s="127"/>
      <c r="F251" s="127"/>
      <c r="G251" s="127">
        <f>SUM(G247:G250)</f>
        <v>0</v>
      </c>
    </row>
    <row r="252" spans="1:7" ht="17.25" hidden="1" customHeight="1" x14ac:dyDescent="0.3">
      <c r="A252" s="197"/>
      <c r="B252" s="167"/>
      <c r="C252" s="135"/>
      <c r="D252" s="140"/>
      <c r="E252" s="137"/>
      <c r="F252" s="137"/>
      <c r="G252" s="122"/>
    </row>
    <row r="253" spans="1:7" ht="17.25" hidden="1" customHeight="1" x14ac:dyDescent="0.3">
      <c r="A253" s="226"/>
      <c r="B253" s="126"/>
      <c r="C253" s="122"/>
      <c r="D253" s="226"/>
      <c r="E253" s="127"/>
      <c r="F253" s="127"/>
      <c r="G253" s="122"/>
    </row>
    <row r="254" spans="1:7" ht="17.25" hidden="1" customHeight="1" x14ac:dyDescent="0.3">
      <c r="A254" s="398"/>
      <c r="B254" s="132"/>
      <c r="C254" s="127"/>
      <c r="D254" s="226"/>
      <c r="E254" s="127"/>
      <c r="F254" s="127"/>
      <c r="G254" s="122"/>
    </row>
    <row r="255" spans="1:7" hidden="1" x14ac:dyDescent="0.3">
      <c r="A255" s="197"/>
      <c r="B255" s="167"/>
      <c r="C255" s="135"/>
      <c r="D255" s="140"/>
      <c r="E255" s="137"/>
      <c r="F255" s="137"/>
      <c r="G255" s="137"/>
    </row>
    <row r="256" spans="1:7" s="158" customFormat="1" ht="13.5" hidden="1" customHeight="1" x14ac:dyDescent="0.3">
      <c r="A256" s="145"/>
      <c r="B256" s="128"/>
      <c r="C256" s="122"/>
      <c r="D256" s="226"/>
      <c r="E256" s="127"/>
      <c r="F256" s="127"/>
      <c r="G256" s="397"/>
    </row>
    <row r="257" spans="1:7" s="158" customFormat="1" ht="18" hidden="1" customHeight="1" x14ac:dyDescent="0.3">
      <c r="A257" s="145"/>
      <c r="B257" s="126"/>
      <c r="C257" s="122"/>
      <c r="D257" s="226"/>
      <c r="E257" s="127"/>
      <c r="F257" s="127"/>
      <c r="G257" s="397"/>
    </row>
    <row r="258" spans="1:7" s="158" customFormat="1" ht="18" hidden="1" customHeight="1" x14ac:dyDescent="0.3">
      <c r="A258" s="145"/>
      <c r="B258" s="126"/>
      <c r="C258" s="122"/>
      <c r="D258" s="226"/>
      <c r="E258" s="127"/>
      <c r="F258" s="127"/>
      <c r="G258" s="397"/>
    </row>
    <row r="259" spans="1:7" hidden="1" x14ac:dyDescent="0.3">
      <c r="A259" s="145"/>
      <c r="B259" s="147"/>
      <c r="C259" s="122"/>
      <c r="D259" s="226"/>
      <c r="E259" s="127"/>
      <c r="F259" s="127"/>
      <c r="G259" s="127"/>
    </row>
    <row r="260" spans="1:7" s="158" customFormat="1" hidden="1" x14ac:dyDescent="0.3">
      <c r="A260" s="145"/>
      <c r="B260" s="128"/>
      <c r="C260" s="122"/>
      <c r="D260" s="226"/>
      <c r="E260" s="127"/>
      <c r="F260" s="127"/>
      <c r="G260" s="397"/>
    </row>
    <row r="261" spans="1:7" hidden="1" x14ac:dyDescent="0.3">
      <c r="A261" s="145"/>
      <c r="B261" s="147"/>
      <c r="C261" s="122"/>
      <c r="D261" s="226"/>
      <c r="E261" s="127"/>
      <c r="F261" s="127"/>
      <c r="G261" s="127"/>
    </row>
    <row r="262" spans="1:7" s="158" customFormat="1" hidden="1" x14ac:dyDescent="0.3">
      <c r="A262" s="145"/>
      <c r="B262" s="128"/>
      <c r="C262" s="122"/>
      <c r="D262" s="144"/>
      <c r="E262" s="127"/>
      <c r="F262" s="127"/>
      <c r="G262" s="397"/>
    </row>
    <row r="263" spans="1:7" hidden="1" x14ac:dyDescent="0.3">
      <c r="A263" s="145"/>
      <c r="B263" s="147"/>
      <c r="C263" s="122"/>
      <c r="D263" s="226"/>
      <c r="E263" s="127"/>
      <c r="F263" s="127"/>
      <c r="G263" s="127"/>
    </row>
    <row r="264" spans="1:7" hidden="1" x14ac:dyDescent="0.3">
      <c r="A264" s="145"/>
      <c r="B264" s="147"/>
      <c r="C264" s="122"/>
      <c r="D264" s="226"/>
      <c r="E264" s="127"/>
      <c r="F264" s="127"/>
      <c r="G264" s="127"/>
    </row>
    <row r="265" spans="1:7" s="158" customFormat="1" hidden="1" x14ac:dyDescent="0.3">
      <c r="A265" s="145"/>
      <c r="B265" s="128"/>
      <c r="C265" s="122"/>
      <c r="D265" s="226"/>
      <c r="E265" s="127"/>
      <c r="F265" s="127"/>
      <c r="G265" s="397"/>
    </row>
    <row r="266" spans="1:7" s="158" customFormat="1" hidden="1" x14ac:dyDescent="0.3">
      <c r="A266" s="145"/>
      <c r="B266" s="128"/>
      <c r="C266" s="122"/>
      <c r="D266" s="226"/>
      <c r="E266" s="127"/>
      <c r="F266" s="127"/>
      <c r="G266" s="397"/>
    </row>
    <row r="267" spans="1:7" s="158" customFormat="1" hidden="1" x14ac:dyDescent="0.3">
      <c r="A267" s="145"/>
      <c r="B267" s="128"/>
      <c r="C267" s="122"/>
      <c r="D267" s="226"/>
      <c r="E267" s="127"/>
      <c r="F267" s="127"/>
      <c r="G267" s="397"/>
    </row>
    <row r="268" spans="1:7" hidden="1" x14ac:dyDescent="0.3">
      <c r="A268" s="145"/>
      <c r="B268" s="128"/>
      <c r="C268" s="122"/>
      <c r="D268" s="140"/>
      <c r="E268" s="137"/>
      <c r="F268" s="137"/>
      <c r="G268" s="137"/>
    </row>
    <row r="269" spans="1:7" hidden="1" x14ac:dyDescent="0.3">
      <c r="A269" s="145"/>
      <c r="B269" s="147"/>
      <c r="C269" s="122"/>
      <c r="D269" s="226"/>
      <c r="E269" s="127"/>
      <c r="F269" s="127"/>
      <c r="G269" s="127"/>
    </row>
    <row r="270" spans="1:7" hidden="1" x14ac:dyDescent="0.3">
      <c r="A270" s="145"/>
      <c r="B270" s="147"/>
      <c r="C270" s="122"/>
      <c r="D270" s="226"/>
      <c r="E270" s="127"/>
      <c r="F270" s="127"/>
      <c r="G270" s="127"/>
    </row>
    <row r="271" spans="1:7" hidden="1" x14ac:dyDescent="0.3">
      <c r="A271" s="145"/>
      <c r="B271" s="128"/>
      <c r="C271" s="122"/>
      <c r="D271" s="140"/>
      <c r="E271" s="137"/>
      <c r="F271" s="137"/>
      <c r="G271" s="137"/>
    </row>
    <row r="272" spans="1:7" s="158" customFormat="1" hidden="1" x14ac:dyDescent="0.3">
      <c r="A272" s="145"/>
      <c r="B272" s="128"/>
      <c r="C272" s="122"/>
      <c r="D272" s="226"/>
      <c r="E272" s="127"/>
      <c r="F272" s="127"/>
      <c r="G272" s="397"/>
    </row>
    <row r="273" spans="1:7" s="158" customFormat="1" hidden="1" x14ac:dyDescent="0.3">
      <c r="A273" s="145"/>
      <c r="B273" s="126"/>
      <c r="C273" s="122"/>
      <c r="D273" s="226"/>
      <c r="E273" s="127"/>
      <c r="F273" s="127"/>
      <c r="G273" s="397"/>
    </row>
    <row r="274" spans="1:7" s="158" customFormat="1" hidden="1" x14ac:dyDescent="0.3">
      <c r="A274" s="145"/>
      <c r="B274" s="126"/>
      <c r="C274" s="122"/>
      <c r="D274" s="226"/>
      <c r="E274" s="127"/>
      <c r="F274" s="127"/>
      <c r="G274" s="397"/>
    </row>
    <row r="275" spans="1:7" s="158" customFormat="1" hidden="1" x14ac:dyDescent="0.3">
      <c r="A275" s="145"/>
      <c r="B275" s="126"/>
      <c r="C275" s="122"/>
      <c r="D275" s="226"/>
      <c r="E275" s="127"/>
      <c r="F275" s="127"/>
      <c r="G275" s="397"/>
    </row>
    <row r="276" spans="1:7" s="158" customFormat="1" hidden="1" x14ac:dyDescent="0.3">
      <c r="A276" s="145"/>
      <c r="B276" s="128"/>
      <c r="C276" s="122"/>
      <c r="D276" s="226"/>
      <c r="E276" s="127"/>
      <c r="F276" s="127"/>
      <c r="G276" s="397"/>
    </row>
    <row r="277" spans="1:7" s="158" customFormat="1" hidden="1" x14ac:dyDescent="0.3">
      <c r="A277" s="145"/>
      <c r="B277" s="128"/>
      <c r="C277" s="122"/>
      <c r="D277" s="226"/>
      <c r="E277" s="127"/>
      <c r="F277" s="127"/>
      <c r="G277" s="397"/>
    </row>
    <row r="278" spans="1:7" hidden="1" x14ac:dyDescent="0.3">
      <c r="A278" s="145"/>
      <c r="B278" s="147"/>
      <c r="C278" s="122"/>
      <c r="D278" s="226"/>
      <c r="E278" s="127"/>
      <c r="F278" s="127"/>
      <c r="G278" s="127"/>
    </row>
    <row r="279" spans="1:7" hidden="1" x14ac:dyDescent="0.3">
      <c r="A279" s="145"/>
      <c r="B279" s="126"/>
      <c r="C279" s="122"/>
      <c r="D279" s="226"/>
      <c r="E279" s="127"/>
      <c r="F279" s="127"/>
      <c r="G279" s="127"/>
    </row>
    <row r="280" spans="1:7" hidden="1" x14ac:dyDescent="0.3">
      <c r="A280" s="145"/>
      <c r="B280" s="126"/>
      <c r="C280" s="122"/>
      <c r="D280" s="226"/>
      <c r="E280" s="127"/>
      <c r="F280" s="127"/>
      <c r="G280" s="127"/>
    </row>
    <row r="281" spans="1:7" s="158" customFormat="1" hidden="1" x14ac:dyDescent="0.3">
      <c r="A281" s="145"/>
      <c r="B281" s="128"/>
      <c r="C281" s="122"/>
      <c r="D281" s="226"/>
      <c r="E281" s="127"/>
      <c r="F281" s="127"/>
      <c r="G281" s="397"/>
    </row>
    <row r="282" spans="1:7" s="158" customFormat="1" hidden="1" x14ac:dyDescent="0.3">
      <c r="A282" s="145"/>
      <c r="B282" s="128"/>
      <c r="C282" s="122"/>
      <c r="D282" s="144"/>
      <c r="E282" s="127"/>
      <c r="F282" s="127"/>
      <c r="G282" s="397"/>
    </row>
    <row r="283" spans="1:7" s="158" customFormat="1" hidden="1" x14ac:dyDescent="0.3">
      <c r="A283" s="145"/>
      <c r="B283" s="128"/>
      <c r="C283" s="122"/>
      <c r="D283" s="226"/>
      <c r="E283" s="127"/>
      <c r="F283" s="127"/>
      <c r="G283" s="397"/>
    </row>
    <row r="284" spans="1:7" hidden="1" x14ac:dyDescent="0.3">
      <c r="A284" s="145"/>
      <c r="B284" s="128"/>
      <c r="C284" s="122"/>
      <c r="D284" s="140"/>
      <c r="E284" s="137"/>
      <c r="F284" s="137"/>
      <c r="G284" s="137"/>
    </row>
    <row r="285" spans="1:7" hidden="1" x14ac:dyDescent="0.3">
      <c r="A285" s="145"/>
      <c r="B285" s="126"/>
      <c r="C285" s="122"/>
      <c r="D285" s="226"/>
      <c r="E285" s="127"/>
      <c r="F285" s="127"/>
      <c r="G285" s="122"/>
    </row>
    <row r="286" spans="1:7" s="158" customFormat="1" hidden="1" x14ac:dyDescent="0.3">
      <c r="A286" s="145"/>
      <c r="B286" s="128"/>
      <c r="C286" s="122"/>
      <c r="D286" s="226"/>
      <c r="E286" s="127"/>
      <c r="F286" s="127"/>
      <c r="G286" s="397"/>
    </row>
    <row r="287" spans="1:7" hidden="1" x14ac:dyDescent="0.3">
      <c r="A287" s="145"/>
      <c r="B287" s="147"/>
      <c r="C287" s="122"/>
      <c r="D287" s="226"/>
      <c r="E287" s="127"/>
      <c r="F287" s="127"/>
      <c r="G287" s="127"/>
    </row>
    <row r="288" spans="1:7" hidden="1" x14ac:dyDescent="0.3">
      <c r="A288" s="145"/>
      <c r="B288" s="147"/>
      <c r="C288" s="122"/>
      <c r="D288" s="226"/>
      <c r="E288" s="127"/>
      <c r="F288" s="127"/>
      <c r="G288" s="127"/>
    </row>
    <row r="289" spans="1:7" hidden="1" x14ac:dyDescent="0.3">
      <c r="A289" s="145"/>
      <c r="B289" s="147"/>
      <c r="C289" s="122"/>
      <c r="D289" s="226"/>
      <c r="E289" s="127"/>
      <c r="F289" s="127"/>
      <c r="G289" s="127"/>
    </row>
    <row r="290" spans="1:7" s="158" customFormat="1" hidden="1" x14ac:dyDescent="0.3">
      <c r="A290" s="145"/>
      <c r="B290" s="132"/>
      <c r="C290" s="122"/>
      <c r="D290" s="226"/>
      <c r="E290" s="127"/>
      <c r="F290" s="127"/>
      <c r="G290" s="397"/>
    </row>
    <row r="291" spans="1:7" s="158" customFormat="1" hidden="1" x14ac:dyDescent="0.3">
      <c r="A291" s="145"/>
      <c r="B291" s="128"/>
      <c r="C291" s="122"/>
      <c r="D291" s="144"/>
      <c r="E291" s="127"/>
      <c r="F291" s="127"/>
      <c r="G291" s="397"/>
    </row>
    <row r="292" spans="1:7" hidden="1" x14ac:dyDescent="0.3">
      <c r="A292" s="145"/>
      <c r="B292" s="126"/>
      <c r="C292" s="122"/>
      <c r="D292" s="226"/>
      <c r="E292" s="127"/>
      <c r="F292" s="127"/>
      <c r="G292" s="122"/>
    </row>
    <row r="293" spans="1:7" hidden="1" x14ac:dyDescent="0.3">
      <c r="A293" s="145"/>
      <c r="B293" s="126"/>
      <c r="C293" s="122"/>
      <c r="D293" s="226"/>
      <c r="E293" s="127"/>
      <c r="F293" s="127"/>
      <c r="G293" s="122"/>
    </row>
    <row r="294" spans="1:7" hidden="1" x14ac:dyDescent="0.3">
      <c r="A294" s="145"/>
      <c r="B294" s="126"/>
      <c r="C294" s="122"/>
      <c r="D294" s="226"/>
      <c r="E294" s="127"/>
      <c r="F294" s="127"/>
      <c r="G294" s="122"/>
    </row>
    <row r="295" spans="1:7" hidden="1" x14ac:dyDescent="0.3">
      <c r="A295" s="145"/>
      <c r="B295" s="126"/>
      <c r="C295" s="122"/>
      <c r="D295" s="226"/>
      <c r="E295" s="127"/>
      <c r="F295" s="127"/>
      <c r="G295" s="122"/>
    </row>
    <row r="296" spans="1:7" hidden="1" x14ac:dyDescent="0.3">
      <c r="A296" s="145"/>
      <c r="B296" s="126"/>
      <c r="C296" s="122"/>
      <c r="D296" s="226"/>
      <c r="E296" s="127"/>
      <c r="F296" s="127"/>
      <c r="G296" s="127"/>
    </row>
    <row r="297" spans="1:7" hidden="1" x14ac:dyDescent="0.3">
      <c r="A297" s="145"/>
      <c r="B297" s="126"/>
      <c r="C297" s="122"/>
      <c r="D297" s="226"/>
      <c r="E297" s="127"/>
      <c r="F297" s="127"/>
      <c r="G297" s="127"/>
    </row>
    <row r="298" spans="1:7" s="158" customFormat="1" hidden="1" x14ac:dyDescent="0.3">
      <c r="A298" s="145"/>
      <c r="B298" s="128"/>
      <c r="C298" s="122"/>
      <c r="D298" s="226"/>
      <c r="E298" s="127"/>
      <c r="F298" s="127"/>
      <c r="G298" s="397"/>
    </row>
    <row r="299" spans="1:7" hidden="1" x14ac:dyDescent="0.3">
      <c r="A299" s="145"/>
      <c r="B299" s="126"/>
      <c r="C299" s="122"/>
      <c r="D299" s="226"/>
      <c r="E299" s="127"/>
      <c r="F299" s="127"/>
      <c r="G299" s="127"/>
    </row>
    <row r="300" spans="1:7" hidden="1" x14ac:dyDescent="0.3">
      <c r="A300" s="145"/>
      <c r="B300" s="126"/>
      <c r="C300" s="122"/>
      <c r="D300" s="226"/>
      <c r="E300" s="127"/>
      <c r="F300" s="127"/>
      <c r="G300" s="122"/>
    </row>
    <row r="301" spans="1:7" hidden="1" x14ac:dyDescent="0.3">
      <c r="A301" s="145"/>
      <c r="B301" s="126"/>
      <c r="C301" s="122"/>
      <c r="D301" s="226"/>
      <c r="E301" s="127"/>
      <c r="F301" s="127"/>
      <c r="G301" s="127"/>
    </row>
    <row r="302" spans="1:7" hidden="1" x14ac:dyDescent="0.3">
      <c r="A302" s="145"/>
      <c r="B302" s="126"/>
      <c r="C302" s="122"/>
      <c r="D302" s="226"/>
      <c r="E302" s="127"/>
      <c r="F302" s="127"/>
      <c r="G302" s="127"/>
    </row>
    <row r="303" spans="1:7" hidden="1" x14ac:dyDescent="0.3">
      <c r="A303" s="145"/>
      <c r="B303" s="201"/>
      <c r="C303" s="122"/>
      <c r="D303" s="140"/>
      <c r="E303" s="137"/>
      <c r="F303" s="137"/>
      <c r="G303" s="137"/>
    </row>
    <row r="304" spans="1:7" hidden="1" x14ac:dyDescent="0.3">
      <c r="A304" s="145"/>
      <c r="B304" s="201"/>
      <c r="C304" s="122"/>
      <c r="D304" s="140"/>
      <c r="E304" s="137"/>
      <c r="F304" s="137"/>
      <c r="G304" s="137"/>
    </row>
    <row r="305" spans="1:7" hidden="1" x14ac:dyDescent="0.3">
      <c r="A305" s="145"/>
      <c r="B305" s="126"/>
      <c r="C305" s="122"/>
      <c r="D305" s="226"/>
      <c r="E305" s="127"/>
      <c r="F305" s="127"/>
      <c r="G305" s="127"/>
    </row>
    <row r="306" spans="1:7" hidden="1" x14ac:dyDescent="0.3">
      <c r="A306" s="145"/>
      <c r="B306" s="126"/>
      <c r="C306" s="122"/>
      <c r="D306" s="226"/>
      <c r="E306" s="127"/>
      <c r="F306" s="127"/>
      <c r="G306" s="127"/>
    </row>
    <row r="307" spans="1:7" s="158" customFormat="1" hidden="1" x14ac:dyDescent="0.3">
      <c r="A307" s="145"/>
      <c r="B307" s="132"/>
      <c r="C307" s="122"/>
      <c r="D307" s="144"/>
      <c r="E307" s="134"/>
      <c r="F307" s="127"/>
      <c r="G307" s="397"/>
    </row>
    <row r="308" spans="1:7" s="158" customFormat="1" hidden="1" x14ac:dyDescent="0.3">
      <c r="A308" s="145"/>
      <c r="B308" s="128"/>
      <c r="C308" s="122"/>
      <c r="D308" s="226"/>
      <c r="E308" s="134"/>
      <c r="F308" s="127"/>
      <c r="G308" s="397"/>
    </row>
    <row r="309" spans="1:7" s="158" customFormat="1" hidden="1" x14ac:dyDescent="0.3">
      <c r="A309" s="145"/>
      <c r="B309" s="128"/>
      <c r="C309" s="122"/>
      <c r="D309" s="226"/>
      <c r="E309" s="134"/>
      <c r="F309" s="127"/>
      <c r="G309" s="397"/>
    </row>
    <row r="310" spans="1:7" s="158" customFormat="1" hidden="1" x14ac:dyDescent="0.3">
      <c r="A310" s="145"/>
      <c r="B310" s="126"/>
      <c r="C310" s="122"/>
      <c r="D310" s="226"/>
      <c r="E310" s="127"/>
      <c r="F310" s="127"/>
      <c r="G310" s="397"/>
    </row>
    <row r="311" spans="1:7" s="158" customFormat="1" hidden="1" x14ac:dyDescent="0.3">
      <c r="A311" s="145"/>
      <c r="B311" s="126"/>
      <c r="C311" s="122"/>
      <c r="D311" s="226"/>
      <c r="E311" s="127"/>
      <c r="F311" s="127"/>
      <c r="G311" s="397"/>
    </row>
    <row r="312" spans="1:7" s="158" customFormat="1" hidden="1" x14ac:dyDescent="0.3">
      <c r="A312" s="145"/>
      <c r="B312" s="126"/>
      <c r="C312" s="122"/>
      <c r="D312" s="226"/>
      <c r="E312" s="127"/>
      <c r="F312" s="127"/>
      <c r="G312" s="397"/>
    </row>
    <row r="313" spans="1:7" s="158" customFormat="1" hidden="1" x14ac:dyDescent="0.3">
      <c r="A313" s="145"/>
      <c r="B313" s="126"/>
      <c r="C313" s="122"/>
      <c r="D313" s="226"/>
      <c r="E313" s="127"/>
      <c r="F313" s="127"/>
      <c r="G313" s="397"/>
    </row>
    <row r="314" spans="1:7" hidden="1" x14ac:dyDescent="0.3">
      <c r="A314" s="145"/>
      <c r="B314" s="126"/>
      <c r="C314" s="122"/>
      <c r="D314" s="226"/>
      <c r="E314" s="127"/>
      <c r="F314" s="127"/>
      <c r="G314" s="127"/>
    </row>
    <row r="315" spans="1:7" hidden="1" x14ac:dyDescent="0.3">
      <c r="A315" s="197"/>
      <c r="B315" s="132"/>
      <c r="C315" s="127"/>
      <c r="D315" s="226"/>
      <c r="E315" s="127"/>
      <c r="F315" s="127"/>
      <c r="G315" s="127">
        <f>SUM(G256:G314)</f>
        <v>0</v>
      </c>
    </row>
    <row r="316" spans="1:7" ht="17.25" hidden="1" customHeight="1" x14ac:dyDescent="0.3">
      <c r="A316" s="197"/>
      <c r="B316" s="167"/>
      <c r="C316" s="135"/>
      <c r="D316" s="140"/>
      <c r="E316" s="137"/>
      <c r="F316" s="137"/>
      <c r="G316" s="122"/>
    </row>
    <row r="317" spans="1:7" ht="17.25" hidden="1" customHeight="1" x14ac:dyDescent="0.3">
      <c r="A317" s="145"/>
      <c r="B317" s="126"/>
      <c r="C317" s="122"/>
      <c r="D317" s="226"/>
      <c r="E317" s="127"/>
      <c r="F317" s="127"/>
      <c r="G317" s="122"/>
    </row>
    <row r="318" spans="1:7" ht="17.25" hidden="1" customHeight="1" x14ac:dyDescent="0.3">
      <c r="A318" s="226"/>
      <c r="B318" s="126"/>
      <c r="C318" s="122"/>
      <c r="D318" s="226"/>
      <c r="E318" s="127"/>
      <c r="F318" s="127"/>
      <c r="G318" s="122"/>
    </row>
    <row r="319" spans="1:7" ht="17.25" hidden="1" customHeight="1" x14ac:dyDescent="0.3">
      <c r="A319" s="398"/>
      <c r="B319" s="132"/>
      <c r="C319" s="127"/>
      <c r="D319" s="226"/>
      <c r="E319" s="127"/>
      <c r="F319" s="127"/>
      <c r="G319" s="122"/>
    </row>
    <row r="320" spans="1:7" s="158" customFormat="1" hidden="1" x14ac:dyDescent="0.3">
      <c r="A320" s="197"/>
      <c r="B320" s="195"/>
      <c r="C320" s="136"/>
      <c r="D320" s="226"/>
      <c r="E320" s="127"/>
      <c r="F320" s="127"/>
      <c r="G320" s="397"/>
    </row>
    <row r="321" spans="1:7" s="158" customFormat="1" hidden="1" x14ac:dyDescent="0.3">
      <c r="A321" s="145"/>
      <c r="B321" s="128"/>
      <c r="C321" s="122"/>
      <c r="D321" s="226"/>
      <c r="E321" s="127"/>
      <c r="F321" s="127"/>
      <c r="G321" s="397"/>
    </row>
    <row r="322" spans="1:7" s="158" customFormat="1" hidden="1" x14ac:dyDescent="0.3">
      <c r="A322" s="197"/>
      <c r="B322" s="128"/>
      <c r="C322" s="127"/>
      <c r="D322" s="226"/>
      <c r="E322" s="127"/>
      <c r="F322" s="127"/>
      <c r="G322" s="127">
        <f>SUM(G321)</f>
        <v>0</v>
      </c>
    </row>
    <row r="323" spans="1:7" hidden="1" x14ac:dyDescent="0.3">
      <c r="A323" s="197"/>
      <c r="B323" s="167"/>
      <c r="C323" s="135"/>
      <c r="D323" s="140"/>
      <c r="E323" s="137"/>
      <c r="F323" s="137"/>
      <c r="G323" s="127"/>
    </row>
    <row r="324" spans="1:7" hidden="1" x14ac:dyDescent="0.3">
      <c r="A324" s="145"/>
      <c r="B324" s="126"/>
      <c r="C324" s="122"/>
      <c r="D324" s="226"/>
      <c r="E324" s="127"/>
      <c r="F324" s="127"/>
      <c r="G324" s="127"/>
    </row>
    <row r="325" spans="1:7" hidden="1" x14ac:dyDescent="0.3">
      <c r="A325" s="398"/>
      <c r="B325" s="132"/>
      <c r="C325" s="127"/>
      <c r="D325" s="226"/>
      <c r="E325" s="127"/>
      <c r="F325" s="127"/>
      <c r="G325" s="127"/>
    </row>
    <row r="326" spans="1:7" hidden="1" x14ac:dyDescent="0.3">
      <c r="A326" s="197"/>
      <c r="B326" s="167"/>
      <c r="C326" s="135"/>
      <c r="D326" s="140"/>
      <c r="E326" s="137"/>
      <c r="F326" s="137"/>
      <c r="G326" s="127"/>
    </row>
    <row r="327" spans="1:7" hidden="1" x14ac:dyDescent="0.3">
      <c r="A327" s="226"/>
      <c r="B327" s="126"/>
      <c r="C327" s="122"/>
      <c r="D327" s="226"/>
      <c r="E327" s="127"/>
      <c r="F327" s="127"/>
      <c r="G327" s="127"/>
    </row>
    <row r="328" spans="1:7" hidden="1" x14ac:dyDescent="0.3">
      <c r="A328" s="398"/>
      <c r="B328" s="132"/>
      <c r="C328" s="127"/>
      <c r="D328" s="226"/>
      <c r="E328" s="127"/>
      <c r="F328" s="127"/>
      <c r="G328" s="127"/>
    </row>
    <row r="329" spans="1:7" hidden="1" x14ac:dyDescent="0.3">
      <c r="A329" s="197"/>
      <c r="B329" s="167"/>
      <c r="C329" s="137"/>
      <c r="D329" s="140"/>
      <c r="E329" s="137"/>
      <c r="F329" s="137"/>
      <c r="G329" s="137">
        <f>G251+G315+G322</f>
        <v>0</v>
      </c>
    </row>
    <row r="330" spans="1:7" hidden="1" x14ac:dyDescent="0.3">
      <c r="A330" s="197"/>
      <c r="B330" s="167"/>
      <c r="C330" s="135"/>
      <c r="D330" s="143"/>
      <c r="E330" s="142"/>
      <c r="F330" s="142"/>
      <c r="G330" s="142"/>
    </row>
    <row r="331" spans="1:7" hidden="1" x14ac:dyDescent="0.3">
      <c r="A331" s="197"/>
      <c r="B331" s="167"/>
      <c r="C331" s="135"/>
      <c r="D331" s="140"/>
      <c r="E331" s="137"/>
      <c r="F331" s="137"/>
      <c r="G331" s="137"/>
    </row>
    <row r="332" spans="1:7" hidden="1" x14ac:dyDescent="0.3">
      <c r="A332" s="145"/>
      <c r="B332" s="126"/>
      <c r="C332" s="122"/>
      <c r="D332" s="145"/>
      <c r="E332" s="125"/>
      <c r="F332" s="127"/>
      <c r="G332" s="122"/>
    </row>
    <row r="333" spans="1:7" hidden="1" x14ac:dyDescent="0.3">
      <c r="A333" s="145"/>
      <c r="B333" s="126"/>
      <c r="C333" s="122"/>
      <c r="D333" s="145"/>
      <c r="E333" s="125"/>
      <c r="F333" s="127"/>
      <c r="G333" s="122"/>
    </row>
    <row r="334" spans="1:7" hidden="1" x14ac:dyDescent="0.3">
      <c r="A334" s="145"/>
      <c r="B334" s="126"/>
      <c r="C334" s="122"/>
      <c r="D334" s="145"/>
      <c r="E334" s="125"/>
      <c r="F334" s="127"/>
      <c r="G334" s="122"/>
    </row>
    <row r="335" spans="1:7" hidden="1" x14ac:dyDescent="0.3">
      <c r="A335" s="145"/>
      <c r="B335" s="126"/>
      <c r="C335" s="122"/>
      <c r="D335" s="145"/>
      <c r="E335" s="125"/>
      <c r="F335" s="127"/>
      <c r="G335" s="122"/>
    </row>
    <row r="336" spans="1:7" hidden="1" x14ac:dyDescent="0.3">
      <c r="A336" s="145"/>
      <c r="B336" s="126"/>
      <c r="C336" s="122"/>
      <c r="D336" s="145"/>
      <c r="E336" s="125"/>
      <c r="F336" s="127"/>
      <c r="G336" s="122"/>
    </row>
    <row r="337" spans="1:7" hidden="1" x14ac:dyDescent="0.3">
      <c r="A337" s="145"/>
      <c r="B337" s="126"/>
      <c r="C337" s="122"/>
      <c r="D337" s="145"/>
      <c r="E337" s="125"/>
      <c r="F337" s="127"/>
      <c r="G337" s="122"/>
    </row>
    <row r="338" spans="1:7" hidden="1" x14ac:dyDescent="0.3">
      <c r="A338" s="145"/>
      <c r="B338" s="126"/>
      <c r="C338" s="122"/>
      <c r="D338" s="145"/>
      <c r="E338" s="122"/>
      <c r="F338" s="127"/>
      <c r="G338" s="122"/>
    </row>
    <row r="339" spans="1:7" hidden="1" x14ac:dyDescent="0.3">
      <c r="A339" s="145"/>
      <c r="B339" s="126"/>
      <c r="C339" s="122"/>
      <c r="D339" s="145"/>
      <c r="E339" s="122"/>
      <c r="F339" s="127"/>
      <c r="G339" s="122"/>
    </row>
    <row r="340" spans="1:7" hidden="1" x14ac:dyDescent="0.3">
      <c r="A340" s="145"/>
      <c r="B340" s="126"/>
      <c r="C340" s="122"/>
      <c r="D340" s="145"/>
      <c r="E340" s="122"/>
      <c r="F340" s="127"/>
      <c r="G340" s="122"/>
    </row>
    <row r="341" spans="1:7" hidden="1" x14ac:dyDescent="0.3">
      <c r="A341" s="145"/>
      <c r="B341" s="126"/>
      <c r="C341" s="122"/>
      <c r="D341" s="145"/>
      <c r="E341" s="122"/>
      <c r="F341" s="127"/>
      <c r="G341" s="122"/>
    </row>
    <row r="342" spans="1:7" hidden="1" x14ac:dyDescent="0.3">
      <c r="A342" s="145"/>
      <c r="B342" s="126"/>
      <c r="C342" s="122"/>
      <c r="D342" s="145"/>
      <c r="E342" s="122"/>
      <c r="F342" s="127"/>
      <c r="G342" s="122"/>
    </row>
    <row r="343" spans="1:7" hidden="1" x14ac:dyDescent="0.3">
      <c r="A343" s="145"/>
      <c r="B343" s="126"/>
      <c r="C343" s="122"/>
      <c r="D343" s="145"/>
      <c r="E343" s="125"/>
      <c r="F343" s="127"/>
      <c r="G343" s="122"/>
    </row>
    <row r="344" spans="1:7" hidden="1" x14ac:dyDescent="0.3">
      <c r="A344" s="197"/>
      <c r="B344" s="132"/>
      <c r="C344" s="122"/>
      <c r="D344" s="145"/>
      <c r="E344" s="125"/>
      <c r="F344" s="122"/>
      <c r="G344" s="122">
        <f>SUM(G332:G343)</f>
        <v>0</v>
      </c>
    </row>
    <row r="345" spans="1:7" hidden="1" x14ac:dyDescent="0.3">
      <c r="A345" s="197"/>
      <c r="B345" s="167"/>
      <c r="C345" s="135"/>
      <c r="D345" s="140"/>
      <c r="E345" s="137"/>
      <c r="F345" s="137"/>
      <c r="G345" s="137"/>
    </row>
    <row r="346" spans="1:7" hidden="1" x14ac:dyDescent="0.3">
      <c r="A346" s="145"/>
      <c r="B346" s="126"/>
      <c r="C346" s="122"/>
      <c r="D346" s="145"/>
      <c r="E346" s="125"/>
      <c r="F346" s="122"/>
      <c r="G346" s="122"/>
    </row>
    <row r="347" spans="1:7" hidden="1" x14ac:dyDescent="0.3">
      <c r="A347" s="145"/>
      <c r="B347" s="126"/>
      <c r="C347" s="122"/>
      <c r="D347" s="145"/>
      <c r="E347" s="122"/>
      <c r="F347" s="122"/>
      <c r="G347" s="122"/>
    </row>
    <row r="348" spans="1:7" hidden="1" x14ac:dyDescent="0.3">
      <c r="A348" s="145"/>
      <c r="B348" s="126"/>
      <c r="C348" s="122"/>
      <c r="D348" s="145"/>
      <c r="E348" s="122"/>
      <c r="F348" s="122"/>
      <c r="G348" s="122"/>
    </row>
    <row r="349" spans="1:7" hidden="1" x14ac:dyDescent="0.3">
      <c r="A349" s="197"/>
      <c r="B349" s="132"/>
      <c r="C349" s="122"/>
      <c r="D349" s="145"/>
      <c r="E349" s="122"/>
      <c r="F349" s="122"/>
      <c r="G349" s="122">
        <f>SUM(G346:G348)</f>
        <v>0</v>
      </c>
    </row>
    <row r="350" spans="1:7" hidden="1" x14ac:dyDescent="0.3">
      <c r="A350" s="197"/>
      <c r="B350" s="167"/>
      <c r="C350" s="142"/>
      <c r="D350" s="143"/>
      <c r="E350" s="149"/>
      <c r="F350" s="142"/>
      <c r="G350" s="142">
        <f>G344+G349</f>
        <v>0</v>
      </c>
    </row>
    <row r="351" spans="1:7" hidden="1" x14ac:dyDescent="0.3">
      <c r="A351" s="197"/>
      <c r="B351" s="167"/>
      <c r="C351" s="135"/>
      <c r="D351" s="143"/>
      <c r="E351" s="142"/>
      <c r="F351" s="142"/>
      <c r="G351" s="142"/>
    </row>
    <row r="352" spans="1:7" hidden="1" x14ac:dyDescent="0.3">
      <c r="A352" s="197"/>
      <c r="B352" s="167"/>
      <c r="C352" s="135"/>
      <c r="D352" s="140"/>
      <c r="E352" s="137"/>
      <c r="F352" s="137"/>
      <c r="G352" s="137"/>
    </row>
    <row r="353" spans="1:7" ht="12.75" hidden="1" customHeight="1" x14ac:dyDescent="0.3">
      <c r="A353" s="145"/>
      <c r="B353" s="126"/>
      <c r="C353" s="122"/>
      <c r="D353" s="145"/>
      <c r="E353" s="125"/>
      <c r="F353" s="122"/>
      <c r="G353" s="122"/>
    </row>
    <row r="354" spans="1:7" ht="12.75" hidden="1" customHeight="1" x14ac:dyDescent="0.3">
      <c r="A354" s="145"/>
      <c r="B354" s="126"/>
      <c r="C354" s="122"/>
      <c r="D354" s="145"/>
      <c r="E354" s="125"/>
      <c r="F354" s="122"/>
      <c r="G354" s="122"/>
    </row>
    <row r="355" spans="1:7" ht="12.75" hidden="1" customHeight="1" x14ac:dyDescent="0.3">
      <c r="A355" s="145"/>
      <c r="B355" s="126"/>
      <c r="C355" s="122"/>
      <c r="D355" s="145"/>
      <c r="E355" s="125"/>
      <c r="F355" s="122"/>
      <c r="G355" s="122"/>
    </row>
    <row r="356" spans="1:7" ht="12.75" hidden="1" customHeight="1" x14ac:dyDescent="0.3">
      <c r="A356" s="145"/>
      <c r="B356" s="126"/>
      <c r="C356" s="122"/>
      <c r="D356" s="145"/>
      <c r="E356" s="125"/>
      <c r="F356" s="122"/>
      <c r="G356" s="122"/>
    </row>
    <row r="357" spans="1:7" ht="12.75" hidden="1" customHeight="1" x14ac:dyDescent="0.3">
      <c r="A357" s="145"/>
      <c r="B357" s="126"/>
      <c r="C357" s="122"/>
      <c r="D357" s="145"/>
      <c r="E357" s="125"/>
      <c r="F357" s="122"/>
      <c r="G357" s="122"/>
    </row>
    <row r="358" spans="1:7" ht="12.75" hidden="1" customHeight="1" x14ac:dyDescent="0.3">
      <c r="A358" s="145"/>
      <c r="B358" s="126"/>
      <c r="C358" s="122"/>
      <c r="D358" s="145"/>
      <c r="E358" s="125"/>
      <c r="F358" s="122"/>
      <c r="G358" s="122"/>
    </row>
    <row r="359" spans="1:7" ht="12.75" hidden="1" customHeight="1" x14ac:dyDescent="0.3">
      <c r="A359" s="145"/>
      <c r="B359" s="126"/>
      <c r="C359" s="122"/>
      <c r="D359" s="145"/>
      <c r="E359" s="125"/>
      <c r="F359" s="122"/>
      <c r="G359" s="122"/>
    </row>
    <row r="360" spans="1:7" ht="12.75" hidden="1" customHeight="1" x14ac:dyDescent="0.3">
      <c r="A360" s="145"/>
      <c r="B360" s="126"/>
      <c r="C360" s="122"/>
      <c r="D360" s="145"/>
      <c r="E360" s="125"/>
      <c r="F360" s="122"/>
      <c r="G360" s="122"/>
    </row>
    <row r="361" spans="1:7" ht="12.75" hidden="1" customHeight="1" x14ac:dyDescent="0.3">
      <c r="A361" s="145"/>
      <c r="B361" s="126"/>
      <c r="C361" s="122"/>
      <c r="D361" s="145"/>
      <c r="E361" s="125"/>
      <c r="F361" s="122"/>
      <c r="G361" s="122"/>
    </row>
    <row r="362" spans="1:7" ht="12.75" hidden="1" customHeight="1" x14ac:dyDescent="0.3">
      <c r="A362" s="145"/>
      <c r="B362" s="126"/>
      <c r="C362" s="122"/>
      <c r="D362" s="145"/>
      <c r="E362" s="125"/>
      <c r="F362" s="122"/>
      <c r="G362" s="122"/>
    </row>
    <row r="363" spans="1:7" ht="12.75" hidden="1" customHeight="1" x14ac:dyDescent="0.3">
      <c r="A363" s="145"/>
      <c r="B363" s="126"/>
      <c r="C363" s="122"/>
      <c r="D363" s="145"/>
      <c r="E363" s="125"/>
      <c r="F363" s="122"/>
      <c r="G363" s="122"/>
    </row>
    <row r="364" spans="1:7" ht="12.75" hidden="1" customHeight="1" x14ac:dyDescent="0.3">
      <c r="A364" s="145"/>
      <c r="B364" s="126"/>
      <c r="C364" s="122"/>
      <c r="D364" s="145"/>
      <c r="E364" s="125"/>
      <c r="F364" s="122"/>
      <c r="G364" s="122"/>
    </row>
    <row r="365" spans="1:7" ht="12.75" hidden="1" customHeight="1" x14ac:dyDescent="0.3">
      <c r="A365" s="145"/>
      <c r="B365" s="126"/>
      <c r="C365" s="122"/>
      <c r="D365" s="145"/>
      <c r="E365" s="125"/>
      <c r="F365" s="122"/>
      <c r="G365" s="122"/>
    </row>
    <row r="366" spans="1:7" ht="12.75" hidden="1" customHeight="1" x14ac:dyDescent="0.3">
      <c r="A366" s="145"/>
      <c r="B366" s="126"/>
      <c r="C366" s="122"/>
      <c r="D366" s="145"/>
      <c r="E366" s="125"/>
      <c r="F366" s="122"/>
      <c r="G366" s="122"/>
    </row>
    <row r="367" spans="1:7" ht="12.75" hidden="1" customHeight="1" x14ac:dyDescent="0.3">
      <c r="A367" s="145"/>
      <c r="B367" s="126"/>
      <c r="C367" s="122"/>
      <c r="D367" s="145"/>
      <c r="E367" s="125"/>
      <c r="F367" s="122"/>
      <c r="G367" s="122"/>
    </row>
    <row r="368" spans="1:7" ht="12.75" hidden="1" customHeight="1" x14ac:dyDescent="0.3">
      <c r="A368" s="145"/>
      <c r="B368" s="126"/>
      <c r="C368" s="122"/>
      <c r="D368" s="145"/>
      <c r="E368" s="125"/>
      <c r="F368" s="122"/>
      <c r="G368" s="122"/>
    </row>
    <row r="369" spans="1:7" ht="12.75" hidden="1" customHeight="1" x14ac:dyDescent="0.3">
      <c r="A369" s="145"/>
      <c r="B369" s="126"/>
      <c r="C369" s="122"/>
      <c r="D369" s="145"/>
      <c r="E369" s="125"/>
      <c r="F369" s="122"/>
      <c r="G369" s="122"/>
    </row>
    <row r="370" spans="1:7" ht="12.75" hidden="1" customHeight="1" x14ac:dyDescent="0.3">
      <c r="A370" s="145"/>
      <c r="B370" s="126"/>
      <c r="C370" s="122"/>
      <c r="D370" s="145"/>
      <c r="E370" s="125"/>
      <c r="F370" s="122"/>
      <c r="G370" s="122"/>
    </row>
    <row r="371" spans="1:7" ht="12.75" hidden="1" customHeight="1" x14ac:dyDescent="0.3">
      <c r="A371" s="145"/>
      <c r="B371" s="126"/>
      <c r="C371" s="122"/>
      <c r="D371" s="145"/>
      <c r="E371" s="125"/>
      <c r="F371" s="122"/>
      <c r="G371" s="122"/>
    </row>
    <row r="372" spans="1:7" ht="12.75" hidden="1" customHeight="1" x14ac:dyDescent="0.3">
      <c r="A372" s="145"/>
      <c r="B372" s="126"/>
      <c r="C372" s="122"/>
      <c r="D372" s="145"/>
      <c r="E372" s="125"/>
      <c r="F372" s="122"/>
      <c r="G372" s="122"/>
    </row>
    <row r="373" spans="1:7" ht="12.75" hidden="1" customHeight="1" x14ac:dyDescent="0.3">
      <c r="A373" s="145"/>
      <c r="B373" s="126"/>
      <c r="C373" s="122"/>
      <c r="D373" s="145"/>
      <c r="E373" s="125"/>
      <c r="F373" s="122"/>
      <c r="G373" s="122"/>
    </row>
    <row r="374" spans="1:7" ht="12.75" hidden="1" customHeight="1" x14ac:dyDescent="0.3">
      <c r="A374" s="145"/>
      <c r="B374" s="126"/>
      <c r="C374" s="122"/>
      <c r="D374" s="145"/>
      <c r="E374" s="125"/>
      <c r="F374" s="122"/>
      <c r="G374" s="122"/>
    </row>
    <row r="375" spans="1:7" ht="12.75" hidden="1" customHeight="1" x14ac:dyDescent="0.3">
      <c r="A375" s="145"/>
      <c r="B375" s="126"/>
      <c r="C375" s="122"/>
      <c r="D375" s="145"/>
      <c r="E375" s="125"/>
      <c r="F375" s="122"/>
      <c r="G375" s="122"/>
    </row>
    <row r="376" spans="1:7" ht="12.75" hidden="1" customHeight="1" x14ac:dyDescent="0.3">
      <c r="A376" s="145"/>
      <c r="B376" s="126"/>
      <c r="C376" s="122"/>
      <c r="D376" s="145"/>
      <c r="E376" s="125"/>
      <c r="F376" s="122"/>
      <c r="G376" s="122"/>
    </row>
    <row r="377" spans="1:7" hidden="1" x14ac:dyDescent="0.3">
      <c r="A377" s="145"/>
      <c r="B377" s="126"/>
      <c r="C377" s="122"/>
      <c r="D377" s="145"/>
      <c r="E377" s="125"/>
      <c r="F377" s="122"/>
      <c r="G377" s="122"/>
    </row>
    <row r="378" spans="1:7" hidden="1" x14ac:dyDescent="0.3">
      <c r="A378" s="145"/>
      <c r="B378" s="126"/>
      <c r="C378" s="122"/>
      <c r="D378" s="145"/>
      <c r="E378" s="125"/>
      <c r="F378" s="122"/>
      <c r="G378" s="122"/>
    </row>
    <row r="379" spans="1:7" hidden="1" x14ac:dyDescent="0.3">
      <c r="A379" s="145"/>
      <c r="B379" s="126"/>
      <c r="C379" s="122"/>
      <c r="D379" s="145"/>
      <c r="E379" s="125"/>
      <c r="F379" s="122"/>
      <c r="G379" s="122"/>
    </row>
    <row r="380" spans="1:7" hidden="1" x14ac:dyDescent="0.3">
      <c r="A380" s="197"/>
      <c r="B380" s="132"/>
      <c r="C380" s="127"/>
      <c r="D380" s="226"/>
      <c r="E380" s="134"/>
      <c r="F380" s="127"/>
      <c r="G380" s="127">
        <f>SUM(G353:G379)</f>
        <v>0</v>
      </c>
    </row>
    <row r="381" spans="1:7" s="158" customFormat="1" hidden="1" x14ac:dyDescent="0.3">
      <c r="A381" s="197"/>
      <c r="B381" s="195"/>
      <c r="C381" s="136"/>
      <c r="D381" s="226"/>
      <c r="E381" s="127"/>
      <c r="F381" s="127"/>
      <c r="G381" s="397"/>
    </row>
    <row r="382" spans="1:7" s="158" customFormat="1" hidden="1" x14ac:dyDescent="0.3">
      <c r="A382" s="145"/>
      <c r="B382" s="132"/>
      <c r="C382" s="122"/>
      <c r="D382" s="145"/>
      <c r="E382" s="122"/>
      <c r="F382" s="122"/>
      <c r="G382" s="397"/>
    </row>
    <row r="383" spans="1:7" s="158" customFormat="1" hidden="1" x14ac:dyDescent="0.3">
      <c r="A383" s="145"/>
      <c r="B383" s="132"/>
      <c r="C383" s="122"/>
      <c r="D383" s="145"/>
      <c r="E383" s="122"/>
      <c r="F383" s="122"/>
      <c r="G383" s="397"/>
    </row>
    <row r="384" spans="1:7" s="158" customFormat="1" hidden="1" x14ac:dyDescent="0.3">
      <c r="A384" s="145"/>
      <c r="B384" s="132"/>
      <c r="C384" s="122"/>
      <c r="D384" s="145"/>
      <c r="E384" s="122"/>
      <c r="F384" s="122"/>
      <c r="G384" s="397"/>
    </row>
    <row r="385" spans="1:7" s="158" customFormat="1" hidden="1" x14ac:dyDescent="0.3">
      <c r="A385" s="197"/>
      <c r="B385" s="128"/>
      <c r="C385" s="127"/>
      <c r="D385" s="226"/>
      <c r="E385" s="127"/>
      <c r="F385" s="127"/>
      <c r="G385" s="127">
        <f>SUM(G382:G384)</f>
        <v>0</v>
      </c>
    </row>
    <row r="386" spans="1:7" hidden="1" x14ac:dyDescent="0.3">
      <c r="A386" s="197"/>
      <c r="B386" s="167"/>
      <c r="C386" s="135"/>
      <c r="D386" s="140"/>
      <c r="E386" s="137"/>
      <c r="F386" s="137"/>
      <c r="G386" s="137"/>
    </row>
    <row r="387" spans="1:7" hidden="1" x14ac:dyDescent="0.3">
      <c r="A387" s="145"/>
      <c r="B387" s="147"/>
      <c r="C387" s="122"/>
      <c r="D387" s="145"/>
      <c r="E387" s="122"/>
      <c r="F387" s="122"/>
      <c r="G387" s="127"/>
    </row>
    <row r="388" spans="1:7" s="158" customFormat="1" hidden="1" x14ac:dyDescent="0.3">
      <c r="A388" s="145"/>
      <c r="B388" s="132"/>
      <c r="C388" s="122"/>
      <c r="D388" s="145"/>
      <c r="E388" s="122"/>
      <c r="F388" s="122"/>
      <c r="G388" s="397"/>
    </row>
    <row r="389" spans="1:7" hidden="1" x14ac:dyDescent="0.3">
      <c r="A389" s="197"/>
      <c r="B389" s="132"/>
      <c r="C389" s="127"/>
      <c r="D389" s="226"/>
      <c r="E389" s="127"/>
      <c r="F389" s="127"/>
      <c r="G389" s="127">
        <f>SUM(G387:G388)</f>
        <v>0</v>
      </c>
    </row>
    <row r="390" spans="1:7" hidden="1" x14ac:dyDescent="0.3">
      <c r="A390" s="197"/>
      <c r="B390" s="167"/>
      <c r="C390" s="142"/>
      <c r="D390" s="143"/>
      <c r="E390" s="142"/>
      <c r="F390" s="142"/>
      <c r="G390" s="142">
        <f>G380+G389+G385</f>
        <v>0</v>
      </c>
    </row>
    <row r="391" spans="1:7" hidden="1" x14ac:dyDescent="0.3">
      <c r="A391" s="197"/>
      <c r="B391" s="167"/>
      <c r="C391" s="135"/>
      <c r="D391" s="143"/>
      <c r="E391" s="142"/>
      <c r="F391" s="142"/>
      <c r="G391" s="142"/>
    </row>
    <row r="392" spans="1:7" hidden="1" x14ac:dyDescent="0.3">
      <c r="A392" s="197"/>
      <c r="B392" s="167"/>
      <c r="C392" s="135"/>
      <c r="D392" s="140"/>
      <c r="E392" s="137"/>
      <c r="F392" s="137"/>
      <c r="G392" s="137"/>
    </row>
    <row r="393" spans="1:7" hidden="1" x14ac:dyDescent="0.3">
      <c r="A393" s="145"/>
      <c r="B393" s="126"/>
      <c r="C393" s="122"/>
      <c r="D393" s="145"/>
      <c r="E393" s="122"/>
      <c r="F393" s="122"/>
      <c r="G393" s="127"/>
    </row>
    <row r="394" spans="1:7" s="158" customFormat="1" hidden="1" x14ac:dyDescent="0.3">
      <c r="A394" s="145"/>
      <c r="B394" s="128"/>
      <c r="C394" s="122"/>
      <c r="D394" s="145"/>
      <c r="E394" s="122"/>
      <c r="F394" s="122"/>
      <c r="G394" s="397"/>
    </row>
    <row r="395" spans="1:7" s="158" customFormat="1" hidden="1" x14ac:dyDescent="0.3">
      <c r="A395" s="145"/>
      <c r="B395" s="132"/>
      <c r="C395" s="122"/>
      <c r="D395" s="226"/>
      <c r="E395" s="127"/>
      <c r="F395" s="122"/>
      <c r="G395" s="397"/>
    </row>
    <row r="396" spans="1:7" hidden="1" x14ac:dyDescent="0.3">
      <c r="A396" s="145"/>
      <c r="B396" s="126"/>
      <c r="C396" s="122"/>
      <c r="D396" s="145"/>
      <c r="E396" s="122"/>
      <c r="F396" s="122"/>
      <c r="G396" s="127"/>
    </row>
    <row r="397" spans="1:7" hidden="1" x14ac:dyDescent="0.3">
      <c r="A397" s="145"/>
      <c r="B397" s="126"/>
      <c r="C397" s="122"/>
      <c r="D397" s="145"/>
      <c r="E397" s="122"/>
      <c r="F397" s="122"/>
      <c r="G397" s="127"/>
    </row>
    <row r="398" spans="1:7" hidden="1" x14ac:dyDescent="0.3">
      <c r="A398" s="145"/>
      <c r="B398" s="126"/>
      <c r="C398" s="122"/>
      <c r="D398" s="145"/>
      <c r="E398" s="122"/>
      <c r="F398" s="122"/>
      <c r="G398" s="122"/>
    </row>
    <row r="399" spans="1:7" hidden="1" x14ac:dyDescent="0.3">
      <c r="A399" s="145"/>
      <c r="B399" s="126"/>
      <c r="C399" s="122"/>
      <c r="D399" s="145"/>
      <c r="E399" s="127"/>
      <c r="F399" s="122"/>
      <c r="G399" s="127"/>
    </row>
    <row r="400" spans="1:7" hidden="1" x14ac:dyDescent="0.3">
      <c r="A400" s="145"/>
      <c r="B400" s="126"/>
      <c r="C400" s="122"/>
      <c r="D400" s="145"/>
      <c r="E400" s="127"/>
      <c r="F400" s="122"/>
      <c r="G400" s="127"/>
    </row>
    <row r="401" spans="1:7" hidden="1" x14ac:dyDescent="0.3">
      <c r="A401" s="145"/>
      <c r="B401" s="126"/>
      <c r="C401" s="122"/>
      <c r="D401" s="145"/>
      <c r="E401" s="127"/>
      <c r="F401" s="122"/>
      <c r="G401" s="127"/>
    </row>
    <row r="402" spans="1:7" hidden="1" x14ac:dyDescent="0.3">
      <c r="A402" s="145"/>
      <c r="B402" s="126"/>
      <c r="C402" s="122"/>
      <c r="D402" s="145"/>
      <c r="E402" s="127"/>
      <c r="F402" s="122"/>
      <c r="G402" s="127"/>
    </row>
    <row r="403" spans="1:7" s="158" customFormat="1" hidden="1" x14ac:dyDescent="0.3">
      <c r="A403" s="145"/>
      <c r="B403" s="128"/>
      <c r="C403" s="122"/>
      <c r="D403" s="145"/>
      <c r="E403" s="122"/>
      <c r="F403" s="122"/>
      <c r="G403" s="397"/>
    </row>
    <row r="404" spans="1:7" s="158" customFormat="1" hidden="1" x14ac:dyDescent="0.3">
      <c r="A404" s="145"/>
      <c r="B404" s="128"/>
      <c r="C404" s="122"/>
      <c r="D404" s="145"/>
      <c r="E404" s="122"/>
      <c r="F404" s="122"/>
      <c r="G404" s="397"/>
    </row>
    <row r="405" spans="1:7" s="158" customFormat="1" hidden="1" x14ac:dyDescent="0.3">
      <c r="A405" s="145"/>
      <c r="B405" s="132"/>
      <c r="C405" s="122"/>
      <c r="D405" s="145"/>
      <c r="E405" s="122"/>
      <c r="F405" s="122"/>
      <c r="G405" s="397"/>
    </row>
    <row r="406" spans="1:7" hidden="1" x14ac:dyDescent="0.3">
      <c r="A406" s="145"/>
      <c r="B406" s="126"/>
      <c r="C406" s="122"/>
      <c r="D406" s="145"/>
      <c r="E406" s="134"/>
      <c r="F406" s="122"/>
      <c r="G406" s="127"/>
    </row>
    <row r="407" spans="1:7" hidden="1" x14ac:dyDescent="0.3">
      <c r="A407" s="145"/>
      <c r="B407" s="126"/>
      <c r="C407" s="122"/>
      <c r="D407" s="145"/>
      <c r="E407" s="127"/>
      <c r="F407" s="122"/>
      <c r="G407" s="127"/>
    </row>
    <row r="408" spans="1:7" s="158" customFormat="1" hidden="1" x14ac:dyDescent="0.3">
      <c r="A408" s="145"/>
      <c r="B408" s="128"/>
      <c r="C408" s="122"/>
      <c r="D408" s="145"/>
      <c r="E408" s="122"/>
      <c r="F408" s="122"/>
      <c r="G408" s="397"/>
    </row>
    <row r="409" spans="1:7" hidden="1" x14ac:dyDescent="0.3">
      <c r="A409" s="145"/>
      <c r="B409" s="126"/>
      <c r="C409" s="122"/>
      <c r="D409" s="145"/>
      <c r="E409" s="127"/>
      <c r="F409" s="122"/>
      <c r="G409" s="127"/>
    </row>
    <row r="410" spans="1:7" s="158" customFormat="1" hidden="1" x14ac:dyDescent="0.3">
      <c r="A410" s="145"/>
      <c r="B410" s="128"/>
      <c r="C410" s="122"/>
      <c r="D410" s="145"/>
      <c r="E410" s="122"/>
      <c r="F410" s="122"/>
      <c r="G410" s="397"/>
    </row>
    <row r="411" spans="1:7" hidden="1" x14ac:dyDescent="0.3">
      <c r="A411" s="145"/>
      <c r="B411" s="126"/>
      <c r="C411" s="122"/>
      <c r="D411" s="145"/>
      <c r="E411" s="127"/>
      <c r="F411" s="122"/>
      <c r="G411" s="127"/>
    </row>
    <row r="412" spans="1:7" s="158" customFormat="1" hidden="1" x14ac:dyDescent="0.3">
      <c r="A412" s="145"/>
      <c r="B412" s="132"/>
      <c r="C412" s="122"/>
      <c r="D412" s="145"/>
      <c r="E412" s="122"/>
      <c r="F412" s="122"/>
      <c r="G412" s="397"/>
    </row>
    <row r="413" spans="1:7" s="158" customFormat="1" hidden="1" x14ac:dyDescent="0.3">
      <c r="A413" s="145"/>
      <c r="B413" s="128"/>
      <c r="C413" s="122"/>
      <c r="D413" s="145"/>
      <c r="E413" s="122"/>
      <c r="F413" s="122"/>
      <c r="G413" s="397"/>
    </row>
    <row r="414" spans="1:7" hidden="1" x14ac:dyDescent="0.3">
      <c r="A414" s="145"/>
      <c r="B414" s="126"/>
      <c r="C414" s="122"/>
      <c r="D414" s="145"/>
      <c r="E414" s="127"/>
      <c r="F414" s="122"/>
      <c r="G414" s="127"/>
    </row>
    <row r="415" spans="1:7" s="158" customFormat="1" hidden="1" x14ac:dyDescent="0.3">
      <c r="A415" s="145"/>
      <c r="B415" s="128"/>
      <c r="C415" s="122"/>
      <c r="D415" s="145"/>
      <c r="E415" s="122"/>
      <c r="F415" s="122"/>
      <c r="G415" s="397"/>
    </row>
    <row r="416" spans="1:7" s="158" customFormat="1" hidden="1" x14ac:dyDescent="0.3">
      <c r="A416" s="145"/>
      <c r="B416" s="132"/>
      <c r="C416" s="122"/>
      <c r="D416" s="145"/>
      <c r="E416" s="122"/>
      <c r="F416" s="122"/>
      <c r="G416" s="397"/>
    </row>
    <row r="417" spans="1:7" hidden="1" x14ac:dyDescent="0.3">
      <c r="A417" s="197"/>
      <c r="B417" s="132"/>
      <c r="C417" s="122"/>
      <c r="D417" s="145"/>
      <c r="E417" s="125"/>
      <c r="F417" s="122"/>
      <c r="G417" s="122">
        <f>SUM(G393:G416)</f>
        <v>0</v>
      </c>
    </row>
    <row r="418" spans="1:7" hidden="1" x14ac:dyDescent="0.3">
      <c r="A418" s="197"/>
      <c r="B418" s="167"/>
      <c r="C418" s="135"/>
      <c r="D418" s="140"/>
      <c r="E418" s="137"/>
      <c r="F418" s="137"/>
      <c r="G418" s="137"/>
    </row>
    <row r="419" spans="1:7" hidden="1" x14ac:dyDescent="0.3">
      <c r="A419" s="145"/>
      <c r="B419" s="126"/>
      <c r="C419" s="122"/>
      <c r="D419" s="145"/>
      <c r="E419" s="127"/>
      <c r="F419" s="122"/>
      <c r="G419" s="122"/>
    </row>
    <row r="420" spans="1:7" hidden="1" x14ac:dyDescent="0.3">
      <c r="A420" s="145"/>
      <c r="B420" s="126"/>
      <c r="C420" s="122"/>
      <c r="D420" s="145"/>
      <c r="E420" s="127"/>
      <c r="F420" s="122"/>
      <c r="G420" s="122"/>
    </row>
    <row r="421" spans="1:7" hidden="1" x14ac:dyDescent="0.3">
      <c r="A421" s="145"/>
      <c r="B421" s="126"/>
      <c r="C421" s="122"/>
      <c r="D421" s="145"/>
      <c r="E421" s="127"/>
      <c r="F421" s="122"/>
      <c r="G421" s="122"/>
    </row>
    <row r="422" spans="1:7" hidden="1" x14ac:dyDescent="0.3">
      <c r="A422" s="145"/>
      <c r="B422" s="126"/>
      <c r="C422" s="122"/>
      <c r="D422" s="145"/>
      <c r="E422" s="127"/>
      <c r="F422" s="122"/>
      <c r="G422" s="122"/>
    </row>
    <row r="423" spans="1:7" hidden="1" x14ac:dyDescent="0.3">
      <c r="A423" s="145"/>
      <c r="B423" s="126"/>
      <c r="C423" s="122"/>
      <c r="D423" s="145"/>
      <c r="E423" s="127"/>
      <c r="F423" s="122"/>
      <c r="G423" s="122"/>
    </row>
    <row r="424" spans="1:7" hidden="1" x14ac:dyDescent="0.3">
      <c r="A424" s="145"/>
      <c r="B424" s="126"/>
      <c r="C424" s="122"/>
      <c r="D424" s="145"/>
      <c r="E424" s="127"/>
      <c r="F424" s="122"/>
      <c r="G424" s="122"/>
    </row>
    <row r="425" spans="1:7" hidden="1" x14ac:dyDescent="0.3">
      <c r="A425" s="145"/>
      <c r="B425" s="126"/>
      <c r="C425" s="122"/>
      <c r="D425" s="145"/>
      <c r="E425" s="127"/>
      <c r="F425" s="122"/>
      <c r="G425" s="122"/>
    </row>
    <row r="426" spans="1:7" hidden="1" x14ac:dyDescent="0.3">
      <c r="A426" s="145"/>
      <c r="B426" s="126"/>
      <c r="C426" s="122"/>
      <c r="D426" s="145"/>
      <c r="E426" s="127"/>
      <c r="F426" s="122"/>
      <c r="G426" s="122"/>
    </row>
    <row r="427" spans="1:7" hidden="1" x14ac:dyDescent="0.3">
      <c r="A427" s="145"/>
      <c r="B427" s="126"/>
      <c r="C427" s="122"/>
      <c r="D427" s="145"/>
      <c r="E427" s="127"/>
      <c r="F427" s="122"/>
      <c r="G427" s="122"/>
    </row>
    <row r="428" spans="1:7" s="158" customFormat="1" hidden="1" x14ac:dyDescent="0.3">
      <c r="A428" s="145"/>
      <c r="B428" s="128"/>
      <c r="C428" s="122"/>
      <c r="D428" s="145"/>
      <c r="E428" s="122"/>
      <c r="F428" s="122"/>
      <c r="G428" s="397"/>
    </row>
    <row r="429" spans="1:7" hidden="1" x14ac:dyDescent="0.3">
      <c r="A429" s="145"/>
      <c r="B429" s="126"/>
      <c r="C429" s="122"/>
      <c r="D429" s="145"/>
      <c r="E429" s="127"/>
      <c r="F429" s="122"/>
      <c r="G429" s="122"/>
    </row>
    <row r="430" spans="1:7" hidden="1" x14ac:dyDescent="0.3">
      <c r="A430" s="145"/>
      <c r="B430" s="126"/>
      <c r="C430" s="122"/>
      <c r="D430" s="145"/>
      <c r="E430" s="127"/>
      <c r="F430" s="122"/>
      <c r="G430" s="122"/>
    </row>
    <row r="431" spans="1:7" hidden="1" x14ac:dyDescent="0.3">
      <c r="A431" s="145"/>
      <c r="B431" s="126"/>
      <c r="C431" s="122"/>
      <c r="D431" s="145"/>
      <c r="E431" s="127"/>
      <c r="F431" s="122"/>
      <c r="G431" s="122"/>
    </row>
    <row r="432" spans="1:7" hidden="1" x14ac:dyDescent="0.3">
      <c r="A432" s="145"/>
      <c r="B432" s="126"/>
      <c r="C432" s="122"/>
      <c r="D432" s="145"/>
      <c r="E432" s="127"/>
      <c r="F432" s="122"/>
      <c r="G432" s="122"/>
    </row>
    <row r="433" spans="1:7" hidden="1" x14ac:dyDescent="0.3">
      <c r="A433" s="145"/>
      <c r="B433" s="126"/>
      <c r="C433" s="122"/>
      <c r="D433" s="145"/>
      <c r="E433" s="127"/>
      <c r="F433" s="122"/>
      <c r="G433" s="122"/>
    </row>
    <row r="434" spans="1:7" hidden="1" x14ac:dyDescent="0.3">
      <c r="A434" s="197"/>
      <c r="B434" s="132"/>
      <c r="C434" s="122"/>
      <c r="D434" s="145"/>
      <c r="E434" s="122"/>
      <c r="F434" s="122"/>
      <c r="G434" s="122">
        <f>SUM(G419:G433)</f>
        <v>0</v>
      </c>
    </row>
    <row r="435" spans="1:7" hidden="1" x14ac:dyDescent="0.3">
      <c r="A435" s="197"/>
      <c r="B435" s="167"/>
      <c r="C435" s="135"/>
      <c r="D435" s="140"/>
      <c r="E435" s="137"/>
      <c r="F435" s="137"/>
      <c r="G435" s="137"/>
    </row>
    <row r="436" spans="1:7" hidden="1" x14ac:dyDescent="0.3">
      <c r="A436" s="145"/>
      <c r="B436" s="128"/>
      <c r="C436" s="122"/>
      <c r="D436" s="140"/>
      <c r="E436" s="137"/>
      <c r="F436" s="137"/>
      <c r="G436" s="137"/>
    </row>
    <row r="437" spans="1:7" hidden="1" x14ac:dyDescent="0.3">
      <c r="A437" s="145"/>
      <c r="B437" s="128"/>
      <c r="C437" s="122"/>
      <c r="D437" s="140"/>
      <c r="E437" s="137"/>
      <c r="F437" s="137"/>
      <c r="G437" s="137"/>
    </row>
    <row r="438" spans="1:7" hidden="1" x14ac:dyDescent="0.3">
      <c r="A438" s="145"/>
      <c r="B438" s="128"/>
      <c r="C438" s="122"/>
      <c r="D438" s="226"/>
      <c r="E438" s="127"/>
      <c r="F438" s="127"/>
      <c r="G438" s="127"/>
    </row>
    <row r="439" spans="1:7" hidden="1" x14ac:dyDescent="0.3">
      <c r="A439" s="145"/>
      <c r="B439" s="128"/>
      <c r="C439" s="122"/>
      <c r="D439" s="226"/>
      <c r="E439" s="127"/>
      <c r="F439" s="127"/>
      <c r="G439" s="127"/>
    </row>
    <row r="440" spans="1:7" hidden="1" x14ac:dyDescent="0.3">
      <c r="A440" s="145"/>
      <c r="B440" s="126"/>
      <c r="C440" s="122"/>
      <c r="D440" s="145"/>
      <c r="E440" s="122"/>
      <c r="F440" s="122"/>
      <c r="G440" s="122"/>
    </row>
    <row r="441" spans="1:7" hidden="1" x14ac:dyDescent="0.3">
      <c r="A441" s="197"/>
      <c r="B441" s="132"/>
      <c r="C441" s="122"/>
      <c r="D441" s="145"/>
      <c r="E441" s="122"/>
      <c r="F441" s="122"/>
      <c r="G441" s="122">
        <f>SUM(G436:G440)</f>
        <v>0</v>
      </c>
    </row>
    <row r="442" spans="1:7" hidden="1" x14ac:dyDescent="0.3">
      <c r="A442" s="197"/>
      <c r="B442" s="167"/>
      <c r="C442" s="135"/>
      <c r="D442" s="140"/>
      <c r="E442" s="137"/>
      <c r="F442" s="137"/>
      <c r="G442" s="137"/>
    </row>
    <row r="443" spans="1:7" hidden="1" x14ac:dyDescent="0.3">
      <c r="A443" s="145"/>
      <c r="B443" s="126"/>
      <c r="C443" s="122"/>
      <c r="D443" s="145"/>
      <c r="E443" s="122"/>
      <c r="F443" s="122"/>
      <c r="G443" s="122"/>
    </row>
    <row r="444" spans="1:7" hidden="1" x14ac:dyDescent="0.3">
      <c r="A444" s="197"/>
      <c r="B444" s="132"/>
      <c r="C444" s="122"/>
      <c r="D444" s="145"/>
      <c r="E444" s="122"/>
      <c r="F444" s="122"/>
      <c r="G444" s="122">
        <f>SUM(G443:G443)</f>
        <v>0</v>
      </c>
    </row>
    <row r="445" spans="1:7" hidden="1" x14ac:dyDescent="0.3">
      <c r="A445" s="197"/>
      <c r="B445" s="203"/>
      <c r="C445" s="399"/>
      <c r="D445" s="140"/>
      <c r="E445" s="137"/>
      <c r="F445" s="137"/>
      <c r="G445" s="137"/>
    </row>
    <row r="446" spans="1:7" hidden="1" x14ac:dyDescent="0.3">
      <c r="A446" s="145"/>
      <c r="B446" s="126"/>
      <c r="C446" s="122"/>
      <c r="D446" s="145"/>
      <c r="E446" s="122"/>
      <c r="F446" s="122"/>
      <c r="G446" s="122"/>
    </row>
    <row r="447" spans="1:7" hidden="1" x14ac:dyDescent="0.3">
      <c r="A447" s="145"/>
      <c r="B447" s="126"/>
      <c r="C447" s="122"/>
      <c r="D447" s="145"/>
      <c r="E447" s="122"/>
      <c r="F447" s="122"/>
      <c r="G447" s="122"/>
    </row>
    <row r="448" spans="1:7" hidden="1" x14ac:dyDescent="0.3">
      <c r="A448" s="145"/>
      <c r="B448" s="126"/>
      <c r="C448" s="122"/>
      <c r="D448" s="145"/>
      <c r="E448" s="122"/>
      <c r="F448" s="122"/>
      <c r="G448" s="122"/>
    </row>
    <row r="449" spans="1:7" hidden="1" x14ac:dyDescent="0.3">
      <c r="A449" s="145"/>
      <c r="B449" s="126"/>
      <c r="C449" s="122"/>
      <c r="D449" s="145"/>
      <c r="E449" s="122"/>
      <c r="F449" s="122"/>
      <c r="G449" s="122"/>
    </row>
    <row r="450" spans="1:7" s="158" customFormat="1" hidden="1" x14ac:dyDescent="0.3">
      <c r="A450" s="145"/>
      <c r="B450" s="132"/>
      <c r="C450" s="122"/>
      <c r="D450" s="145"/>
      <c r="E450" s="122"/>
      <c r="F450" s="122"/>
      <c r="G450" s="397"/>
    </row>
    <row r="451" spans="1:7" s="158" customFormat="1" hidden="1" x14ac:dyDescent="0.3">
      <c r="A451" s="145"/>
      <c r="B451" s="132"/>
      <c r="C451" s="122"/>
      <c r="D451" s="145"/>
      <c r="E451" s="122"/>
      <c r="F451" s="122"/>
      <c r="G451" s="397"/>
    </row>
    <row r="452" spans="1:7" hidden="1" x14ac:dyDescent="0.3">
      <c r="A452" s="197"/>
      <c r="B452" s="132"/>
      <c r="C452" s="122"/>
      <c r="D452" s="145"/>
      <c r="E452" s="122"/>
      <c r="F452" s="122"/>
      <c r="G452" s="122">
        <f>SUM(G446:G451)</f>
        <v>0</v>
      </c>
    </row>
    <row r="453" spans="1:7" hidden="1" x14ac:dyDescent="0.3">
      <c r="A453" s="197"/>
      <c r="B453" s="203"/>
      <c r="C453" s="399"/>
      <c r="D453" s="140"/>
      <c r="E453" s="137"/>
      <c r="F453" s="137"/>
      <c r="G453" s="137"/>
    </row>
    <row r="454" spans="1:7" hidden="1" x14ac:dyDescent="0.3">
      <c r="A454" s="145"/>
      <c r="B454" s="126"/>
      <c r="C454" s="122"/>
      <c r="D454" s="145"/>
      <c r="E454" s="125"/>
      <c r="F454" s="122"/>
      <c r="G454" s="122"/>
    </row>
    <row r="455" spans="1:7" hidden="1" x14ac:dyDescent="0.3">
      <c r="A455" s="145"/>
      <c r="B455" s="126"/>
      <c r="C455" s="122"/>
      <c r="D455" s="145"/>
      <c r="E455" s="125"/>
      <c r="F455" s="122"/>
      <c r="G455" s="122"/>
    </row>
    <row r="456" spans="1:7" hidden="1" x14ac:dyDescent="0.3">
      <c r="A456" s="145"/>
      <c r="B456" s="126"/>
      <c r="C456" s="122"/>
      <c r="D456" s="145"/>
      <c r="E456" s="125"/>
      <c r="F456" s="122"/>
      <c r="G456" s="122"/>
    </row>
    <row r="457" spans="1:7" hidden="1" x14ac:dyDescent="0.3">
      <c r="A457" s="145"/>
      <c r="B457" s="126"/>
      <c r="C457" s="122"/>
      <c r="D457" s="145"/>
      <c r="E457" s="125"/>
      <c r="F457" s="122"/>
      <c r="G457" s="122"/>
    </row>
    <row r="458" spans="1:7" hidden="1" x14ac:dyDescent="0.3">
      <c r="A458" s="145"/>
      <c r="B458" s="126"/>
      <c r="C458" s="122"/>
      <c r="D458" s="145"/>
      <c r="E458" s="125"/>
      <c r="F458" s="122"/>
      <c r="G458" s="122"/>
    </row>
    <row r="459" spans="1:7" hidden="1" x14ac:dyDescent="0.3">
      <c r="A459" s="145"/>
      <c r="B459" s="126"/>
      <c r="C459" s="122"/>
      <c r="D459" s="145"/>
      <c r="E459" s="125"/>
      <c r="F459" s="122"/>
      <c r="G459" s="122"/>
    </row>
    <row r="460" spans="1:7" hidden="1" x14ac:dyDescent="0.3">
      <c r="A460" s="197"/>
      <c r="B460" s="132"/>
      <c r="C460" s="122"/>
      <c r="D460" s="145"/>
      <c r="E460" s="122"/>
      <c r="F460" s="122"/>
      <c r="G460" s="122">
        <f>SUM(G454:G459)</f>
        <v>0</v>
      </c>
    </row>
    <row r="461" spans="1:7" ht="21" hidden="1" customHeight="1" x14ac:dyDescent="0.3">
      <c r="A461" s="197"/>
      <c r="B461" s="167"/>
      <c r="C461" s="135"/>
      <c r="D461" s="140"/>
      <c r="E461" s="137"/>
      <c r="F461" s="137"/>
      <c r="G461" s="122" t="e">
        <f>#REF!+#REF!+#REF!+#REF!+#REF!+F461+#REF!+#REF!+#REF!+#REF!+#REF!+#REF!+#REF!+#REF!</f>
        <v>#REF!</v>
      </c>
    </row>
    <row r="462" spans="1:7" ht="21" hidden="1" customHeight="1" x14ac:dyDescent="0.3">
      <c r="A462" s="145"/>
      <c r="B462" s="126"/>
      <c r="C462" s="122"/>
      <c r="D462" s="145"/>
      <c r="E462" s="122"/>
      <c r="F462" s="122"/>
      <c r="G462" s="122" t="e">
        <f>#REF!+#REF!+#REF!+#REF!+#REF!+F462+#REF!+#REF!+#REF!+#REF!+#REF!+#REF!+#REF!+#REF!</f>
        <v>#REF!</v>
      </c>
    </row>
    <row r="463" spans="1:7" ht="21" hidden="1" customHeight="1" x14ac:dyDescent="0.3">
      <c r="A463" s="145"/>
      <c r="B463" s="126"/>
      <c r="C463" s="122"/>
      <c r="D463" s="145"/>
      <c r="E463" s="122"/>
      <c r="F463" s="122"/>
      <c r="G463" s="122" t="e">
        <f>#REF!+#REF!+#REF!+#REF!+#REF!+F463+#REF!+#REF!+#REF!+#REF!+#REF!+#REF!+#REF!+#REF!</f>
        <v>#REF!</v>
      </c>
    </row>
    <row r="464" spans="1:7" ht="21" hidden="1" customHeight="1" x14ac:dyDescent="0.3">
      <c r="A464" s="145"/>
      <c r="B464" s="126"/>
      <c r="C464" s="122"/>
      <c r="D464" s="145"/>
      <c r="E464" s="122"/>
      <c r="F464" s="122"/>
      <c r="G464" s="122" t="e">
        <f>#REF!+#REF!+#REF!+#REF!+#REF!+F464+#REF!+#REF!+#REF!+#REF!+#REF!+#REF!+#REF!+#REF!</f>
        <v>#REF!</v>
      </c>
    </row>
    <row r="465" spans="1:7" ht="21" hidden="1" customHeight="1" x14ac:dyDescent="0.3">
      <c r="A465" s="398"/>
      <c r="B465" s="132"/>
      <c r="C465" s="122"/>
      <c r="D465" s="145"/>
      <c r="E465" s="122"/>
      <c r="F465" s="122"/>
      <c r="G465" s="122" t="e">
        <f>#REF!+#REF!+#REF!+#REF!+#REF!+F465+#REF!+#REF!+#REF!+#REF!+#REF!+#REF!+#REF!+#REF!</f>
        <v>#REF!</v>
      </c>
    </row>
    <row r="466" spans="1:7" hidden="1" x14ac:dyDescent="0.3">
      <c r="A466" s="197"/>
      <c r="B466" s="167"/>
      <c r="C466" s="135"/>
      <c r="D466" s="140"/>
      <c r="E466" s="137"/>
      <c r="F466" s="137"/>
      <c r="G466" s="137"/>
    </row>
    <row r="467" spans="1:7" s="158" customFormat="1" hidden="1" x14ac:dyDescent="0.3">
      <c r="A467" s="145"/>
      <c r="B467" s="132"/>
      <c r="C467" s="122"/>
      <c r="D467" s="144"/>
      <c r="E467" s="122"/>
      <c r="F467" s="122"/>
      <c r="G467" s="122"/>
    </row>
    <row r="468" spans="1:7" s="158" customFormat="1" hidden="1" x14ac:dyDescent="0.3">
      <c r="A468" s="145"/>
      <c r="B468" s="132"/>
      <c r="C468" s="122"/>
      <c r="D468" s="144"/>
      <c r="E468" s="122"/>
      <c r="F468" s="122"/>
      <c r="G468" s="397"/>
    </row>
    <row r="469" spans="1:7" s="158" customFormat="1" hidden="1" x14ac:dyDescent="0.3">
      <c r="A469" s="145"/>
      <c r="B469" s="132"/>
      <c r="C469" s="122"/>
      <c r="D469" s="144"/>
      <c r="E469" s="125"/>
      <c r="F469" s="122"/>
      <c r="G469" s="397"/>
    </row>
    <row r="470" spans="1:7" s="158" customFormat="1" hidden="1" x14ac:dyDescent="0.3">
      <c r="A470" s="145"/>
      <c r="B470" s="132"/>
      <c r="C470" s="122"/>
      <c r="D470" s="144"/>
      <c r="E470" s="125"/>
      <c r="F470" s="122"/>
      <c r="G470" s="397"/>
    </row>
    <row r="471" spans="1:7" ht="16.5" hidden="1" customHeight="1" x14ac:dyDescent="0.3">
      <c r="A471" s="145"/>
      <c r="B471" s="132"/>
      <c r="C471" s="122"/>
      <c r="D471" s="140"/>
      <c r="E471" s="137"/>
      <c r="F471" s="137"/>
      <c r="G471" s="137"/>
    </row>
    <row r="472" spans="1:7" hidden="1" x14ac:dyDescent="0.3">
      <c r="A472" s="145"/>
      <c r="B472" s="132"/>
      <c r="C472" s="122"/>
      <c r="D472" s="140"/>
      <c r="E472" s="137"/>
      <c r="F472" s="137"/>
      <c r="G472" s="137"/>
    </row>
    <row r="473" spans="1:7" hidden="1" x14ac:dyDescent="0.3">
      <c r="A473" s="145"/>
      <c r="B473" s="132"/>
      <c r="C473" s="122"/>
      <c r="D473" s="226"/>
      <c r="E473" s="137"/>
      <c r="F473" s="137"/>
      <c r="G473" s="137"/>
    </row>
    <row r="474" spans="1:7" hidden="1" x14ac:dyDescent="0.3">
      <c r="A474" s="145"/>
      <c r="B474" s="132"/>
      <c r="C474" s="122"/>
      <c r="D474" s="226"/>
      <c r="E474" s="137"/>
      <c r="F474" s="137"/>
      <c r="G474" s="137"/>
    </row>
    <row r="475" spans="1:7" hidden="1" x14ac:dyDescent="0.3">
      <c r="A475" s="145"/>
      <c r="B475" s="132"/>
      <c r="C475" s="122"/>
      <c r="D475" s="226"/>
      <c r="E475" s="137"/>
      <c r="F475" s="137"/>
      <c r="G475" s="137"/>
    </row>
    <row r="476" spans="1:7" hidden="1" x14ac:dyDescent="0.3">
      <c r="A476" s="145"/>
      <c r="B476" s="132"/>
      <c r="C476" s="122"/>
      <c r="D476" s="226"/>
      <c r="E476" s="137"/>
      <c r="F476" s="137"/>
      <c r="G476" s="137"/>
    </row>
    <row r="477" spans="1:7" hidden="1" x14ac:dyDescent="0.3">
      <c r="A477" s="145"/>
      <c r="B477" s="132"/>
      <c r="C477" s="122"/>
      <c r="D477" s="226"/>
      <c r="E477" s="137"/>
      <c r="F477" s="137"/>
      <c r="G477" s="137"/>
    </row>
    <row r="478" spans="1:7" hidden="1" x14ac:dyDescent="0.3">
      <c r="A478" s="145"/>
      <c r="B478" s="132"/>
      <c r="C478" s="122"/>
      <c r="D478" s="140"/>
      <c r="E478" s="137"/>
      <c r="F478" s="137"/>
      <c r="G478" s="137"/>
    </row>
    <row r="479" spans="1:7" hidden="1" x14ac:dyDescent="0.3">
      <c r="A479" s="145"/>
      <c r="B479" s="132"/>
      <c r="C479" s="122"/>
      <c r="D479" s="226"/>
      <c r="E479" s="137"/>
      <c r="F479" s="137"/>
      <c r="G479" s="137"/>
    </row>
    <row r="480" spans="1:7" hidden="1" x14ac:dyDescent="0.3">
      <c r="A480" s="145"/>
      <c r="B480" s="132"/>
      <c r="C480" s="122"/>
      <c r="D480" s="226"/>
      <c r="E480" s="137"/>
      <c r="F480" s="137"/>
      <c r="G480" s="137"/>
    </row>
    <row r="481" spans="1:7" hidden="1" x14ac:dyDescent="0.3">
      <c r="A481" s="145"/>
      <c r="B481" s="132"/>
      <c r="C481" s="122"/>
      <c r="D481" s="226"/>
      <c r="E481" s="137"/>
      <c r="F481" s="137"/>
      <c r="G481" s="137"/>
    </row>
    <row r="482" spans="1:7" hidden="1" x14ac:dyDescent="0.3">
      <c r="A482" s="145"/>
      <c r="B482" s="132"/>
      <c r="C482" s="122"/>
      <c r="D482" s="226"/>
      <c r="E482" s="127"/>
      <c r="F482" s="127"/>
      <c r="G482" s="127"/>
    </row>
    <row r="483" spans="1:7" hidden="1" x14ac:dyDescent="0.3">
      <c r="A483" s="145"/>
      <c r="B483" s="132"/>
      <c r="C483" s="122"/>
      <c r="D483" s="226"/>
      <c r="E483" s="127"/>
      <c r="F483" s="127"/>
      <c r="G483" s="127"/>
    </row>
    <row r="484" spans="1:7" hidden="1" x14ac:dyDescent="0.3">
      <c r="A484" s="145"/>
      <c r="B484" s="132"/>
      <c r="C484" s="122"/>
      <c r="D484" s="226"/>
      <c r="E484" s="127"/>
      <c r="F484" s="127"/>
      <c r="G484" s="127"/>
    </row>
    <row r="485" spans="1:7" hidden="1" x14ac:dyDescent="0.3">
      <c r="A485" s="145"/>
      <c r="B485" s="132"/>
      <c r="C485" s="122"/>
      <c r="D485" s="140"/>
      <c r="E485" s="134"/>
      <c r="F485" s="127"/>
      <c r="G485" s="137"/>
    </row>
    <row r="486" spans="1:7" hidden="1" x14ac:dyDescent="0.3">
      <c r="A486" s="145"/>
      <c r="B486" s="132"/>
      <c r="C486" s="122"/>
      <c r="D486" s="140"/>
      <c r="E486" s="134"/>
      <c r="F486" s="127"/>
      <c r="G486" s="137"/>
    </row>
    <row r="487" spans="1:7" hidden="1" x14ac:dyDescent="0.3">
      <c r="A487" s="145"/>
      <c r="B487" s="132"/>
      <c r="C487" s="122"/>
      <c r="D487" s="140"/>
      <c r="E487" s="134"/>
      <c r="F487" s="127"/>
      <c r="G487" s="137"/>
    </row>
    <row r="488" spans="1:7" hidden="1" x14ac:dyDescent="0.3">
      <c r="A488" s="145"/>
      <c r="B488" s="132"/>
      <c r="C488" s="122"/>
      <c r="D488" s="140"/>
      <c r="E488" s="134"/>
      <c r="F488" s="127"/>
      <c r="G488" s="137"/>
    </row>
    <row r="489" spans="1:7" hidden="1" x14ac:dyDescent="0.3">
      <c r="A489" s="145"/>
      <c r="B489" s="132"/>
      <c r="C489" s="122"/>
      <c r="D489" s="140"/>
      <c r="E489" s="134"/>
      <c r="F489" s="127"/>
      <c r="G489" s="137"/>
    </row>
    <row r="490" spans="1:7" hidden="1" x14ac:dyDescent="0.3">
      <c r="A490" s="145"/>
      <c r="B490" s="126"/>
      <c r="C490" s="122"/>
      <c r="D490" s="145"/>
      <c r="E490" s="122"/>
      <c r="F490" s="122"/>
      <c r="G490" s="122"/>
    </row>
    <row r="491" spans="1:7" hidden="1" x14ac:dyDescent="0.3">
      <c r="A491" s="197"/>
      <c r="B491" s="132"/>
      <c r="C491" s="122"/>
      <c r="D491" s="145"/>
      <c r="E491" s="122"/>
      <c r="F491" s="122"/>
      <c r="G491" s="122">
        <f>SUM(G467:G490)</f>
        <v>0</v>
      </c>
    </row>
    <row r="492" spans="1:7" hidden="1" x14ac:dyDescent="0.3">
      <c r="A492" s="197"/>
      <c r="B492" s="167"/>
      <c r="C492" s="142"/>
      <c r="D492" s="143"/>
      <c r="E492" s="142"/>
      <c r="F492" s="142"/>
      <c r="G492" s="142">
        <f>SUM(G491+G460+G452+G444+G441+G434+G417)</f>
        <v>0</v>
      </c>
    </row>
    <row r="493" spans="1:7" hidden="1" x14ac:dyDescent="0.3">
      <c r="A493" s="197"/>
      <c r="B493" s="167"/>
      <c r="C493" s="135"/>
      <c r="D493" s="143"/>
      <c r="E493" s="142"/>
      <c r="F493" s="142"/>
      <c r="G493" s="142"/>
    </row>
    <row r="494" spans="1:7" hidden="1" x14ac:dyDescent="0.3">
      <c r="A494" s="197"/>
      <c r="B494" s="167"/>
      <c r="C494" s="135"/>
      <c r="D494" s="140"/>
      <c r="E494" s="137"/>
      <c r="F494" s="137"/>
      <c r="G494" s="137"/>
    </row>
    <row r="495" spans="1:7" hidden="1" x14ac:dyDescent="0.3">
      <c r="A495" s="145"/>
      <c r="B495" s="126"/>
      <c r="C495" s="122"/>
      <c r="D495" s="145"/>
      <c r="E495" s="122"/>
      <c r="F495" s="122"/>
      <c r="G495" s="122"/>
    </row>
    <row r="496" spans="1:7" hidden="1" x14ac:dyDescent="0.3">
      <c r="A496" s="145"/>
      <c r="B496" s="126"/>
      <c r="C496" s="122"/>
      <c r="D496" s="145"/>
      <c r="E496" s="122"/>
      <c r="F496" s="122"/>
      <c r="G496" s="122"/>
    </row>
    <row r="497" spans="1:7" hidden="1" x14ac:dyDescent="0.3">
      <c r="A497" s="145"/>
      <c r="B497" s="126"/>
      <c r="C497" s="122"/>
      <c r="D497" s="145"/>
      <c r="E497" s="122"/>
      <c r="F497" s="122"/>
      <c r="G497" s="122"/>
    </row>
    <row r="498" spans="1:7" hidden="1" x14ac:dyDescent="0.3">
      <c r="A498" s="145"/>
      <c r="B498" s="126"/>
      <c r="C498" s="122"/>
      <c r="D498" s="145"/>
      <c r="E498" s="122"/>
      <c r="F498" s="122"/>
      <c r="G498" s="122"/>
    </row>
    <row r="499" spans="1:7" hidden="1" x14ac:dyDescent="0.3">
      <c r="A499" s="145"/>
      <c r="B499" s="126"/>
      <c r="C499" s="122"/>
      <c r="D499" s="145"/>
      <c r="E499" s="122"/>
      <c r="F499" s="122"/>
      <c r="G499" s="122"/>
    </row>
    <row r="500" spans="1:7" hidden="1" x14ac:dyDescent="0.3">
      <c r="A500" s="145"/>
      <c r="B500" s="126"/>
      <c r="C500" s="122"/>
      <c r="D500" s="145"/>
      <c r="E500" s="122"/>
      <c r="F500" s="122"/>
      <c r="G500" s="122"/>
    </row>
    <row r="501" spans="1:7" hidden="1" x14ac:dyDescent="0.3">
      <c r="A501" s="145"/>
      <c r="B501" s="126"/>
      <c r="C501" s="122"/>
      <c r="D501" s="145"/>
      <c r="E501" s="122"/>
      <c r="F501" s="122"/>
      <c r="G501" s="122"/>
    </row>
    <row r="502" spans="1:7" hidden="1" x14ac:dyDescent="0.3">
      <c r="A502" s="145"/>
      <c r="B502" s="126"/>
      <c r="C502" s="122"/>
      <c r="D502" s="145"/>
      <c r="E502" s="122"/>
      <c r="F502" s="122"/>
      <c r="G502" s="122"/>
    </row>
    <row r="503" spans="1:7" hidden="1" x14ac:dyDescent="0.3">
      <c r="A503" s="145"/>
      <c r="B503" s="126"/>
      <c r="C503" s="122"/>
      <c r="D503" s="145"/>
      <c r="E503" s="122"/>
      <c r="F503" s="122"/>
      <c r="G503" s="122"/>
    </row>
    <row r="504" spans="1:7" hidden="1" x14ac:dyDescent="0.3">
      <c r="A504" s="145"/>
      <c r="B504" s="126"/>
      <c r="C504" s="122"/>
      <c r="D504" s="145"/>
      <c r="E504" s="122"/>
      <c r="F504" s="122"/>
      <c r="G504" s="122"/>
    </row>
    <row r="505" spans="1:7" hidden="1" x14ac:dyDescent="0.3">
      <c r="A505" s="145"/>
      <c r="B505" s="126"/>
      <c r="C505" s="122"/>
      <c r="D505" s="145"/>
      <c r="E505" s="122"/>
      <c r="F505" s="122"/>
      <c r="G505" s="122"/>
    </row>
    <row r="506" spans="1:7" hidden="1" x14ac:dyDescent="0.3">
      <c r="A506" s="145"/>
      <c r="B506" s="126"/>
      <c r="C506" s="122"/>
      <c r="D506" s="145"/>
      <c r="E506" s="122"/>
      <c r="F506" s="122"/>
      <c r="G506" s="122"/>
    </row>
    <row r="507" spans="1:7" hidden="1" x14ac:dyDescent="0.3">
      <c r="A507" s="145"/>
      <c r="B507" s="126"/>
      <c r="C507" s="122"/>
      <c r="D507" s="145"/>
      <c r="E507" s="122"/>
      <c r="F507" s="122"/>
      <c r="G507" s="122"/>
    </row>
    <row r="508" spans="1:7" hidden="1" x14ac:dyDescent="0.3">
      <c r="A508" s="145"/>
      <c r="B508" s="126"/>
      <c r="C508" s="122"/>
      <c r="D508" s="145"/>
      <c r="E508" s="122"/>
      <c r="F508" s="122"/>
      <c r="G508" s="122"/>
    </row>
    <row r="509" spans="1:7" hidden="1" x14ac:dyDescent="0.3">
      <c r="A509" s="145"/>
      <c r="B509" s="126"/>
      <c r="C509" s="122"/>
      <c r="D509" s="145"/>
      <c r="E509" s="122"/>
      <c r="F509" s="122"/>
      <c r="G509" s="122"/>
    </row>
    <row r="510" spans="1:7" hidden="1" x14ac:dyDescent="0.3">
      <c r="A510" s="145"/>
      <c r="B510" s="126"/>
      <c r="C510" s="122"/>
      <c r="D510" s="145"/>
      <c r="E510" s="122"/>
      <c r="F510" s="122"/>
      <c r="G510" s="122"/>
    </row>
    <row r="511" spans="1:7" s="158" customFormat="1" hidden="1" x14ac:dyDescent="0.3">
      <c r="A511" s="145"/>
      <c r="B511" s="132"/>
      <c r="C511" s="122"/>
      <c r="D511" s="145"/>
      <c r="E511" s="122"/>
      <c r="F511" s="127"/>
      <c r="G511" s="397"/>
    </row>
    <row r="512" spans="1:7" s="158" customFormat="1" hidden="1" x14ac:dyDescent="0.3">
      <c r="A512" s="145"/>
      <c r="B512" s="128"/>
      <c r="C512" s="122"/>
      <c r="D512" s="145"/>
      <c r="E512" s="122"/>
      <c r="F512" s="122"/>
      <c r="G512" s="397"/>
    </row>
    <row r="513" spans="1:7" hidden="1" x14ac:dyDescent="0.3">
      <c r="A513" s="145"/>
      <c r="B513" s="126"/>
      <c r="C513" s="122"/>
      <c r="D513" s="145"/>
      <c r="E513" s="122"/>
      <c r="F513" s="122"/>
      <c r="G513" s="122"/>
    </row>
    <row r="514" spans="1:7" hidden="1" x14ac:dyDescent="0.3">
      <c r="A514" s="145"/>
      <c r="B514" s="126"/>
      <c r="C514" s="122"/>
      <c r="D514" s="145"/>
      <c r="E514" s="122"/>
      <c r="F514" s="122"/>
      <c r="G514" s="122"/>
    </row>
    <row r="515" spans="1:7" s="158" customFormat="1" hidden="1" x14ac:dyDescent="0.3">
      <c r="A515" s="145"/>
      <c r="B515" s="128"/>
      <c r="C515" s="122"/>
      <c r="D515" s="145"/>
      <c r="E515" s="122"/>
      <c r="F515" s="122"/>
      <c r="G515" s="397"/>
    </row>
    <row r="516" spans="1:7" hidden="1" x14ac:dyDescent="0.3">
      <c r="A516" s="145"/>
      <c r="B516" s="126"/>
      <c r="C516" s="122"/>
      <c r="D516" s="145"/>
      <c r="E516" s="122"/>
      <c r="F516" s="122"/>
      <c r="G516" s="122"/>
    </row>
    <row r="517" spans="1:7" hidden="1" x14ac:dyDescent="0.3">
      <c r="A517" s="145"/>
      <c r="B517" s="126"/>
      <c r="C517" s="122"/>
      <c r="D517" s="145"/>
      <c r="E517" s="122"/>
      <c r="F517" s="122"/>
      <c r="G517" s="122"/>
    </row>
    <row r="518" spans="1:7" hidden="1" x14ac:dyDescent="0.3">
      <c r="A518" s="145"/>
      <c r="B518" s="126"/>
      <c r="C518" s="122"/>
      <c r="D518" s="145"/>
      <c r="E518" s="122"/>
      <c r="F518" s="122"/>
      <c r="G518" s="122"/>
    </row>
    <row r="519" spans="1:7" hidden="1" x14ac:dyDescent="0.3">
      <c r="A519" s="145"/>
      <c r="B519" s="126"/>
      <c r="C519" s="122"/>
      <c r="D519" s="145"/>
      <c r="E519" s="122"/>
      <c r="F519" s="122"/>
      <c r="G519" s="122"/>
    </row>
    <row r="520" spans="1:7" hidden="1" x14ac:dyDescent="0.3">
      <c r="A520" s="145"/>
      <c r="B520" s="126"/>
      <c r="C520" s="122"/>
      <c r="D520" s="145"/>
      <c r="E520" s="122"/>
      <c r="F520" s="122"/>
      <c r="G520" s="122"/>
    </row>
    <row r="521" spans="1:7" hidden="1" x14ac:dyDescent="0.3">
      <c r="A521" s="145"/>
      <c r="B521" s="126"/>
      <c r="C521" s="122"/>
      <c r="D521" s="145"/>
      <c r="E521" s="122"/>
      <c r="F521" s="122"/>
      <c r="G521" s="122"/>
    </row>
    <row r="522" spans="1:7" hidden="1" x14ac:dyDescent="0.3">
      <c r="A522" s="145"/>
      <c r="B522" s="126"/>
      <c r="C522" s="122"/>
      <c r="D522" s="145"/>
      <c r="E522" s="122"/>
      <c r="F522" s="122"/>
      <c r="G522" s="122"/>
    </row>
    <row r="523" spans="1:7" hidden="1" x14ac:dyDescent="0.3">
      <c r="A523" s="145"/>
      <c r="B523" s="126"/>
      <c r="C523" s="122"/>
      <c r="D523" s="145"/>
      <c r="E523" s="122"/>
      <c r="F523" s="122"/>
      <c r="G523" s="122"/>
    </row>
    <row r="524" spans="1:7" hidden="1" x14ac:dyDescent="0.3">
      <c r="A524" s="145"/>
      <c r="B524" s="126"/>
      <c r="C524" s="122"/>
      <c r="D524" s="145"/>
      <c r="E524" s="122"/>
      <c r="F524" s="122"/>
      <c r="G524" s="122"/>
    </row>
    <row r="525" spans="1:7" hidden="1" x14ac:dyDescent="0.3">
      <c r="A525" s="145"/>
      <c r="B525" s="126"/>
      <c r="C525" s="122"/>
      <c r="D525" s="145"/>
      <c r="E525" s="122"/>
      <c r="F525" s="122"/>
      <c r="G525" s="122"/>
    </row>
    <row r="526" spans="1:7" hidden="1" x14ac:dyDescent="0.3">
      <c r="A526" s="145"/>
      <c r="B526" s="126"/>
      <c r="C526" s="122"/>
      <c r="D526" s="145"/>
      <c r="E526" s="122"/>
      <c r="F526" s="122"/>
      <c r="G526" s="122"/>
    </row>
    <row r="527" spans="1:7" hidden="1" x14ac:dyDescent="0.3">
      <c r="A527" s="145"/>
      <c r="B527" s="126"/>
      <c r="C527" s="122"/>
      <c r="D527" s="145"/>
      <c r="E527" s="122"/>
      <c r="F527" s="122"/>
      <c r="G527" s="122"/>
    </row>
    <row r="528" spans="1:7" hidden="1" x14ac:dyDescent="0.3">
      <c r="A528" s="197"/>
      <c r="B528" s="132"/>
      <c r="C528" s="122"/>
      <c r="D528" s="145"/>
      <c r="E528" s="122"/>
      <c r="F528" s="122"/>
      <c r="G528" s="122">
        <f>SUM(G495:G527)</f>
        <v>0</v>
      </c>
    </row>
    <row r="529" spans="1:7" s="154" customFormat="1" hidden="1" x14ac:dyDescent="0.3">
      <c r="A529" s="197"/>
      <c r="B529" s="167"/>
      <c r="C529" s="142"/>
      <c r="D529" s="143"/>
      <c r="E529" s="142"/>
      <c r="F529" s="142"/>
      <c r="G529" s="142">
        <f>G528</f>
        <v>0</v>
      </c>
    </row>
    <row r="530" spans="1:7" hidden="1" x14ac:dyDescent="0.3">
      <c r="A530" s="197"/>
      <c r="B530" s="167"/>
      <c r="C530" s="135"/>
      <c r="D530" s="143"/>
      <c r="E530" s="142"/>
      <c r="F530" s="142"/>
      <c r="G530" s="142"/>
    </row>
    <row r="531" spans="1:7" hidden="1" x14ac:dyDescent="0.3">
      <c r="A531" s="197"/>
      <c r="B531" s="203"/>
      <c r="C531" s="399"/>
      <c r="D531" s="140"/>
      <c r="E531" s="137"/>
      <c r="F531" s="137"/>
      <c r="G531" s="137"/>
    </row>
    <row r="532" spans="1:7" hidden="1" x14ac:dyDescent="0.3">
      <c r="A532" s="145"/>
      <c r="B532" s="155"/>
      <c r="C532" s="122"/>
      <c r="D532" s="140"/>
      <c r="E532" s="137"/>
      <c r="F532" s="137"/>
      <c r="G532" s="137"/>
    </row>
    <row r="533" spans="1:7" hidden="1" x14ac:dyDescent="0.3">
      <c r="A533" s="145"/>
      <c r="B533" s="155"/>
      <c r="C533" s="122"/>
      <c r="D533" s="140"/>
      <c r="E533" s="137"/>
      <c r="F533" s="137"/>
      <c r="G533" s="137"/>
    </row>
    <row r="534" spans="1:7" s="158" customFormat="1" hidden="1" x14ac:dyDescent="0.3">
      <c r="A534" s="145"/>
      <c r="B534" s="146"/>
      <c r="C534" s="122"/>
      <c r="D534" s="145"/>
      <c r="E534" s="122"/>
      <c r="F534" s="122"/>
      <c r="G534" s="397"/>
    </row>
    <row r="535" spans="1:7" hidden="1" x14ac:dyDescent="0.3">
      <c r="A535" s="145"/>
      <c r="B535" s="155"/>
      <c r="C535" s="122"/>
      <c r="D535" s="140"/>
      <c r="E535" s="137"/>
      <c r="F535" s="137"/>
      <c r="G535" s="137"/>
    </row>
    <row r="536" spans="1:7" ht="15.75" hidden="1" customHeight="1" x14ac:dyDescent="0.3">
      <c r="A536" s="145"/>
      <c r="B536" s="156"/>
      <c r="C536" s="122"/>
      <c r="D536" s="145"/>
      <c r="E536" s="157"/>
      <c r="F536" s="122"/>
      <c r="G536" s="122"/>
    </row>
    <row r="537" spans="1:7" hidden="1" x14ac:dyDescent="0.3">
      <c r="A537" s="145"/>
      <c r="B537" s="156"/>
      <c r="C537" s="122"/>
      <c r="D537" s="143"/>
      <c r="E537" s="122"/>
      <c r="F537" s="122"/>
      <c r="G537" s="137"/>
    </row>
    <row r="538" spans="1:7" hidden="1" x14ac:dyDescent="0.3">
      <c r="A538" s="197"/>
      <c r="B538" s="132"/>
      <c r="C538" s="122"/>
      <c r="D538" s="145"/>
      <c r="E538" s="122"/>
      <c r="F538" s="122"/>
      <c r="G538" s="122">
        <f>SUM(G532:G535)</f>
        <v>0</v>
      </c>
    </row>
    <row r="539" spans="1:7" s="158" customFormat="1" hidden="1" x14ac:dyDescent="0.3">
      <c r="A539" s="197"/>
      <c r="B539" s="167"/>
      <c r="C539" s="135"/>
      <c r="D539" s="140"/>
      <c r="E539" s="137"/>
      <c r="F539" s="137"/>
      <c r="G539" s="137"/>
    </row>
    <row r="540" spans="1:7" s="158" customFormat="1" hidden="1" x14ac:dyDescent="0.3">
      <c r="A540" s="145"/>
      <c r="B540" s="132"/>
      <c r="C540" s="122"/>
      <c r="D540" s="140"/>
      <c r="E540" s="137"/>
      <c r="F540" s="137"/>
      <c r="G540" s="137"/>
    </row>
    <row r="541" spans="1:7" s="158" customFormat="1" hidden="1" x14ac:dyDescent="0.3">
      <c r="A541" s="197"/>
      <c r="B541" s="132"/>
      <c r="C541" s="122"/>
      <c r="D541" s="145"/>
      <c r="E541" s="122"/>
      <c r="F541" s="122"/>
      <c r="G541" s="122">
        <f>SUM(G540:G540)</f>
        <v>0</v>
      </c>
    </row>
    <row r="542" spans="1:7" hidden="1" x14ac:dyDescent="0.3">
      <c r="A542" s="197"/>
      <c r="B542" s="167"/>
      <c r="C542" s="135"/>
      <c r="D542" s="140"/>
      <c r="E542" s="137"/>
      <c r="F542" s="137"/>
      <c r="G542" s="137"/>
    </row>
    <row r="543" spans="1:7" hidden="1" x14ac:dyDescent="0.3">
      <c r="A543" s="145"/>
      <c r="B543" s="156"/>
      <c r="C543" s="122"/>
      <c r="D543" s="145"/>
      <c r="E543" s="122"/>
      <c r="F543" s="122"/>
      <c r="G543" s="122"/>
    </row>
    <row r="544" spans="1:7" hidden="1" x14ac:dyDescent="0.3">
      <c r="A544" s="145"/>
      <c r="B544" s="156"/>
      <c r="C544" s="122"/>
      <c r="D544" s="145"/>
      <c r="E544" s="125"/>
      <c r="F544" s="122"/>
      <c r="G544" s="122"/>
    </row>
    <row r="545" spans="1:7" s="158" customFormat="1" ht="15.75" hidden="1" customHeight="1" x14ac:dyDescent="0.3">
      <c r="A545" s="145"/>
      <c r="B545" s="126"/>
      <c r="C545" s="122"/>
      <c r="D545" s="145"/>
      <c r="E545" s="122"/>
      <c r="F545" s="122"/>
      <c r="G545" s="122"/>
    </row>
    <row r="546" spans="1:7" hidden="1" x14ac:dyDescent="0.3">
      <c r="A546" s="197"/>
      <c r="B546" s="132"/>
      <c r="C546" s="122"/>
      <c r="D546" s="145"/>
      <c r="E546" s="122"/>
      <c r="F546" s="122"/>
      <c r="G546" s="122">
        <f>SUM(G543:G545)</f>
        <v>0</v>
      </c>
    </row>
    <row r="547" spans="1:7" hidden="1" x14ac:dyDescent="0.3">
      <c r="A547" s="197"/>
      <c r="B547" s="167"/>
      <c r="C547" s="135"/>
      <c r="D547" s="140"/>
      <c r="E547" s="137"/>
      <c r="F547" s="137"/>
      <c r="G547" s="137"/>
    </row>
    <row r="548" spans="1:7" hidden="1" x14ac:dyDescent="0.3">
      <c r="A548" s="145"/>
      <c r="B548" s="126"/>
      <c r="C548" s="122"/>
      <c r="D548" s="145"/>
      <c r="E548" s="122"/>
      <c r="F548" s="122"/>
      <c r="G548" s="122"/>
    </row>
    <row r="549" spans="1:7" hidden="1" x14ac:dyDescent="0.3">
      <c r="A549" s="145"/>
      <c r="B549" s="126"/>
      <c r="C549" s="122"/>
      <c r="D549" s="145"/>
      <c r="E549" s="122"/>
      <c r="F549" s="122"/>
      <c r="G549" s="122"/>
    </row>
    <row r="550" spans="1:7" ht="15.75" hidden="1" customHeight="1" x14ac:dyDescent="0.3">
      <c r="A550" s="145"/>
      <c r="B550" s="126"/>
      <c r="C550" s="122"/>
      <c r="D550" s="145"/>
      <c r="E550" s="122"/>
      <c r="F550" s="122"/>
      <c r="G550" s="122"/>
    </row>
    <row r="551" spans="1:7" hidden="1" x14ac:dyDescent="0.3">
      <c r="A551" s="145"/>
      <c r="B551" s="126"/>
      <c r="C551" s="122"/>
      <c r="D551" s="145"/>
      <c r="E551" s="122"/>
      <c r="F551" s="122"/>
      <c r="G551" s="122"/>
    </row>
    <row r="552" spans="1:7" hidden="1" x14ac:dyDescent="0.3">
      <c r="A552" s="197"/>
      <c r="B552" s="132"/>
      <c r="C552" s="122"/>
      <c r="D552" s="145"/>
      <c r="E552" s="122"/>
      <c r="F552" s="122"/>
      <c r="G552" s="122">
        <f>SUM(G548:G551)</f>
        <v>0</v>
      </c>
    </row>
    <row r="553" spans="1:7" hidden="1" x14ac:dyDescent="0.3">
      <c r="A553" s="197"/>
      <c r="B553" s="195"/>
      <c r="C553" s="136"/>
      <c r="D553" s="140"/>
      <c r="E553" s="137"/>
      <c r="F553" s="137"/>
      <c r="G553" s="137"/>
    </row>
    <row r="554" spans="1:7" hidden="1" x14ac:dyDescent="0.3">
      <c r="A554" s="145"/>
      <c r="B554" s="128"/>
      <c r="C554" s="122"/>
      <c r="D554" s="145"/>
      <c r="E554" s="122"/>
      <c r="F554" s="122"/>
      <c r="G554" s="122"/>
    </row>
    <row r="555" spans="1:7" hidden="1" x14ac:dyDescent="0.3">
      <c r="A555" s="145"/>
      <c r="B555" s="128"/>
      <c r="C555" s="122"/>
      <c r="D555" s="145"/>
      <c r="E555" s="122"/>
      <c r="F555" s="122"/>
      <c r="G555" s="122"/>
    </row>
    <row r="556" spans="1:7" hidden="1" x14ac:dyDescent="0.3">
      <c r="A556" s="145"/>
      <c r="B556" s="128"/>
      <c r="C556" s="122"/>
      <c r="D556" s="145"/>
      <c r="E556" s="122"/>
      <c r="F556" s="122"/>
      <c r="G556" s="122"/>
    </row>
    <row r="557" spans="1:7" hidden="1" x14ac:dyDescent="0.3">
      <c r="A557" s="145"/>
      <c r="B557" s="128"/>
      <c r="C557" s="122"/>
      <c r="D557" s="145"/>
      <c r="E557" s="122"/>
      <c r="F557" s="122"/>
      <c r="G557" s="122"/>
    </row>
    <row r="558" spans="1:7" hidden="1" x14ac:dyDescent="0.3">
      <c r="A558" s="197"/>
      <c r="B558" s="132"/>
      <c r="C558" s="122"/>
      <c r="D558" s="145"/>
      <c r="E558" s="122"/>
      <c r="F558" s="122"/>
      <c r="G558" s="122">
        <f>SUM(G554:G557)</f>
        <v>0</v>
      </c>
    </row>
    <row r="559" spans="1:7" hidden="1" x14ac:dyDescent="0.3">
      <c r="A559" s="197"/>
      <c r="B559" s="167"/>
      <c r="C559" s="135"/>
      <c r="D559" s="140"/>
      <c r="E559" s="137"/>
      <c r="F559" s="137"/>
      <c r="G559" s="137"/>
    </row>
    <row r="560" spans="1:7" hidden="1" x14ac:dyDescent="0.3">
      <c r="A560" s="145"/>
      <c r="B560" s="126"/>
      <c r="C560" s="122"/>
      <c r="D560" s="145"/>
      <c r="E560" s="122"/>
      <c r="F560" s="122"/>
      <c r="G560" s="122"/>
    </row>
    <row r="561" spans="1:7" hidden="1" x14ac:dyDescent="0.3">
      <c r="A561" s="145"/>
      <c r="B561" s="126"/>
      <c r="C561" s="122"/>
      <c r="D561" s="145"/>
      <c r="E561" s="122"/>
      <c r="F561" s="122"/>
      <c r="G561" s="122"/>
    </row>
    <row r="562" spans="1:7" hidden="1" x14ac:dyDescent="0.3">
      <c r="A562" s="197"/>
      <c r="B562" s="132"/>
      <c r="C562" s="122"/>
      <c r="D562" s="145"/>
      <c r="E562" s="122"/>
      <c r="F562" s="122"/>
      <c r="G562" s="122">
        <f>SUM(G560:G561)</f>
        <v>0</v>
      </c>
    </row>
    <row r="563" spans="1:7" hidden="1" x14ac:dyDescent="0.3">
      <c r="A563" s="197"/>
      <c r="B563" s="167"/>
      <c r="C563" s="135"/>
      <c r="D563" s="140"/>
      <c r="E563" s="137"/>
      <c r="F563" s="137"/>
      <c r="G563" s="137"/>
    </row>
    <row r="564" spans="1:7" hidden="1" x14ac:dyDescent="0.3">
      <c r="A564" s="145"/>
      <c r="B564" s="126"/>
      <c r="C564" s="122"/>
      <c r="D564" s="145"/>
      <c r="E564" s="122"/>
      <c r="F564" s="122"/>
      <c r="G564" s="122"/>
    </row>
    <row r="565" spans="1:7" hidden="1" x14ac:dyDescent="0.3">
      <c r="A565" s="145"/>
      <c r="B565" s="126"/>
      <c r="C565" s="122"/>
      <c r="D565" s="145"/>
      <c r="E565" s="122"/>
      <c r="F565" s="122"/>
      <c r="G565" s="122"/>
    </row>
    <row r="566" spans="1:7" s="158" customFormat="1" hidden="1" x14ac:dyDescent="0.3">
      <c r="A566" s="145"/>
      <c r="B566" s="132"/>
      <c r="C566" s="122"/>
      <c r="D566" s="145"/>
      <c r="E566" s="122"/>
      <c r="F566" s="122"/>
      <c r="G566" s="397"/>
    </row>
    <row r="567" spans="1:7" s="158" customFormat="1" hidden="1" x14ac:dyDescent="0.3">
      <c r="A567" s="145"/>
      <c r="B567" s="132"/>
      <c r="C567" s="122"/>
      <c r="D567" s="145"/>
      <c r="E567" s="122"/>
      <c r="F567" s="122"/>
      <c r="G567" s="397"/>
    </row>
    <row r="568" spans="1:7" hidden="1" x14ac:dyDescent="0.3">
      <c r="A568" s="197"/>
      <c r="B568" s="132"/>
      <c r="C568" s="122"/>
      <c r="D568" s="145"/>
      <c r="E568" s="122"/>
      <c r="F568" s="122"/>
      <c r="G568" s="122">
        <f>SUM(G564:G567)</f>
        <v>0</v>
      </c>
    </row>
    <row r="569" spans="1:7" s="154" customFormat="1" hidden="1" x14ac:dyDescent="0.3">
      <c r="A569" s="197"/>
      <c r="B569" s="167"/>
      <c r="C569" s="142"/>
      <c r="D569" s="143"/>
      <c r="E569" s="142"/>
      <c r="F569" s="142"/>
      <c r="G569" s="142">
        <f>G546+G538+G541+G568+G562+G552+G558</f>
        <v>0</v>
      </c>
    </row>
    <row r="570" spans="1:7" s="154" customFormat="1" hidden="1" x14ac:dyDescent="0.3">
      <c r="A570" s="197"/>
      <c r="B570" s="167"/>
      <c r="C570" s="135"/>
      <c r="D570" s="143"/>
      <c r="E570" s="142"/>
      <c r="F570" s="142"/>
      <c r="G570" s="142"/>
    </row>
    <row r="571" spans="1:7" hidden="1" x14ac:dyDescent="0.3">
      <c r="A571" s="197"/>
      <c r="B571" s="203"/>
      <c r="C571" s="399"/>
      <c r="D571" s="140"/>
      <c r="E571" s="137"/>
      <c r="F571" s="137"/>
      <c r="G571" s="137"/>
    </row>
    <row r="572" spans="1:7" hidden="1" x14ac:dyDescent="0.3">
      <c r="A572" s="145"/>
      <c r="B572" s="126"/>
      <c r="C572" s="122"/>
      <c r="D572" s="226"/>
      <c r="E572" s="127"/>
      <c r="F572" s="127"/>
      <c r="G572" s="122"/>
    </row>
    <row r="573" spans="1:7" hidden="1" x14ac:dyDescent="0.3">
      <c r="A573" s="145"/>
      <c r="B573" s="126"/>
      <c r="C573" s="122"/>
      <c r="D573" s="226"/>
      <c r="E573" s="127"/>
      <c r="F573" s="127"/>
      <c r="G573" s="122"/>
    </row>
    <row r="574" spans="1:7" hidden="1" x14ac:dyDescent="0.3">
      <c r="A574" s="197"/>
      <c r="B574" s="132"/>
      <c r="C574" s="127"/>
      <c r="D574" s="226"/>
      <c r="E574" s="127"/>
      <c r="F574" s="127"/>
      <c r="G574" s="127">
        <f>SUM(G572:G573)</f>
        <v>0</v>
      </c>
    </row>
    <row r="575" spans="1:7" hidden="1" x14ac:dyDescent="0.3">
      <c r="A575" s="197"/>
      <c r="B575" s="167"/>
      <c r="C575" s="135"/>
      <c r="D575" s="140"/>
      <c r="E575" s="137"/>
      <c r="F575" s="137"/>
      <c r="G575" s="137"/>
    </row>
    <row r="576" spans="1:7" hidden="1" x14ac:dyDescent="0.3">
      <c r="A576" s="145"/>
      <c r="B576" s="126"/>
      <c r="C576" s="122"/>
      <c r="D576" s="140"/>
      <c r="E576" s="137"/>
      <c r="F576" s="137"/>
      <c r="G576" s="137"/>
    </row>
    <row r="577" spans="1:7" hidden="1" x14ac:dyDescent="0.3">
      <c r="A577" s="145"/>
      <c r="B577" s="126"/>
      <c r="C577" s="122"/>
      <c r="D577" s="140"/>
      <c r="E577" s="137"/>
      <c r="F577" s="137"/>
      <c r="G577" s="137"/>
    </row>
    <row r="578" spans="1:7" hidden="1" x14ac:dyDescent="0.3">
      <c r="A578" s="145"/>
      <c r="B578" s="126"/>
      <c r="C578" s="122"/>
      <c r="D578" s="140"/>
      <c r="E578" s="137"/>
      <c r="F578" s="137"/>
      <c r="G578" s="137"/>
    </row>
    <row r="579" spans="1:7" hidden="1" x14ac:dyDescent="0.3">
      <c r="A579" s="145"/>
      <c r="B579" s="126"/>
      <c r="C579" s="122"/>
      <c r="D579" s="140"/>
      <c r="E579" s="137"/>
      <c r="F579" s="137"/>
      <c r="G579" s="137"/>
    </row>
    <row r="580" spans="1:7" hidden="1" x14ac:dyDescent="0.3">
      <c r="A580" s="145"/>
      <c r="B580" s="126"/>
      <c r="C580" s="122"/>
      <c r="D580" s="140"/>
      <c r="E580" s="137"/>
      <c r="F580" s="137"/>
      <c r="G580" s="137"/>
    </row>
    <row r="581" spans="1:7" hidden="1" x14ac:dyDescent="0.3">
      <c r="A581" s="145"/>
      <c r="B581" s="126"/>
      <c r="C581" s="122"/>
      <c r="D581" s="140"/>
      <c r="E581" s="137"/>
      <c r="F581" s="137"/>
      <c r="G581" s="137"/>
    </row>
    <row r="582" spans="1:7" ht="12.75" hidden="1" customHeight="1" x14ac:dyDescent="0.3">
      <c r="A582" s="145"/>
      <c r="B582" s="126"/>
      <c r="C582" s="122"/>
      <c r="D582" s="140"/>
      <c r="E582" s="137"/>
      <c r="F582" s="137"/>
      <c r="G582" s="137"/>
    </row>
    <row r="583" spans="1:7" hidden="1" x14ac:dyDescent="0.3">
      <c r="A583" s="145"/>
      <c r="B583" s="126"/>
      <c r="C583" s="122"/>
      <c r="D583" s="140"/>
      <c r="E583" s="137"/>
      <c r="F583" s="137"/>
      <c r="G583" s="137"/>
    </row>
    <row r="584" spans="1:7" hidden="1" x14ac:dyDescent="0.3">
      <c r="A584" s="145"/>
      <c r="B584" s="126"/>
      <c r="C584" s="122"/>
      <c r="D584" s="140"/>
      <c r="E584" s="137"/>
      <c r="F584" s="137"/>
      <c r="G584" s="137"/>
    </row>
    <row r="585" spans="1:7" hidden="1" x14ac:dyDescent="0.3">
      <c r="A585" s="145"/>
      <c r="B585" s="126"/>
      <c r="C585" s="122"/>
      <c r="D585" s="140"/>
      <c r="E585" s="137"/>
      <c r="F585" s="137"/>
      <c r="G585" s="137"/>
    </row>
    <row r="586" spans="1:7" hidden="1" x14ac:dyDescent="0.3">
      <c r="A586" s="145"/>
      <c r="B586" s="126"/>
      <c r="C586" s="122"/>
      <c r="D586" s="140"/>
      <c r="E586" s="137"/>
      <c r="F586" s="137"/>
      <c r="G586" s="137"/>
    </row>
    <row r="587" spans="1:7" hidden="1" x14ac:dyDescent="0.3">
      <c r="A587" s="145"/>
      <c r="B587" s="126"/>
      <c r="C587" s="122"/>
      <c r="D587" s="140"/>
      <c r="E587" s="137"/>
      <c r="F587" s="137"/>
      <c r="G587" s="137"/>
    </row>
    <row r="588" spans="1:7" hidden="1" x14ac:dyDescent="0.3">
      <c r="A588" s="145"/>
      <c r="B588" s="126"/>
      <c r="C588" s="122"/>
      <c r="D588" s="140"/>
      <c r="E588" s="137"/>
      <c r="F588" s="137"/>
      <c r="G588" s="137"/>
    </row>
    <row r="589" spans="1:7" hidden="1" x14ac:dyDescent="0.3">
      <c r="A589" s="145"/>
      <c r="B589" s="126"/>
      <c r="C589" s="122"/>
      <c r="D589" s="140"/>
      <c r="E589" s="137"/>
      <c r="F589" s="137"/>
      <c r="G589" s="137"/>
    </row>
    <row r="590" spans="1:7" hidden="1" x14ac:dyDescent="0.3">
      <c r="A590" s="145"/>
      <c r="B590" s="126"/>
      <c r="C590" s="122"/>
      <c r="D590" s="140"/>
      <c r="E590" s="137"/>
      <c r="F590" s="137"/>
      <c r="G590" s="137"/>
    </row>
    <row r="591" spans="1:7" hidden="1" x14ac:dyDescent="0.3">
      <c r="A591" s="145"/>
      <c r="B591" s="126"/>
      <c r="C591" s="122"/>
      <c r="D591" s="140"/>
      <c r="E591" s="137"/>
      <c r="F591" s="137"/>
      <c r="G591" s="137"/>
    </row>
    <row r="592" spans="1:7" hidden="1" x14ac:dyDescent="0.3">
      <c r="A592" s="145"/>
      <c r="B592" s="126"/>
      <c r="C592" s="122"/>
      <c r="D592" s="140"/>
      <c r="E592" s="137"/>
      <c r="F592" s="137"/>
      <c r="G592" s="137"/>
    </row>
    <row r="593" spans="1:7" hidden="1" x14ac:dyDescent="0.3">
      <c r="A593" s="145"/>
      <c r="B593" s="126"/>
      <c r="C593" s="122"/>
      <c r="D593" s="140"/>
      <c r="E593" s="137"/>
      <c r="F593" s="137"/>
      <c r="G593" s="137"/>
    </row>
    <row r="594" spans="1:7" hidden="1" x14ac:dyDescent="0.3">
      <c r="A594" s="145"/>
      <c r="B594" s="126"/>
      <c r="C594" s="122"/>
      <c r="D594" s="140"/>
      <c r="E594" s="137"/>
      <c r="F594" s="137"/>
      <c r="G594" s="137"/>
    </row>
    <row r="595" spans="1:7" ht="14.25" hidden="1" customHeight="1" x14ac:dyDescent="0.3">
      <c r="A595" s="145"/>
      <c r="B595" s="126"/>
      <c r="C595" s="122"/>
      <c r="D595" s="145"/>
      <c r="E595" s="122"/>
      <c r="F595" s="122"/>
      <c r="G595" s="122"/>
    </row>
    <row r="596" spans="1:7" hidden="1" x14ac:dyDescent="0.3">
      <c r="A596" s="145"/>
      <c r="B596" s="126"/>
      <c r="C596" s="122"/>
      <c r="D596" s="140"/>
      <c r="E596" s="137"/>
      <c r="F596" s="137"/>
      <c r="G596" s="137"/>
    </row>
    <row r="597" spans="1:7" hidden="1" x14ac:dyDescent="0.3">
      <c r="A597" s="197"/>
      <c r="B597" s="132"/>
      <c r="C597" s="127"/>
      <c r="D597" s="226"/>
      <c r="E597" s="127"/>
      <c r="F597" s="127"/>
      <c r="G597" s="127">
        <f>SUM(G588:G596)</f>
        <v>0</v>
      </c>
    </row>
    <row r="598" spans="1:7" hidden="1" x14ac:dyDescent="0.3">
      <c r="A598" s="197"/>
      <c r="B598" s="167"/>
      <c r="C598" s="135"/>
      <c r="D598" s="140"/>
      <c r="E598" s="137"/>
      <c r="F598" s="137"/>
      <c r="G598" s="137"/>
    </row>
    <row r="599" spans="1:7" hidden="1" x14ac:dyDescent="0.3">
      <c r="A599" s="145"/>
      <c r="B599" s="126"/>
      <c r="C599" s="122"/>
      <c r="D599" s="145"/>
      <c r="E599" s="122"/>
      <c r="F599" s="122"/>
      <c r="G599" s="122"/>
    </row>
    <row r="600" spans="1:7" hidden="1" x14ac:dyDescent="0.3">
      <c r="A600" s="145"/>
      <c r="B600" s="128"/>
      <c r="C600" s="122"/>
      <c r="D600" s="140"/>
      <c r="E600" s="137"/>
      <c r="F600" s="137"/>
      <c r="G600" s="137"/>
    </row>
    <row r="601" spans="1:7" hidden="1" x14ac:dyDescent="0.3">
      <c r="A601" s="197"/>
      <c r="B601" s="132"/>
      <c r="C601" s="122"/>
      <c r="D601" s="145"/>
      <c r="E601" s="122"/>
      <c r="F601" s="122"/>
      <c r="G601" s="122">
        <f>SUM(G599:G600)</f>
        <v>0</v>
      </c>
    </row>
    <row r="602" spans="1:7" hidden="1" x14ac:dyDescent="0.3">
      <c r="A602" s="197"/>
      <c r="B602" s="203"/>
      <c r="C602" s="399"/>
      <c r="D602" s="140"/>
      <c r="E602" s="137"/>
      <c r="F602" s="137"/>
      <c r="G602" s="137"/>
    </row>
    <row r="603" spans="1:7" hidden="1" x14ac:dyDescent="0.3">
      <c r="A603" s="145"/>
      <c r="B603" s="126"/>
      <c r="C603" s="122"/>
      <c r="D603" s="145"/>
      <c r="E603" s="122"/>
      <c r="F603" s="122"/>
      <c r="G603" s="122"/>
    </row>
    <row r="604" spans="1:7" hidden="1" x14ac:dyDescent="0.3">
      <c r="A604" s="197"/>
      <c r="B604" s="132"/>
      <c r="C604" s="122"/>
      <c r="D604" s="145"/>
      <c r="E604" s="122"/>
      <c r="F604" s="122"/>
      <c r="G604" s="122">
        <f>SUM(G603:G603)</f>
        <v>0</v>
      </c>
    </row>
    <row r="605" spans="1:7" hidden="1" x14ac:dyDescent="0.3">
      <c r="A605" s="197"/>
      <c r="B605" s="167"/>
      <c r="C605" s="135"/>
      <c r="D605" s="140"/>
      <c r="E605" s="137"/>
      <c r="F605" s="137"/>
      <c r="G605" s="137"/>
    </row>
    <row r="606" spans="1:7" hidden="1" x14ac:dyDescent="0.3">
      <c r="A606" s="145"/>
      <c r="B606" s="126"/>
      <c r="C606" s="122"/>
      <c r="D606" s="226"/>
      <c r="E606" s="127"/>
      <c r="F606" s="127"/>
      <c r="G606" s="127"/>
    </row>
    <row r="607" spans="1:7" hidden="1" x14ac:dyDescent="0.3">
      <c r="A607" s="145"/>
      <c r="B607" s="126"/>
      <c r="C607" s="122"/>
      <c r="D607" s="226"/>
      <c r="E607" s="127"/>
      <c r="F607" s="127"/>
      <c r="G607" s="127"/>
    </row>
    <row r="608" spans="1:7" hidden="1" x14ac:dyDescent="0.3">
      <c r="A608" s="145"/>
      <c r="B608" s="126"/>
      <c r="C608" s="122"/>
      <c r="D608" s="226"/>
      <c r="E608" s="127"/>
      <c r="F608" s="127"/>
      <c r="G608" s="127"/>
    </row>
    <row r="609" spans="1:7" hidden="1" x14ac:dyDescent="0.3">
      <c r="A609" s="145"/>
      <c r="B609" s="128"/>
      <c r="C609" s="122"/>
      <c r="D609" s="140"/>
      <c r="E609" s="137"/>
      <c r="F609" s="137"/>
      <c r="G609" s="137"/>
    </row>
    <row r="610" spans="1:7" hidden="1" x14ac:dyDescent="0.3">
      <c r="A610" s="145"/>
      <c r="B610" s="128"/>
      <c r="C610" s="122"/>
      <c r="D610" s="140"/>
      <c r="E610" s="137"/>
      <c r="F610" s="137"/>
      <c r="G610" s="137"/>
    </row>
    <row r="611" spans="1:7" hidden="1" x14ac:dyDescent="0.3">
      <c r="A611" s="145"/>
      <c r="B611" s="128"/>
      <c r="C611" s="122"/>
      <c r="D611" s="140"/>
      <c r="E611" s="137"/>
      <c r="F611" s="137"/>
      <c r="G611" s="137"/>
    </row>
    <row r="612" spans="1:7" hidden="1" x14ac:dyDescent="0.3">
      <c r="A612" s="145"/>
      <c r="B612" s="128"/>
      <c r="C612" s="122"/>
      <c r="D612" s="140"/>
      <c r="E612" s="137"/>
      <c r="F612" s="137"/>
      <c r="G612" s="137"/>
    </row>
    <row r="613" spans="1:7" hidden="1" x14ac:dyDescent="0.3">
      <c r="A613" s="197"/>
      <c r="B613" s="132"/>
      <c r="C613" s="127"/>
      <c r="D613" s="226"/>
      <c r="E613" s="127"/>
      <c r="F613" s="127"/>
      <c r="G613" s="127">
        <f>SUM(G606:G612)</f>
        <v>0</v>
      </c>
    </row>
    <row r="614" spans="1:7" hidden="1" x14ac:dyDescent="0.3">
      <c r="A614" s="197"/>
      <c r="B614" s="203"/>
      <c r="C614" s="399"/>
      <c r="D614" s="140"/>
      <c r="E614" s="137"/>
      <c r="F614" s="137"/>
      <c r="G614" s="137"/>
    </row>
    <row r="615" spans="1:7" hidden="1" x14ac:dyDescent="0.3">
      <c r="A615" s="145"/>
      <c r="B615" s="126"/>
      <c r="C615" s="122"/>
      <c r="D615" s="226"/>
      <c r="E615" s="127"/>
      <c r="F615" s="127"/>
      <c r="G615" s="127"/>
    </row>
    <row r="616" spans="1:7" hidden="1" x14ac:dyDescent="0.3">
      <c r="A616" s="145"/>
      <c r="B616" s="126"/>
      <c r="C616" s="122"/>
      <c r="D616" s="226"/>
      <c r="E616" s="127"/>
      <c r="F616" s="127"/>
      <c r="G616" s="127"/>
    </row>
    <row r="617" spans="1:7" hidden="1" x14ac:dyDescent="0.3">
      <c r="A617" s="145"/>
      <c r="B617" s="126"/>
      <c r="C617" s="122"/>
      <c r="D617" s="226"/>
      <c r="E617" s="127"/>
      <c r="F617" s="127"/>
      <c r="G617" s="127"/>
    </row>
    <row r="618" spans="1:7" hidden="1" x14ac:dyDescent="0.3">
      <c r="A618" s="145"/>
      <c r="B618" s="126"/>
      <c r="C618" s="122"/>
      <c r="D618" s="226"/>
      <c r="E618" s="127"/>
      <c r="F618" s="127"/>
      <c r="G618" s="127"/>
    </row>
    <row r="619" spans="1:7" hidden="1" x14ac:dyDescent="0.3">
      <c r="A619" s="145"/>
      <c r="B619" s="126"/>
      <c r="C619" s="122"/>
      <c r="D619" s="226"/>
      <c r="E619" s="127"/>
      <c r="F619" s="127"/>
      <c r="G619" s="127"/>
    </row>
    <row r="620" spans="1:7" hidden="1" x14ac:dyDescent="0.3">
      <c r="A620" s="145"/>
      <c r="B620" s="126"/>
      <c r="C620" s="122"/>
      <c r="D620" s="226"/>
      <c r="E620" s="127"/>
      <c r="F620" s="127"/>
      <c r="G620" s="127"/>
    </row>
    <row r="621" spans="1:7" hidden="1" x14ac:dyDescent="0.3">
      <c r="A621" s="197"/>
      <c r="B621" s="132"/>
      <c r="C621" s="122"/>
      <c r="D621" s="145"/>
      <c r="E621" s="122"/>
      <c r="F621" s="122"/>
      <c r="G621" s="122">
        <f>SUM(G615:G620)</f>
        <v>0</v>
      </c>
    </row>
    <row r="622" spans="1:7" hidden="1" x14ac:dyDescent="0.3">
      <c r="A622" s="197"/>
      <c r="B622" s="167"/>
      <c r="C622" s="135"/>
      <c r="D622" s="140"/>
      <c r="E622" s="137"/>
      <c r="F622" s="137"/>
      <c r="G622" s="137"/>
    </row>
    <row r="623" spans="1:7" hidden="1" x14ac:dyDescent="0.3">
      <c r="A623" s="145"/>
      <c r="B623" s="147"/>
      <c r="C623" s="122"/>
      <c r="D623" s="226"/>
      <c r="E623" s="127"/>
      <c r="F623" s="127"/>
      <c r="G623" s="122"/>
    </row>
    <row r="624" spans="1:7" hidden="1" x14ac:dyDescent="0.3">
      <c r="A624" s="197"/>
      <c r="B624" s="132"/>
      <c r="C624" s="122"/>
      <c r="D624" s="145"/>
      <c r="E624" s="122"/>
      <c r="F624" s="122"/>
      <c r="G624" s="122">
        <f>SUM(G623:G623)</f>
        <v>0</v>
      </c>
    </row>
    <row r="625" spans="1:7" hidden="1" x14ac:dyDescent="0.3">
      <c r="A625" s="197"/>
      <c r="B625" s="167"/>
      <c r="C625" s="135"/>
      <c r="D625" s="140"/>
      <c r="E625" s="137"/>
      <c r="F625" s="137"/>
      <c r="G625" s="137"/>
    </row>
    <row r="626" spans="1:7" hidden="1" x14ac:dyDescent="0.3">
      <c r="A626" s="145"/>
      <c r="B626" s="132"/>
      <c r="C626" s="122"/>
      <c r="D626" s="145"/>
      <c r="E626" s="122"/>
      <c r="F626" s="122"/>
      <c r="G626" s="122"/>
    </row>
    <row r="627" spans="1:7" hidden="1" x14ac:dyDescent="0.3">
      <c r="A627" s="197"/>
      <c r="B627" s="132"/>
      <c r="C627" s="122"/>
      <c r="D627" s="145"/>
      <c r="E627" s="122"/>
      <c r="F627" s="122"/>
      <c r="G627" s="122">
        <f>SUM(G626)</f>
        <v>0</v>
      </c>
    </row>
    <row r="628" spans="1:7" hidden="1" x14ac:dyDescent="0.3">
      <c r="A628" s="197"/>
      <c r="B628" s="132"/>
      <c r="C628" s="124"/>
      <c r="D628" s="145"/>
      <c r="E628" s="122"/>
      <c r="F628" s="122"/>
      <c r="G628" s="122"/>
    </row>
    <row r="629" spans="1:7" hidden="1" x14ac:dyDescent="0.3">
      <c r="A629" s="145"/>
      <c r="B629" s="132"/>
      <c r="C629" s="122"/>
      <c r="D629" s="145"/>
      <c r="E629" s="122"/>
      <c r="F629" s="122"/>
      <c r="G629" s="122"/>
    </row>
    <row r="630" spans="1:7" hidden="1" x14ac:dyDescent="0.3">
      <c r="A630" s="145"/>
      <c r="B630" s="132"/>
      <c r="C630" s="122"/>
      <c r="D630" s="145"/>
      <c r="E630" s="122"/>
      <c r="F630" s="122"/>
      <c r="G630" s="122"/>
    </row>
    <row r="631" spans="1:7" hidden="1" x14ac:dyDescent="0.3">
      <c r="A631" s="145"/>
      <c r="B631" s="132"/>
      <c r="C631" s="122"/>
      <c r="D631" s="145"/>
      <c r="E631" s="122"/>
      <c r="F631" s="122"/>
      <c r="G631" s="122"/>
    </row>
    <row r="632" spans="1:7" hidden="1" x14ac:dyDescent="0.3">
      <c r="A632" s="145"/>
      <c r="B632" s="132"/>
      <c r="C632" s="122"/>
      <c r="D632" s="145"/>
      <c r="E632" s="122"/>
      <c r="F632" s="122"/>
      <c r="G632" s="122"/>
    </row>
    <row r="633" spans="1:7" hidden="1" x14ac:dyDescent="0.3">
      <c r="A633" s="197"/>
      <c r="B633" s="167"/>
      <c r="C633" s="122"/>
      <c r="D633" s="145"/>
      <c r="E633" s="122"/>
      <c r="F633" s="122"/>
      <c r="G633" s="122"/>
    </row>
    <row r="634" spans="1:7" s="154" customFormat="1" hidden="1" x14ac:dyDescent="0.3">
      <c r="A634" s="197"/>
      <c r="B634" s="167"/>
      <c r="C634" s="142"/>
      <c r="D634" s="143"/>
      <c r="E634" s="142"/>
      <c r="F634" s="142"/>
      <c r="G634" s="142">
        <f>G574+G597+G601+G604+G613+G621+G624+G627+G633</f>
        <v>0</v>
      </c>
    </row>
    <row r="635" spans="1:7" hidden="1" x14ac:dyDescent="0.3">
      <c r="A635" s="197"/>
      <c r="B635" s="167"/>
      <c r="C635" s="135"/>
      <c r="D635" s="143"/>
      <c r="E635" s="142"/>
      <c r="F635" s="142"/>
      <c r="G635" s="142"/>
    </row>
    <row r="636" spans="1:7" hidden="1" x14ac:dyDescent="0.3">
      <c r="A636" s="197"/>
      <c r="B636" s="167"/>
      <c r="C636" s="135"/>
      <c r="D636" s="140"/>
      <c r="E636" s="137"/>
      <c r="F636" s="137"/>
      <c r="G636" s="137"/>
    </row>
    <row r="637" spans="1:7" hidden="1" x14ac:dyDescent="0.3">
      <c r="A637" s="145"/>
      <c r="B637" s="132"/>
      <c r="C637" s="122"/>
      <c r="D637" s="226"/>
      <c r="E637" s="127"/>
      <c r="F637" s="127"/>
      <c r="G637" s="127"/>
    </row>
    <row r="638" spans="1:7" hidden="1" x14ac:dyDescent="0.3">
      <c r="A638" s="145"/>
      <c r="B638" s="126"/>
      <c r="C638" s="122"/>
      <c r="D638" s="140"/>
      <c r="E638" s="137"/>
      <c r="F638" s="137"/>
      <c r="G638" s="127"/>
    </row>
    <row r="639" spans="1:7" hidden="1" x14ac:dyDescent="0.3">
      <c r="A639" s="145"/>
      <c r="B639" s="126"/>
      <c r="C639" s="122"/>
      <c r="D639" s="140"/>
      <c r="E639" s="137"/>
      <c r="F639" s="137"/>
      <c r="G639" s="127"/>
    </row>
    <row r="640" spans="1:7" hidden="1" x14ac:dyDescent="0.3">
      <c r="A640" s="145"/>
      <c r="B640" s="126"/>
      <c r="C640" s="122"/>
      <c r="D640" s="140"/>
      <c r="E640" s="137"/>
      <c r="F640" s="137"/>
      <c r="G640" s="127"/>
    </row>
    <row r="641" spans="1:7" hidden="1" x14ac:dyDescent="0.3">
      <c r="A641" s="145"/>
      <c r="B641" s="126"/>
      <c r="C641" s="122"/>
      <c r="D641" s="140"/>
      <c r="E641" s="137"/>
      <c r="F641" s="137"/>
      <c r="G641" s="127"/>
    </row>
    <row r="642" spans="1:7" hidden="1" x14ac:dyDescent="0.3">
      <c r="A642" s="145"/>
      <c r="B642" s="126"/>
      <c r="C642" s="122"/>
      <c r="D642" s="140"/>
      <c r="E642" s="137"/>
      <c r="F642" s="137"/>
      <c r="G642" s="127"/>
    </row>
    <row r="643" spans="1:7" hidden="1" x14ac:dyDescent="0.3">
      <c r="A643" s="145"/>
      <c r="B643" s="126"/>
      <c r="C643" s="122"/>
      <c r="D643" s="140"/>
      <c r="E643" s="137"/>
      <c r="F643" s="137"/>
      <c r="G643" s="127"/>
    </row>
    <row r="644" spans="1:7" hidden="1" x14ac:dyDescent="0.3">
      <c r="A644" s="145"/>
      <c r="B644" s="126"/>
      <c r="C644" s="122"/>
      <c r="D644" s="140"/>
      <c r="E644" s="127"/>
      <c r="F644" s="127"/>
      <c r="G644" s="127"/>
    </row>
    <row r="645" spans="1:7" hidden="1" x14ac:dyDescent="0.3">
      <c r="A645" s="197"/>
      <c r="B645" s="132"/>
      <c r="C645" s="127"/>
      <c r="D645" s="226"/>
      <c r="E645" s="127"/>
      <c r="F645" s="127"/>
      <c r="G645" s="127">
        <f>SUM(G637:G644)</f>
        <v>0</v>
      </c>
    </row>
    <row r="646" spans="1:7" hidden="1" x14ac:dyDescent="0.3">
      <c r="A646" s="197"/>
      <c r="B646" s="167"/>
      <c r="C646" s="137"/>
      <c r="D646" s="140"/>
      <c r="E646" s="137"/>
      <c r="F646" s="137"/>
      <c r="G646" s="137">
        <f>G645</f>
        <v>0</v>
      </c>
    </row>
    <row r="647" spans="1:7" hidden="1" x14ac:dyDescent="0.3">
      <c r="A647" s="197"/>
      <c r="B647" s="167"/>
      <c r="C647" s="135"/>
      <c r="D647" s="143"/>
      <c r="E647" s="142"/>
      <c r="F647" s="142"/>
      <c r="G647" s="142"/>
    </row>
    <row r="648" spans="1:7" hidden="1" x14ac:dyDescent="0.3">
      <c r="A648" s="197"/>
      <c r="B648" s="203"/>
      <c r="C648" s="399"/>
      <c r="D648" s="140"/>
      <c r="E648" s="137"/>
      <c r="F648" s="137"/>
      <c r="G648" s="137"/>
    </row>
    <row r="649" spans="1:7" hidden="1" x14ac:dyDescent="0.3">
      <c r="A649" s="145"/>
      <c r="B649" s="155"/>
      <c r="C649" s="122"/>
      <c r="D649" s="140"/>
      <c r="E649" s="137"/>
      <c r="F649" s="137"/>
      <c r="G649" s="137"/>
    </row>
    <row r="650" spans="1:7" hidden="1" x14ac:dyDescent="0.3">
      <c r="A650" s="145"/>
      <c r="B650" s="155"/>
      <c r="C650" s="122"/>
      <c r="D650" s="140"/>
      <c r="E650" s="137"/>
      <c r="F650" s="137"/>
      <c r="G650" s="137"/>
    </row>
    <row r="651" spans="1:7" hidden="1" x14ac:dyDescent="0.3">
      <c r="A651" s="145"/>
      <c r="B651" s="155"/>
      <c r="C651" s="122"/>
      <c r="D651" s="140"/>
      <c r="E651" s="137"/>
      <c r="F651" s="137"/>
      <c r="G651" s="137"/>
    </row>
    <row r="652" spans="1:7" hidden="1" x14ac:dyDescent="0.3">
      <c r="A652" s="145"/>
      <c r="B652" s="155"/>
      <c r="C652" s="122"/>
      <c r="D652" s="140"/>
      <c r="E652" s="137"/>
      <c r="F652" s="137"/>
      <c r="G652" s="137"/>
    </row>
    <row r="653" spans="1:7" hidden="1" x14ac:dyDescent="0.3">
      <c r="A653" s="145"/>
      <c r="B653" s="155"/>
      <c r="C653" s="122"/>
      <c r="D653" s="140"/>
      <c r="E653" s="137"/>
      <c r="F653" s="137"/>
      <c r="G653" s="137"/>
    </row>
    <row r="654" spans="1:7" hidden="1" x14ac:dyDescent="0.3">
      <c r="A654" s="197"/>
      <c r="B654" s="132"/>
      <c r="C654" s="127"/>
      <c r="D654" s="226"/>
      <c r="E654" s="127"/>
      <c r="F654" s="127"/>
      <c r="G654" s="127">
        <f>SUM(G649:G653)</f>
        <v>0</v>
      </c>
    </row>
    <row r="655" spans="1:7" hidden="1" x14ac:dyDescent="0.3">
      <c r="A655" s="197"/>
      <c r="B655" s="167"/>
      <c r="C655" s="135"/>
      <c r="D655" s="140"/>
      <c r="E655" s="137"/>
      <c r="F655" s="137"/>
      <c r="G655" s="137"/>
    </row>
    <row r="656" spans="1:7" hidden="1" x14ac:dyDescent="0.3">
      <c r="A656" s="145"/>
      <c r="B656" s="126"/>
      <c r="C656" s="122"/>
      <c r="D656" s="226"/>
      <c r="E656" s="127"/>
      <c r="F656" s="127"/>
      <c r="G656" s="122"/>
    </row>
    <row r="657" spans="1:7" hidden="1" x14ac:dyDescent="0.3">
      <c r="A657" s="145"/>
      <c r="B657" s="126"/>
      <c r="C657" s="122"/>
      <c r="D657" s="226"/>
      <c r="E657" s="127"/>
      <c r="F657" s="127"/>
      <c r="G657" s="122"/>
    </row>
    <row r="658" spans="1:7" hidden="1" x14ac:dyDescent="0.3">
      <c r="A658" s="145"/>
      <c r="B658" s="126"/>
      <c r="C658" s="122"/>
      <c r="D658" s="226"/>
      <c r="E658" s="127"/>
      <c r="F658" s="127"/>
      <c r="G658" s="122"/>
    </row>
    <row r="659" spans="1:7" hidden="1" x14ac:dyDescent="0.3">
      <c r="A659" s="145"/>
      <c r="B659" s="126"/>
      <c r="C659" s="122"/>
      <c r="D659" s="226"/>
      <c r="E659" s="127"/>
      <c r="F659" s="127"/>
      <c r="G659" s="122"/>
    </row>
    <row r="660" spans="1:7" hidden="1" x14ac:dyDescent="0.3">
      <c r="A660" s="197"/>
      <c r="B660" s="132"/>
      <c r="C660" s="127"/>
      <c r="D660" s="226"/>
      <c r="E660" s="127"/>
      <c r="F660" s="127"/>
      <c r="G660" s="127">
        <f>SUM(G656:G659)</f>
        <v>0</v>
      </c>
    </row>
    <row r="661" spans="1:7" hidden="1" x14ac:dyDescent="0.3">
      <c r="A661" s="197"/>
      <c r="B661" s="167"/>
      <c r="C661" s="135"/>
      <c r="D661" s="140"/>
      <c r="E661" s="137"/>
      <c r="F661" s="137"/>
      <c r="G661" s="137"/>
    </row>
    <row r="662" spans="1:7" hidden="1" x14ac:dyDescent="0.3">
      <c r="A662" s="145"/>
      <c r="B662" s="132"/>
      <c r="C662" s="122"/>
      <c r="D662" s="140"/>
      <c r="E662" s="137"/>
      <c r="F662" s="137"/>
      <c r="G662" s="137"/>
    </row>
    <row r="663" spans="1:7" hidden="1" x14ac:dyDescent="0.3">
      <c r="A663" s="145"/>
      <c r="B663" s="126"/>
      <c r="C663" s="122"/>
      <c r="D663" s="226"/>
      <c r="E663" s="127"/>
      <c r="F663" s="127"/>
      <c r="G663" s="122"/>
    </row>
    <row r="664" spans="1:7" hidden="1" x14ac:dyDescent="0.3">
      <c r="A664" s="145"/>
      <c r="B664" s="132"/>
      <c r="C664" s="122"/>
      <c r="D664" s="140"/>
      <c r="E664" s="137"/>
      <c r="F664" s="137"/>
      <c r="G664" s="137"/>
    </row>
    <row r="665" spans="1:7" hidden="1" x14ac:dyDescent="0.3">
      <c r="A665" s="197"/>
      <c r="B665" s="132"/>
      <c r="C665" s="127"/>
      <c r="D665" s="226"/>
      <c r="E665" s="127"/>
      <c r="F665" s="127"/>
      <c r="G665" s="127">
        <f>SUM(G662:G664)</f>
        <v>0</v>
      </c>
    </row>
    <row r="666" spans="1:7" hidden="1" x14ac:dyDescent="0.3">
      <c r="A666" s="197"/>
      <c r="B666" s="167"/>
      <c r="C666" s="135"/>
      <c r="D666" s="140"/>
      <c r="E666" s="137"/>
      <c r="F666" s="137"/>
      <c r="G666" s="137"/>
    </row>
    <row r="667" spans="1:7" hidden="1" x14ac:dyDescent="0.3">
      <c r="A667" s="145"/>
      <c r="B667" s="126"/>
      <c r="C667" s="122"/>
      <c r="D667" s="226"/>
      <c r="E667" s="127"/>
      <c r="F667" s="127"/>
      <c r="G667" s="127"/>
    </row>
    <row r="668" spans="1:7" hidden="1" x14ac:dyDescent="0.3">
      <c r="A668" s="145"/>
      <c r="B668" s="126"/>
      <c r="C668" s="122"/>
      <c r="D668" s="226"/>
      <c r="E668" s="127"/>
      <c r="F668" s="127"/>
      <c r="G668" s="127"/>
    </row>
    <row r="669" spans="1:7" hidden="1" x14ac:dyDescent="0.3">
      <c r="A669" s="145"/>
      <c r="B669" s="126"/>
      <c r="C669" s="122"/>
      <c r="D669" s="226"/>
      <c r="E669" s="127"/>
      <c r="F669" s="127"/>
      <c r="G669" s="127"/>
    </row>
    <row r="670" spans="1:7" hidden="1" x14ac:dyDescent="0.3">
      <c r="A670" s="145"/>
      <c r="B670" s="126"/>
      <c r="C670" s="122"/>
      <c r="D670" s="226"/>
      <c r="E670" s="127"/>
      <c r="F670" s="127"/>
      <c r="G670" s="127"/>
    </row>
    <row r="671" spans="1:7" hidden="1" x14ac:dyDescent="0.3">
      <c r="A671" s="197"/>
      <c r="B671" s="132"/>
      <c r="C671" s="127"/>
      <c r="D671" s="226"/>
      <c r="E671" s="127"/>
      <c r="F671" s="127"/>
      <c r="G671" s="127">
        <f>SUM(G667:G670)</f>
        <v>0</v>
      </c>
    </row>
    <row r="672" spans="1:7" hidden="1" x14ac:dyDescent="0.3">
      <c r="A672" s="197"/>
      <c r="B672" s="167"/>
      <c r="C672" s="135"/>
      <c r="D672" s="140"/>
      <c r="E672" s="137"/>
      <c r="F672" s="137"/>
      <c r="G672" s="137"/>
    </row>
    <row r="673" spans="1:7" hidden="1" x14ac:dyDescent="0.3">
      <c r="A673" s="145"/>
      <c r="B673" s="165"/>
      <c r="C673" s="122"/>
      <c r="D673" s="226"/>
      <c r="E673" s="127"/>
      <c r="F673" s="127"/>
      <c r="G673" s="122"/>
    </row>
    <row r="674" spans="1:7" hidden="1" x14ac:dyDescent="0.3">
      <c r="A674" s="145"/>
      <c r="B674" s="166"/>
      <c r="C674" s="122"/>
      <c r="D674" s="226"/>
      <c r="E674" s="127"/>
      <c r="F674" s="127"/>
      <c r="G674" s="127"/>
    </row>
    <row r="675" spans="1:7" hidden="1" x14ac:dyDescent="0.3">
      <c r="A675" s="197"/>
      <c r="B675" s="132"/>
      <c r="C675" s="127"/>
      <c r="D675" s="226"/>
      <c r="E675" s="127"/>
      <c r="F675" s="127"/>
      <c r="G675" s="127">
        <f>SUM(G673:G674)</f>
        <v>0</v>
      </c>
    </row>
    <row r="676" spans="1:7" hidden="1" x14ac:dyDescent="0.3">
      <c r="A676" s="197"/>
      <c r="B676" s="167"/>
      <c r="C676" s="127"/>
      <c r="D676" s="226"/>
      <c r="E676" s="127"/>
      <c r="F676" s="127"/>
      <c r="G676" s="127"/>
    </row>
    <row r="677" spans="1:7" hidden="1" x14ac:dyDescent="0.3">
      <c r="A677" s="145"/>
      <c r="B677" s="132"/>
      <c r="C677" s="127"/>
      <c r="D677" s="226"/>
      <c r="E677" s="127"/>
      <c r="F677" s="127"/>
      <c r="G677" s="127"/>
    </row>
    <row r="678" spans="1:7" hidden="1" x14ac:dyDescent="0.3">
      <c r="A678" s="145"/>
      <c r="B678" s="132"/>
      <c r="C678" s="127"/>
      <c r="D678" s="226"/>
      <c r="E678" s="127"/>
      <c r="F678" s="127"/>
      <c r="G678" s="127"/>
    </row>
    <row r="679" spans="1:7" hidden="1" x14ac:dyDescent="0.3">
      <c r="A679" s="197"/>
      <c r="B679" s="132"/>
      <c r="C679" s="127"/>
      <c r="D679" s="226"/>
      <c r="E679" s="127"/>
      <c r="F679" s="127"/>
      <c r="G679" s="127"/>
    </row>
    <row r="680" spans="1:7" hidden="1" x14ac:dyDescent="0.3">
      <c r="A680" s="197"/>
      <c r="B680" s="167"/>
      <c r="C680" s="127"/>
      <c r="D680" s="226"/>
      <c r="E680" s="127"/>
      <c r="F680" s="127"/>
      <c r="G680" s="127"/>
    </row>
    <row r="681" spans="1:7" hidden="1" x14ac:dyDescent="0.3">
      <c r="A681" s="145"/>
      <c r="B681" s="132"/>
      <c r="C681" s="127"/>
      <c r="D681" s="226"/>
      <c r="E681" s="127"/>
      <c r="F681" s="127"/>
      <c r="G681" s="127"/>
    </row>
    <row r="682" spans="1:7" hidden="1" x14ac:dyDescent="0.3">
      <c r="A682" s="145"/>
      <c r="B682" s="132"/>
      <c r="C682" s="127"/>
      <c r="D682" s="226"/>
      <c r="E682" s="127"/>
      <c r="F682" s="127"/>
      <c r="G682" s="127"/>
    </row>
    <row r="683" spans="1:7" hidden="1" x14ac:dyDescent="0.3">
      <c r="A683" s="197"/>
      <c r="B683" s="132"/>
      <c r="C683" s="127"/>
      <c r="D683" s="226"/>
      <c r="E683" s="127"/>
      <c r="F683" s="127"/>
      <c r="G683" s="127">
        <f>G681+G682</f>
        <v>0</v>
      </c>
    </row>
    <row r="684" spans="1:7" hidden="1" x14ac:dyDescent="0.3">
      <c r="A684" s="197"/>
      <c r="B684" s="167"/>
      <c r="C684" s="137"/>
      <c r="D684" s="140"/>
      <c r="E684" s="137"/>
      <c r="F684" s="137"/>
      <c r="G684" s="137">
        <f>G654+G660+G665+G671+G675</f>
        <v>0</v>
      </c>
    </row>
    <row r="685" spans="1:7" hidden="1" x14ac:dyDescent="0.3">
      <c r="A685" s="197"/>
      <c r="B685" s="167"/>
      <c r="C685" s="135"/>
      <c r="D685" s="143"/>
      <c r="E685" s="142"/>
      <c r="F685" s="142"/>
      <c r="G685" s="168"/>
    </row>
    <row r="686" spans="1:7" s="158" customFormat="1" hidden="1" x14ac:dyDescent="0.3">
      <c r="A686" s="197"/>
      <c r="B686" s="205"/>
      <c r="C686" s="169"/>
      <c r="D686" s="400"/>
      <c r="E686" s="401"/>
      <c r="F686" s="401"/>
      <c r="G686" s="401"/>
    </row>
    <row r="687" spans="1:7" s="158" customFormat="1" hidden="1" x14ac:dyDescent="0.3">
      <c r="A687" s="145"/>
      <c r="B687" s="132"/>
      <c r="C687" s="122"/>
      <c r="D687" s="171"/>
      <c r="E687" s="170"/>
      <c r="F687" s="170"/>
      <c r="G687" s="397"/>
    </row>
    <row r="688" spans="1:7" s="158" customFormat="1" hidden="1" x14ac:dyDescent="0.3">
      <c r="A688" s="197"/>
      <c r="B688" s="185"/>
      <c r="C688" s="170"/>
      <c r="D688" s="171"/>
      <c r="E688" s="170"/>
      <c r="F688" s="170"/>
      <c r="G688" s="170">
        <f>SUM(G687:G687)</f>
        <v>0</v>
      </c>
    </row>
    <row r="689" spans="1:7" hidden="1" x14ac:dyDescent="0.3">
      <c r="A689" s="197"/>
      <c r="B689" s="207"/>
      <c r="C689" s="172"/>
      <c r="D689" s="140"/>
      <c r="E689" s="137"/>
      <c r="F689" s="137"/>
      <c r="G689" s="137"/>
    </row>
    <row r="690" spans="1:7" hidden="1" x14ac:dyDescent="0.3">
      <c r="A690" s="145"/>
      <c r="B690" s="147"/>
      <c r="C690" s="122"/>
      <c r="D690" s="171"/>
      <c r="E690" s="170"/>
      <c r="F690" s="170"/>
      <c r="G690" s="170"/>
    </row>
    <row r="691" spans="1:7" hidden="1" x14ac:dyDescent="0.3">
      <c r="A691" s="197"/>
      <c r="B691" s="132"/>
      <c r="C691" s="122"/>
      <c r="D691" s="145"/>
      <c r="E691" s="122"/>
      <c r="F691" s="122"/>
      <c r="G691" s="122">
        <f>SUM(G690)</f>
        <v>0</v>
      </c>
    </row>
    <row r="692" spans="1:7" hidden="1" x14ac:dyDescent="0.3">
      <c r="A692" s="197"/>
      <c r="B692" s="207"/>
      <c r="C692" s="172"/>
      <c r="D692" s="140"/>
      <c r="E692" s="137"/>
      <c r="F692" s="137"/>
      <c r="G692" s="137"/>
    </row>
    <row r="693" spans="1:7" hidden="1" x14ac:dyDescent="0.3">
      <c r="A693" s="145"/>
      <c r="B693" s="173"/>
      <c r="C693" s="122"/>
      <c r="D693" s="226"/>
      <c r="E693" s="127"/>
      <c r="F693" s="127"/>
      <c r="G693" s="127"/>
    </row>
    <row r="694" spans="1:7" hidden="1" x14ac:dyDescent="0.3">
      <c r="A694" s="145"/>
      <c r="B694" s="173"/>
      <c r="C694" s="122"/>
      <c r="D694" s="226"/>
      <c r="E694" s="127"/>
      <c r="F694" s="127"/>
      <c r="G694" s="127"/>
    </row>
    <row r="695" spans="1:7" hidden="1" x14ac:dyDescent="0.3">
      <c r="A695" s="145"/>
      <c r="B695" s="173"/>
      <c r="C695" s="122"/>
      <c r="D695" s="226"/>
      <c r="E695" s="127"/>
      <c r="F695" s="127"/>
      <c r="G695" s="127"/>
    </row>
    <row r="696" spans="1:7" hidden="1" x14ac:dyDescent="0.3">
      <c r="A696" s="145"/>
      <c r="B696" s="173"/>
      <c r="C696" s="122"/>
      <c r="D696" s="226"/>
      <c r="E696" s="127"/>
      <c r="F696" s="127"/>
      <c r="G696" s="127"/>
    </row>
    <row r="697" spans="1:7" hidden="1" x14ac:dyDescent="0.3">
      <c r="A697" s="145"/>
      <c r="B697" s="173"/>
      <c r="C697" s="122"/>
      <c r="D697" s="226"/>
      <c r="E697" s="127"/>
      <c r="F697" s="127"/>
      <c r="G697" s="127"/>
    </row>
    <row r="698" spans="1:7" hidden="1" x14ac:dyDescent="0.3">
      <c r="A698" s="145"/>
      <c r="B698" s="173"/>
      <c r="C698" s="122"/>
      <c r="D698" s="226"/>
      <c r="E698" s="127"/>
      <c r="F698" s="127"/>
      <c r="G698" s="127"/>
    </row>
    <row r="699" spans="1:7" hidden="1" x14ac:dyDescent="0.3">
      <c r="A699" s="145"/>
      <c r="B699" s="173"/>
      <c r="C699" s="122"/>
      <c r="D699" s="226"/>
      <c r="E699" s="127"/>
      <c r="F699" s="127"/>
      <c r="G699" s="127"/>
    </row>
    <row r="700" spans="1:7" s="158" customFormat="1" hidden="1" x14ac:dyDescent="0.3">
      <c r="A700" s="145"/>
      <c r="B700" s="128"/>
      <c r="C700" s="122"/>
      <c r="D700" s="175"/>
      <c r="E700" s="174"/>
      <c r="F700" s="170"/>
      <c r="G700" s="397"/>
    </row>
    <row r="701" spans="1:7" s="158" customFormat="1" hidden="1" x14ac:dyDescent="0.3">
      <c r="A701" s="145"/>
      <c r="B701" s="132"/>
      <c r="C701" s="122"/>
      <c r="D701" s="175"/>
      <c r="E701" s="174"/>
      <c r="F701" s="170"/>
      <c r="G701" s="397"/>
    </row>
    <row r="702" spans="1:7" hidden="1" x14ac:dyDescent="0.3">
      <c r="A702" s="145"/>
      <c r="B702" s="173"/>
      <c r="C702" s="122"/>
      <c r="D702" s="226"/>
      <c r="E702" s="127"/>
      <c r="F702" s="127"/>
      <c r="G702" s="127"/>
    </row>
    <row r="703" spans="1:7" s="158" customFormat="1" hidden="1" x14ac:dyDescent="0.3">
      <c r="A703" s="145"/>
      <c r="B703" s="128"/>
      <c r="C703" s="122"/>
      <c r="D703" s="175"/>
      <c r="E703" s="174"/>
      <c r="F703" s="170"/>
      <c r="G703" s="127"/>
    </row>
    <row r="704" spans="1:7" hidden="1" x14ac:dyDescent="0.3">
      <c r="A704" s="145"/>
      <c r="B704" s="173"/>
      <c r="C704" s="122"/>
      <c r="D704" s="226"/>
      <c r="E704" s="127"/>
      <c r="F704" s="127"/>
      <c r="G704" s="127"/>
    </row>
    <row r="705" spans="1:7" hidden="1" x14ac:dyDescent="0.3">
      <c r="A705" s="145"/>
      <c r="B705" s="173"/>
      <c r="C705" s="122"/>
      <c r="D705" s="226"/>
      <c r="E705" s="127"/>
      <c r="F705" s="127"/>
      <c r="G705" s="127"/>
    </row>
    <row r="706" spans="1:7" hidden="1" x14ac:dyDescent="0.3">
      <c r="A706" s="145"/>
      <c r="B706" s="173"/>
      <c r="C706" s="122"/>
      <c r="D706" s="226"/>
      <c r="E706" s="127"/>
      <c r="F706" s="127"/>
      <c r="G706" s="127"/>
    </row>
    <row r="707" spans="1:7" hidden="1" x14ac:dyDescent="0.3">
      <c r="A707" s="145"/>
      <c r="B707" s="173"/>
      <c r="C707" s="122"/>
      <c r="D707" s="226"/>
      <c r="E707" s="127"/>
      <c r="F707" s="127"/>
      <c r="G707" s="127"/>
    </row>
    <row r="708" spans="1:7" hidden="1" x14ac:dyDescent="0.3">
      <c r="A708" s="145"/>
      <c r="B708" s="173"/>
      <c r="C708" s="122"/>
      <c r="D708" s="226"/>
      <c r="E708" s="127"/>
      <c r="F708" s="127"/>
      <c r="G708" s="127"/>
    </row>
    <row r="709" spans="1:7" hidden="1" x14ac:dyDescent="0.3">
      <c r="A709" s="145"/>
      <c r="B709" s="173"/>
      <c r="C709" s="122"/>
      <c r="D709" s="226"/>
      <c r="E709" s="127"/>
      <c r="F709" s="127"/>
      <c r="G709" s="127"/>
    </row>
    <row r="710" spans="1:7" hidden="1" x14ac:dyDescent="0.3">
      <c r="A710" s="145"/>
      <c r="B710" s="173"/>
      <c r="C710" s="122"/>
      <c r="D710" s="226"/>
      <c r="E710" s="127"/>
      <c r="F710" s="127"/>
      <c r="G710" s="127"/>
    </row>
    <row r="711" spans="1:7" hidden="1" x14ac:dyDescent="0.3">
      <c r="A711" s="145"/>
      <c r="B711" s="126"/>
      <c r="C711" s="122"/>
      <c r="D711" s="226"/>
      <c r="E711" s="134"/>
      <c r="F711" s="127"/>
      <c r="G711" s="122"/>
    </row>
    <row r="712" spans="1:7" hidden="1" x14ac:dyDescent="0.3">
      <c r="A712" s="145"/>
      <c r="B712" s="173"/>
      <c r="C712" s="122"/>
      <c r="D712" s="226"/>
      <c r="E712" s="127"/>
      <c r="F712" s="127"/>
      <c r="G712" s="127"/>
    </row>
    <row r="713" spans="1:7" hidden="1" x14ac:dyDescent="0.3">
      <c r="A713" s="145"/>
      <c r="B713" s="173"/>
      <c r="C713" s="122"/>
      <c r="D713" s="226"/>
      <c r="E713" s="127"/>
      <c r="F713" s="127"/>
      <c r="G713" s="127"/>
    </row>
    <row r="714" spans="1:7" hidden="1" x14ac:dyDescent="0.3">
      <c r="A714" s="145"/>
      <c r="B714" s="173"/>
      <c r="C714" s="122"/>
      <c r="D714" s="226"/>
      <c r="E714" s="127"/>
      <c r="F714" s="127"/>
      <c r="G714" s="127"/>
    </row>
    <row r="715" spans="1:7" hidden="1" x14ac:dyDescent="0.3">
      <c r="A715" s="145"/>
      <c r="B715" s="173"/>
      <c r="C715" s="122"/>
      <c r="D715" s="226"/>
      <c r="E715" s="127"/>
      <c r="F715" s="127"/>
      <c r="G715" s="127"/>
    </row>
    <row r="716" spans="1:7" hidden="1" x14ac:dyDescent="0.3">
      <c r="A716" s="145"/>
      <c r="B716" s="173"/>
      <c r="C716" s="122"/>
      <c r="D716" s="226"/>
      <c r="E716" s="127"/>
      <c r="F716" s="127"/>
      <c r="G716" s="127"/>
    </row>
    <row r="717" spans="1:7" hidden="1" x14ac:dyDescent="0.3">
      <c r="A717" s="145"/>
      <c r="B717" s="173"/>
      <c r="C717" s="122"/>
      <c r="D717" s="226"/>
      <c r="E717" s="127"/>
      <c r="F717" s="127"/>
      <c r="G717" s="127"/>
    </row>
    <row r="718" spans="1:7" hidden="1" x14ac:dyDescent="0.3">
      <c r="A718" s="145"/>
      <c r="B718" s="173"/>
      <c r="C718" s="122"/>
      <c r="D718" s="226"/>
      <c r="E718" s="127"/>
      <c r="F718" s="127"/>
      <c r="G718" s="127"/>
    </row>
    <row r="719" spans="1:7" hidden="1" x14ac:dyDescent="0.3">
      <c r="A719" s="145"/>
      <c r="B719" s="173"/>
      <c r="C719" s="122"/>
      <c r="D719" s="226"/>
      <c r="E719" s="127"/>
      <c r="F719" s="127"/>
      <c r="G719" s="127"/>
    </row>
    <row r="720" spans="1:7" hidden="1" x14ac:dyDescent="0.3">
      <c r="A720" s="145"/>
      <c r="B720" s="173"/>
      <c r="C720" s="122"/>
      <c r="D720" s="226"/>
      <c r="E720" s="127"/>
      <c r="F720" s="127"/>
      <c r="G720" s="127"/>
    </row>
    <row r="721" spans="1:7" hidden="1" x14ac:dyDescent="0.3">
      <c r="A721" s="145"/>
      <c r="B721" s="173"/>
      <c r="C721" s="122"/>
      <c r="D721" s="226"/>
      <c r="E721" s="127"/>
      <c r="F721" s="127"/>
      <c r="G721" s="127"/>
    </row>
    <row r="722" spans="1:7" hidden="1" x14ac:dyDescent="0.3">
      <c r="A722" s="145"/>
      <c r="B722" s="173"/>
      <c r="C722" s="122"/>
      <c r="D722" s="226"/>
      <c r="E722" s="127"/>
      <c r="F722" s="127"/>
      <c r="G722" s="127"/>
    </row>
    <row r="723" spans="1:7" hidden="1" x14ac:dyDescent="0.3">
      <c r="A723" s="145"/>
      <c r="B723" s="173"/>
      <c r="C723" s="122"/>
      <c r="D723" s="226"/>
      <c r="E723" s="127"/>
      <c r="F723" s="127"/>
      <c r="G723" s="127"/>
    </row>
    <row r="724" spans="1:7" hidden="1" x14ac:dyDescent="0.3">
      <c r="A724" s="145"/>
      <c r="B724" s="173"/>
      <c r="C724" s="122"/>
      <c r="D724" s="226"/>
      <c r="E724" s="127"/>
      <c r="F724" s="127"/>
      <c r="G724" s="127"/>
    </row>
    <row r="725" spans="1:7" hidden="1" x14ac:dyDescent="0.3">
      <c r="A725" s="145"/>
      <c r="B725" s="173"/>
      <c r="C725" s="122"/>
      <c r="D725" s="226"/>
      <c r="E725" s="127"/>
      <c r="F725" s="127"/>
      <c r="G725" s="127"/>
    </row>
    <row r="726" spans="1:7" hidden="1" x14ac:dyDescent="0.3">
      <c r="A726" s="145"/>
      <c r="B726" s="173"/>
      <c r="C726" s="122"/>
      <c r="D726" s="226"/>
      <c r="E726" s="127"/>
      <c r="F726" s="127"/>
      <c r="G726" s="127"/>
    </row>
    <row r="727" spans="1:7" hidden="1" x14ac:dyDescent="0.3">
      <c r="A727" s="145"/>
      <c r="B727" s="173"/>
      <c r="C727" s="122"/>
      <c r="D727" s="226"/>
      <c r="E727" s="127"/>
      <c r="F727" s="127"/>
      <c r="G727" s="127"/>
    </row>
    <row r="728" spans="1:7" hidden="1" x14ac:dyDescent="0.3">
      <c r="A728" s="145"/>
      <c r="B728" s="173"/>
      <c r="C728" s="122"/>
      <c r="D728" s="226"/>
      <c r="E728" s="134"/>
      <c r="F728" s="127"/>
      <c r="G728" s="127"/>
    </row>
    <row r="729" spans="1:7" hidden="1" x14ac:dyDescent="0.3">
      <c r="A729" s="197"/>
      <c r="B729" s="132"/>
      <c r="C729" s="170"/>
      <c r="D729" s="171"/>
      <c r="E729" s="178"/>
      <c r="F729" s="170"/>
      <c r="G729" s="170">
        <f>SUM(G693:G728)</f>
        <v>0</v>
      </c>
    </row>
    <row r="730" spans="1:7" s="154" customFormat="1" hidden="1" x14ac:dyDescent="0.3">
      <c r="A730" s="197"/>
      <c r="B730" s="167"/>
      <c r="C730" s="142"/>
      <c r="D730" s="143"/>
      <c r="E730" s="149"/>
      <c r="F730" s="142"/>
      <c r="G730" s="142">
        <f>G729+G691+G688</f>
        <v>0</v>
      </c>
    </row>
    <row r="731" spans="1:7" hidden="1" x14ac:dyDescent="0.3">
      <c r="A731" s="197"/>
      <c r="B731" s="167"/>
      <c r="C731" s="135"/>
      <c r="D731" s="143"/>
      <c r="E731" s="142"/>
      <c r="F731" s="142"/>
      <c r="G731" s="168"/>
    </row>
    <row r="732" spans="1:7" hidden="1" x14ac:dyDescent="0.3">
      <c r="A732" s="145"/>
      <c r="B732" s="126"/>
      <c r="C732" s="122"/>
      <c r="D732" s="179"/>
      <c r="E732" s="180"/>
      <c r="F732" s="150"/>
      <c r="G732" s="127"/>
    </row>
    <row r="733" spans="1:7" hidden="1" x14ac:dyDescent="0.3">
      <c r="A733" s="145"/>
      <c r="B733" s="173"/>
      <c r="C733" s="122"/>
      <c r="D733" s="179"/>
      <c r="E733" s="180"/>
      <c r="F733" s="150"/>
      <c r="G733" s="127"/>
    </row>
    <row r="734" spans="1:7" hidden="1" x14ac:dyDescent="0.3">
      <c r="A734" s="145"/>
      <c r="B734" s="173"/>
      <c r="C734" s="122"/>
      <c r="D734" s="179"/>
      <c r="E734" s="180"/>
      <c r="F734" s="150"/>
      <c r="G734" s="127"/>
    </row>
    <row r="735" spans="1:7" hidden="1" x14ac:dyDescent="0.3">
      <c r="A735" s="145"/>
      <c r="B735" s="126"/>
      <c r="C735" s="122"/>
      <c r="D735" s="179"/>
      <c r="E735" s="180"/>
      <c r="F735" s="150"/>
      <c r="G735" s="127"/>
    </row>
    <row r="736" spans="1:7" hidden="1" x14ac:dyDescent="0.3">
      <c r="A736" s="145"/>
      <c r="B736" s="173"/>
      <c r="C736" s="122"/>
      <c r="D736" s="179"/>
      <c r="E736" s="180"/>
      <c r="F736" s="150"/>
      <c r="G736" s="127"/>
    </row>
    <row r="737" spans="1:7" hidden="1" x14ac:dyDescent="0.3">
      <c r="A737" s="145"/>
      <c r="B737" s="173"/>
      <c r="C737" s="122"/>
      <c r="D737" s="179"/>
      <c r="E737" s="180"/>
      <c r="F737" s="150"/>
      <c r="G737" s="127"/>
    </row>
    <row r="738" spans="1:7" hidden="1" x14ac:dyDescent="0.3">
      <c r="A738" s="145"/>
      <c r="B738" s="173"/>
      <c r="C738" s="122"/>
      <c r="D738" s="179"/>
      <c r="E738" s="180"/>
      <c r="F738" s="150"/>
      <c r="G738" s="127"/>
    </row>
    <row r="739" spans="1:7" hidden="1" x14ac:dyDescent="0.3">
      <c r="A739" s="145"/>
      <c r="B739" s="173"/>
      <c r="C739" s="122"/>
      <c r="D739" s="179"/>
      <c r="E739" s="180"/>
      <c r="F739" s="150"/>
      <c r="G739" s="127"/>
    </row>
    <row r="740" spans="1:7" hidden="1" x14ac:dyDescent="0.3">
      <c r="A740" s="145"/>
      <c r="B740" s="173"/>
      <c r="C740" s="122"/>
      <c r="D740" s="179"/>
      <c r="E740" s="180"/>
      <c r="F740" s="150"/>
      <c r="G740" s="127"/>
    </row>
    <row r="741" spans="1:7" hidden="1" x14ac:dyDescent="0.3">
      <c r="A741" s="145"/>
      <c r="B741" s="173"/>
      <c r="C741" s="122"/>
      <c r="D741" s="179"/>
      <c r="E741" s="180"/>
      <c r="F741" s="150"/>
      <c r="G741" s="127"/>
    </row>
    <row r="742" spans="1:7" hidden="1" x14ac:dyDescent="0.3">
      <c r="A742" s="145"/>
      <c r="B742" s="173"/>
      <c r="C742" s="122"/>
      <c r="D742" s="179"/>
      <c r="E742" s="180"/>
      <c r="F742" s="150"/>
      <c r="G742" s="127"/>
    </row>
    <row r="743" spans="1:7" hidden="1" x14ac:dyDescent="0.3">
      <c r="A743" s="145"/>
      <c r="B743" s="173"/>
      <c r="C743" s="122"/>
      <c r="D743" s="179"/>
      <c r="E743" s="180"/>
      <c r="F743" s="150"/>
      <c r="G743" s="127"/>
    </row>
    <row r="744" spans="1:7" hidden="1" x14ac:dyDescent="0.3">
      <c r="A744" s="145"/>
      <c r="B744" s="173"/>
      <c r="C744" s="122"/>
      <c r="D744" s="179"/>
      <c r="E744" s="180"/>
      <c r="F744" s="150"/>
      <c r="G744" s="127"/>
    </row>
    <row r="745" spans="1:7" hidden="1" x14ac:dyDescent="0.3">
      <c r="A745" s="145"/>
      <c r="B745" s="173"/>
      <c r="C745" s="122"/>
      <c r="D745" s="179"/>
      <c r="E745" s="180"/>
      <c r="F745" s="150"/>
      <c r="G745" s="127"/>
    </row>
    <row r="746" spans="1:7" hidden="1" x14ac:dyDescent="0.3">
      <c r="A746" s="145"/>
      <c r="B746" s="173"/>
      <c r="C746" s="122"/>
      <c r="D746" s="179"/>
      <c r="E746" s="180"/>
      <c r="F746" s="150"/>
      <c r="G746" s="127"/>
    </row>
    <row r="747" spans="1:7" hidden="1" x14ac:dyDescent="0.3">
      <c r="A747" s="145"/>
      <c r="B747" s="173"/>
      <c r="C747" s="122"/>
      <c r="D747" s="179"/>
      <c r="E747" s="180"/>
      <c r="F747" s="150"/>
      <c r="G747" s="127"/>
    </row>
    <row r="748" spans="1:7" hidden="1" x14ac:dyDescent="0.3">
      <c r="A748" s="145"/>
      <c r="B748" s="173"/>
      <c r="C748" s="122"/>
      <c r="D748" s="179"/>
      <c r="E748" s="180"/>
      <c r="F748" s="150"/>
      <c r="G748" s="127"/>
    </row>
    <row r="749" spans="1:7" hidden="1" x14ac:dyDescent="0.3">
      <c r="A749" s="145"/>
      <c r="B749" s="173"/>
      <c r="C749" s="122"/>
      <c r="D749" s="179"/>
      <c r="E749" s="180"/>
      <c r="F749" s="150"/>
      <c r="G749" s="127"/>
    </row>
    <row r="750" spans="1:7" hidden="1" x14ac:dyDescent="0.3">
      <c r="A750" s="145"/>
      <c r="B750" s="126"/>
      <c r="C750" s="122"/>
      <c r="D750" s="179"/>
      <c r="E750" s="180"/>
      <c r="F750" s="150"/>
      <c r="G750" s="127"/>
    </row>
    <row r="751" spans="1:7" hidden="1" x14ac:dyDescent="0.3">
      <c r="A751" s="145"/>
      <c r="B751" s="173"/>
      <c r="C751" s="122"/>
      <c r="D751" s="179"/>
      <c r="E751" s="180"/>
      <c r="F751" s="150"/>
      <c r="G751" s="127"/>
    </row>
    <row r="752" spans="1:7" hidden="1" x14ac:dyDescent="0.3">
      <c r="A752" s="145"/>
      <c r="B752" s="126"/>
      <c r="C752" s="122"/>
      <c r="D752" s="179"/>
      <c r="E752" s="180"/>
      <c r="F752" s="150"/>
      <c r="G752" s="150"/>
    </row>
    <row r="753" spans="1:7" hidden="1" x14ac:dyDescent="0.3">
      <c r="A753" s="145"/>
      <c r="B753" s="126"/>
      <c r="C753" s="122"/>
      <c r="D753" s="179"/>
      <c r="E753" s="180"/>
      <c r="F753" s="150"/>
      <c r="G753" s="150"/>
    </row>
    <row r="754" spans="1:7" hidden="1" x14ac:dyDescent="0.3">
      <c r="A754" s="145"/>
      <c r="B754" s="126"/>
      <c r="C754" s="122"/>
      <c r="D754" s="179"/>
      <c r="E754" s="180"/>
      <c r="F754" s="150"/>
      <c r="G754" s="127"/>
    </row>
    <row r="755" spans="1:7" hidden="1" x14ac:dyDescent="0.3">
      <c r="A755" s="145"/>
      <c r="B755" s="126"/>
      <c r="C755" s="122"/>
      <c r="D755" s="145"/>
      <c r="E755" s="125"/>
      <c r="F755" s="182"/>
      <c r="G755" s="122"/>
    </row>
    <row r="756" spans="1:7" hidden="1" x14ac:dyDescent="0.3">
      <c r="A756" s="145"/>
      <c r="B756" s="126"/>
      <c r="C756" s="122"/>
      <c r="D756" s="179"/>
      <c r="E756" s="180"/>
      <c r="F756" s="182"/>
      <c r="G756" s="150"/>
    </row>
    <row r="757" spans="1:7" hidden="1" x14ac:dyDescent="0.3">
      <c r="A757" s="145"/>
      <c r="B757" s="126"/>
      <c r="C757" s="122"/>
      <c r="D757" s="179"/>
      <c r="E757" s="180"/>
      <c r="F757" s="150"/>
      <c r="G757" s="150"/>
    </row>
    <row r="758" spans="1:7" hidden="1" x14ac:dyDescent="0.3">
      <c r="A758" s="145"/>
      <c r="B758" s="173"/>
      <c r="C758" s="122"/>
      <c r="D758" s="179"/>
      <c r="E758" s="180"/>
      <c r="F758" s="150"/>
      <c r="G758" s="150"/>
    </row>
    <row r="759" spans="1:7" s="158" customFormat="1" hidden="1" x14ac:dyDescent="0.3">
      <c r="A759" s="145"/>
      <c r="B759" s="132"/>
      <c r="C759" s="122"/>
      <c r="D759" s="171"/>
      <c r="E759" s="178"/>
      <c r="F759" s="170"/>
      <c r="G759" s="397"/>
    </row>
    <row r="760" spans="1:7" hidden="1" x14ac:dyDescent="0.3">
      <c r="A760" s="145"/>
      <c r="B760" s="126"/>
      <c r="C760" s="122"/>
      <c r="D760" s="179"/>
      <c r="E760" s="180"/>
      <c r="F760" s="150"/>
      <c r="G760" s="150"/>
    </row>
    <row r="761" spans="1:7" hidden="1" x14ac:dyDescent="0.3">
      <c r="A761" s="145"/>
      <c r="B761" s="126"/>
      <c r="C761" s="122"/>
      <c r="D761" s="179"/>
      <c r="E761" s="180"/>
      <c r="F761" s="150"/>
      <c r="G761" s="150"/>
    </row>
    <row r="762" spans="1:7" hidden="1" x14ac:dyDescent="0.3">
      <c r="A762" s="145"/>
      <c r="B762" s="126"/>
      <c r="C762" s="122"/>
      <c r="D762" s="179"/>
      <c r="E762" s="180"/>
      <c r="F762" s="150"/>
      <c r="G762" s="150"/>
    </row>
    <row r="763" spans="1:7" hidden="1" x14ac:dyDescent="0.3">
      <c r="A763" s="145"/>
      <c r="B763" s="126"/>
      <c r="C763" s="122"/>
      <c r="D763" s="179"/>
      <c r="E763" s="180"/>
      <c r="F763" s="150"/>
      <c r="G763" s="150"/>
    </row>
    <row r="764" spans="1:7" hidden="1" x14ac:dyDescent="0.3">
      <c r="A764" s="145"/>
      <c r="B764" s="173"/>
      <c r="C764" s="122"/>
      <c r="D764" s="179"/>
      <c r="E764" s="180"/>
      <c r="F764" s="150"/>
      <c r="G764" s="150"/>
    </row>
    <row r="765" spans="1:7" hidden="1" x14ac:dyDescent="0.3">
      <c r="A765" s="145"/>
      <c r="B765" s="173"/>
      <c r="C765" s="122"/>
      <c r="D765" s="179"/>
      <c r="E765" s="180"/>
      <c r="F765" s="150"/>
      <c r="G765" s="150"/>
    </row>
    <row r="766" spans="1:7" hidden="1" x14ac:dyDescent="0.3">
      <c r="A766" s="145"/>
      <c r="B766" s="173"/>
      <c r="C766" s="122"/>
      <c r="D766" s="179"/>
      <c r="E766" s="180"/>
      <c r="F766" s="150"/>
      <c r="G766" s="150"/>
    </row>
    <row r="767" spans="1:7" hidden="1" x14ac:dyDescent="0.3">
      <c r="A767" s="145"/>
      <c r="B767" s="173"/>
      <c r="C767" s="122"/>
      <c r="D767" s="179"/>
      <c r="E767" s="180"/>
      <c r="F767" s="150"/>
      <c r="G767" s="150"/>
    </row>
    <row r="768" spans="1:7" hidden="1" x14ac:dyDescent="0.3">
      <c r="A768" s="145"/>
      <c r="B768" s="173"/>
      <c r="C768" s="122"/>
      <c r="D768" s="179"/>
      <c r="E768" s="180"/>
      <c r="F768" s="150"/>
      <c r="G768" s="150"/>
    </row>
    <row r="769" spans="1:7" hidden="1" x14ac:dyDescent="0.3">
      <c r="A769" s="145"/>
      <c r="B769" s="126"/>
      <c r="C769" s="122"/>
      <c r="D769" s="179"/>
      <c r="E769" s="180"/>
      <c r="F769" s="150"/>
      <c r="G769" s="150"/>
    </row>
    <row r="770" spans="1:7" hidden="1" x14ac:dyDescent="0.3">
      <c r="A770" s="145"/>
      <c r="B770" s="126"/>
      <c r="C770" s="122"/>
      <c r="D770" s="179"/>
      <c r="E770" s="180"/>
      <c r="F770" s="150"/>
      <c r="G770" s="150"/>
    </row>
    <row r="771" spans="1:7" hidden="1" x14ac:dyDescent="0.3">
      <c r="A771" s="145"/>
      <c r="B771" s="173"/>
      <c r="C771" s="122"/>
      <c r="D771" s="179"/>
      <c r="E771" s="180"/>
      <c r="F771" s="150"/>
      <c r="G771" s="150"/>
    </row>
    <row r="772" spans="1:7" hidden="1" x14ac:dyDescent="0.3">
      <c r="A772" s="145"/>
      <c r="B772" s="173"/>
      <c r="C772" s="122"/>
      <c r="D772" s="179"/>
      <c r="E772" s="180"/>
      <c r="F772" s="150"/>
      <c r="G772" s="150"/>
    </row>
    <row r="773" spans="1:7" hidden="1" x14ac:dyDescent="0.3">
      <c r="A773" s="145"/>
      <c r="B773" s="173"/>
      <c r="C773" s="122"/>
      <c r="D773" s="179"/>
      <c r="E773" s="180"/>
      <c r="F773" s="150"/>
      <c r="G773" s="150"/>
    </row>
    <row r="774" spans="1:7" hidden="1" x14ac:dyDescent="0.3">
      <c r="A774" s="145"/>
      <c r="B774" s="173"/>
      <c r="C774" s="122"/>
      <c r="D774" s="179"/>
      <c r="E774" s="180"/>
      <c r="F774" s="150"/>
      <c r="G774" s="150"/>
    </row>
    <row r="775" spans="1:7" hidden="1" x14ac:dyDescent="0.3">
      <c r="A775" s="145"/>
      <c r="B775" s="173"/>
      <c r="C775" s="122"/>
      <c r="D775" s="179"/>
      <c r="E775" s="180"/>
      <c r="F775" s="150"/>
      <c r="G775" s="150"/>
    </row>
    <row r="776" spans="1:7" hidden="1" x14ac:dyDescent="0.3">
      <c r="A776" s="145"/>
      <c r="B776" s="173"/>
      <c r="C776" s="122"/>
      <c r="D776" s="179"/>
      <c r="E776" s="180"/>
      <c r="F776" s="150"/>
      <c r="G776" s="150"/>
    </row>
    <row r="777" spans="1:7" hidden="1" x14ac:dyDescent="0.3">
      <c r="A777" s="145"/>
      <c r="B777" s="173"/>
      <c r="C777" s="122"/>
      <c r="D777" s="179"/>
      <c r="E777" s="180"/>
      <c r="F777" s="150"/>
      <c r="G777" s="150"/>
    </row>
    <row r="778" spans="1:7" hidden="1" x14ac:dyDescent="0.3">
      <c r="A778" s="145"/>
      <c r="B778" s="173"/>
      <c r="C778" s="122"/>
      <c r="D778" s="179"/>
      <c r="E778" s="180"/>
      <c r="F778" s="150"/>
      <c r="G778" s="150"/>
    </row>
    <row r="779" spans="1:7" hidden="1" x14ac:dyDescent="0.3">
      <c r="A779" s="145"/>
      <c r="B779" s="126"/>
      <c r="C779" s="122"/>
      <c r="D779" s="179"/>
      <c r="E779" s="180"/>
      <c r="F779" s="150"/>
      <c r="G779" s="150"/>
    </row>
    <row r="780" spans="1:7" hidden="1" x14ac:dyDescent="0.3">
      <c r="A780" s="145"/>
      <c r="B780" s="126"/>
      <c r="C780" s="122"/>
      <c r="D780" s="179"/>
      <c r="E780" s="180"/>
      <c r="F780" s="150"/>
      <c r="G780" s="150"/>
    </row>
    <row r="781" spans="1:7" hidden="1" x14ac:dyDescent="0.3">
      <c r="A781" s="145"/>
      <c r="B781" s="173"/>
      <c r="C781" s="122"/>
      <c r="D781" s="179"/>
      <c r="E781" s="180"/>
      <c r="F781" s="150"/>
      <c r="G781" s="150"/>
    </row>
    <row r="782" spans="1:7" hidden="1" x14ac:dyDescent="0.3">
      <c r="A782" s="145"/>
      <c r="B782" s="126"/>
      <c r="C782" s="122"/>
      <c r="D782" s="179"/>
      <c r="E782" s="180"/>
      <c r="F782" s="150"/>
      <c r="G782" s="150"/>
    </row>
    <row r="783" spans="1:7" hidden="1" x14ac:dyDescent="0.3">
      <c r="A783" s="145"/>
      <c r="B783" s="126"/>
      <c r="C783" s="122"/>
      <c r="D783" s="179"/>
      <c r="E783" s="180"/>
      <c r="F783" s="150"/>
      <c r="G783" s="150"/>
    </row>
    <row r="784" spans="1:7" hidden="1" x14ac:dyDescent="0.3">
      <c r="A784" s="145"/>
      <c r="B784" s="126"/>
      <c r="C784" s="122"/>
      <c r="D784" s="179"/>
      <c r="E784" s="180"/>
      <c r="F784" s="150"/>
      <c r="G784" s="150"/>
    </row>
    <row r="785" spans="1:7" hidden="1" x14ac:dyDescent="0.3">
      <c r="A785" s="145"/>
      <c r="B785" s="126"/>
      <c r="C785" s="122"/>
      <c r="D785" s="179"/>
      <c r="E785" s="180"/>
      <c r="F785" s="150"/>
      <c r="G785" s="150"/>
    </row>
    <row r="786" spans="1:7" hidden="1" x14ac:dyDescent="0.3">
      <c r="A786" s="145"/>
      <c r="B786" s="126"/>
      <c r="C786" s="122"/>
      <c r="D786" s="179"/>
      <c r="E786" s="180"/>
      <c r="F786" s="150"/>
      <c r="G786" s="150"/>
    </row>
    <row r="787" spans="1:7" hidden="1" x14ac:dyDescent="0.3">
      <c r="A787" s="145"/>
      <c r="B787" s="126"/>
      <c r="C787" s="122"/>
      <c r="D787" s="179"/>
      <c r="E787" s="180"/>
      <c r="F787" s="150"/>
      <c r="G787" s="150"/>
    </row>
    <row r="788" spans="1:7" hidden="1" x14ac:dyDescent="0.3">
      <c r="A788" s="145"/>
      <c r="B788" s="126"/>
      <c r="C788" s="122"/>
      <c r="D788" s="179"/>
      <c r="E788" s="180"/>
      <c r="F788" s="150"/>
      <c r="G788" s="150"/>
    </row>
    <row r="789" spans="1:7" hidden="1" x14ac:dyDescent="0.3">
      <c r="A789" s="145"/>
      <c r="B789" s="126"/>
      <c r="C789" s="122"/>
      <c r="D789" s="179"/>
      <c r="E789" s="180"/>
      <c r="F789" s="150"/>
      <c r="G789" s="150"/>
    </row>
    <row r="790" spans="1:7" hidden="1" x14ac:dyDescent="0.3">
      <c r="A790" s="145"/>
      <c r="B790" s="126"/>
      <c r="C790" s="122"/>
      <c r="D790" s="179"/>
      <c r="E790" s="180"/>
      <c r="F790" s="150"/>
      <c r="G790" s="150"/>
    </row>
    <row r="791" spans="1:7" s="158" customFormat="1" hidden="1" x14ac:dyDescent="0.3">
      <c r="A791" s="145"/>
      <c r="B791" s="132"/>
      <c r="C791" s="122"/>
      <c r="D791" s="171"/>
      <c r="E791" s="178"/>
      <c r="F791" s="170"/>
      <c r="G791" s="397"/>
    </row>
    <row r="792" spans="1:7" hidden="1" x14ac:dyDescent="0.3">
      <c r="A792" s="145"/>
      <c r="B792" s="126"/>
      <c r="C792" s="122"/>
      <c r="D792" s="179"/>
      <c r="E792" s="180"/>
      <c r="F792" s="150"/>
      <c r="G792" s="150"/>
    </row>
    <row r="793" spans="1:7" hidden="1" x14ac:dyDescent="0.3">
      <c r="A793" s="145"/>
      <c r="B793" s="126"/>
      <c r="C793" s="122"/>
      <c r="D793" s="179"/>
      <c r="E793" s="180"/>
      <c r="F793" s="150"/>
      <c r="G793" s="150"/>
    </row>
    <row r="794" spans="1:7" s="158" customFormat="1" hidden="1" x14ac:dyDescent="0.3">
      <c r="A794" s="145"/>
      <c r="B794" s="132"/>
      <c r="C794" s="122"/>
      <c r="D794" s="171"/>
      <c r="E794" s="178"/>
      <c r="F794" s="170"/>
      <c r="G794" s="397"/>
    </row>
    <row r="795" spans="1:7" hidden="1" x14ac:dyDescent="0.3">
      <c r="A795" s="145"/>
      <c r="B795" s="126"/>
      <c r="C795" s="122"/>
      <c r="D795" s="179"/>
      <c r="E795" s="180"/>
      <c r="F795" s="150"/>
      <c r="G795" s="150"/>
    </row>
    <row r="796" spans="1:7" hidden="1" x14ac:dyDescent="0.3">
      <c r="A796" s="145"/>
      <c r="B796" s="126"/>
      <c r="C796" s="122"/>
      <c r="D796" s="179"/>
      <c r="E796" s="180"/>
      <c r="F796" s="150"/>
      <c r="G796" s="150"/>
    </row>
    <row r="797" spans="1:7" hidden="1" x14ac:dyDescent="0.3">
      <c r="A797" s="145"/>
      <c r="B797" s="126"/>
      <c r="C797" s="122"/>
      <c r="D797" s="179"/>
      <c r="E797" s="180"/>
      <c r="F797" s="150"/>
      <c r="G797" s="150"/>
    </row>
    <row r="798" spans="1:7" hidden="1" x14ac:dyDescent="0.3">
      <c r="A798" s="145"/>
      <c r="B798" s="126"/>
      <c r="C798" s="122"/>
      <c r="D798" s="179"/>
      <c r="E798" s="180"/>
      <c r="F798" s="150"/>
      <c r="G798" s="150"/>
    </row>
    <row r="799" spans="1:7" hidden="1" x14ac:dyDescent="0.3">
      <c r="A799" s="145"/>
      <c r="B799" s="126"/>
      <c r="C799" s="122"/>
      <c r="D799" s="179"/>
      <c r="E799" s="180"/>
      <c r="F799" s="150"/>
      <c r="G799" s="150"/>
    </row>
    <row r="800" spans="1:7" hidden="1" x14ac:dyDescent="0.3">
      <c r="A800" s="145"/>
      <c r="B800" s="126"/>
      <c r="C800" s="122"/>
      <c r="D800" s="179"/>
      <c r="E800" s="180"/>
      <c r="F800" s="150"/>
      <c r="G800" s="150"/>
    </row>
    <row r="801" spans="1:7" hidden="1" x14ac:dyDescent="0.3">
      <c r="A801" s="145"/>
      <c r="B801" s="126"/>
      <c r="C801" s="122"/>
      <c r="D801" s="179"/>
      <c r="E801" s="180"/>
      <c r="F801" s="150"/>
      <c r="G801" s="150"/>
    </row>
    <row r="802" spans="1:7" hidden="1" x14ac:dyDescent="0.3">
      <c r="A802" s="145"/>
      <c r="B802" s="126"/>
      <c r="C802" s="122"/>
      <c r="D802" s="179"/>
      <c r="E802" s="180"/>
      <c r="F802" s="150"/>
      <c r="G802" s="150"/>
    </row>
    <row r="803" spans="1:7" hidden="1" x14ac:dyDescent="0.3">
      <c r="A803" s="145"/>
      <c r="B803" s="126"/>
      <c r="C803" s="122"/>
      <c r="D803" s="179"/>
      <c r="E803" s="180"/>
      <c r="F803" s="150"/>
      <c r="G803" s="150"/>
    </row>
    <row r="804" spans="1:7" hidden="1" x14ac:dyDescent="0.3">
      <c r="A804" s="145"/>
      <c r="B804" s="132"/>
      <c r="C804" s="122"/>
      <c r="D804" s="179"/>
      <c r="E804" s="180"/>
      <c r="F804" s="150"/>
      <c r="G804" s="150"/>
    </row>
    <row r="805" spans="1:7" hidden="1" x14ac:dyDescent="0.3">
      <c r="A805" s="145"/>
      <c r="B805" s="132"/>
      <c r="C805" s="122"/>
      <c r="D805" s="179"/>
      <c r="E805" s="180"/>
      <c r="F805" s="150"/>
      <c r="G805" s="150"/>
    </row>
    <row r="806" spans="1:7" hidden="1" x14ac:dyDescent="0.3">
      <c r="A806" s="145"/>
      <c r="B806" s="132"/>
      <c r="C806" s="122"/>
      <c r="D806" s="179"/>
      <c r="E806" s="180"/>
      <c r="F806" s="150"/>
      <c r="G806" s="150"/>
    </row>
    <row r="807" spans="1:7" hidden="1" x14ac:dyDescent="0.3">
      <c r="A807" s="145"/>
      <c r="B807" s="132"/>
      <c r="C807" s="122"/>
      <c r="D807" s="179"/>
      <c r="E807" s="180"/>
      <c r="F807" s="150"/>
      <c r="G807" s="150"/>
    </row>
    <row r="808" spans="1:7" hidden="1" x14ac:dyDescent="0.3">
      <c r="A808" s="145"/>
      <c r="B808" s="132"/>
      <c r="C808" s="122"/>
      <c r="D808" s="179"/>
      <c r="E808" s="180"/>
      <c r="F808" s="150"/>
      <c r="G808" s="150"/>
    </row>
    <row r="809" spans="1:7" hidden="1" x14ac:dyDescent="0.3">
      <c r="A809" s="145"/>
      <c r="B809" s="132"/>
      <c r="C809" s="122"/>
      <c r="D809" s="179"/>
      <c r="E809" s="180"/>
      <c r="F809" s="150"/>
      <c r="G809" s="150"/>
    </row>
    <row r="810" spans="1:7" hidden="1" x14ac:dyDescent="0.3">
      <c r="A810" s="145"/>
      <c r="B810" s="132"/>
      <c r="C810" s="122"/>
      <c r="D810" s="179"/>
      <c r="E810" s="180"/>
      <c r="F810" s="150"/>
      <c r="G810" s="150"/>
    </row>
    <row r="811" spans="1:7" hidden="1" x14ac:dyDescent="0.3">
      <c r="A811" s="145"/>
      <c r="B811" s="132"/>
      <c r="C811" s="122"/>
      <c r="D811" s="179"/>
      <c r="E811" s="180"/>
      <c r="F811" s="150"/>
      <c r="G811" s="150"/>
    </row>
    <row r="812" spans="1:7" hidden="1" x14ac:dyDescent="0.3">
      <c r="A812" s="145"/>
      <c r="B812" s="132"/>
      <c r="C812" s="122"/>
      <c r="D812" s="179"/>
      <c r="E812" s="180"/>
      <c r="F812" s="150"/>
      <c r="G812" s="150"/>
    </row>
    <row r="813" spans="1:7" hidden="1" x14ac:dyDescent="0.3">
      <c r="A813" s="145"/>
      <c r="B813" s="132"/>
      <c r="C813" s="122"/>
      <c r="D813" s="179"/>
      <c r="E813" s="180"/>
      <c r="F813" s="150"/>
      <c r="G813" s="150"/>
    </row>
    <row r="814" spans="1:7" hidden="1" x14ac:dyDescent="0.3">
      <c r="A814" s="145"/>
      <c r="B814" s="132"/>
      <c r="C814" s="122"/>
      <c r="D814" s="179"/>
      <c r="E814" s="180"/>
      <c r="F814" s="150"/>
      <c r="G814" s="150"/>
    </row>
    <row r="815" spans="1:7" hidden="1" x14ac:dyDescent="0.3">
      <c r="A815" s="145"/>
      <c r="B815" s="132"/>
      <c r="C815" s="122"/>
      <c r="D815" s="179"/>
      <c r="E815" s="180"/>
      <c r="F815" s="150"/>
      <c r="G815" s="150"/>
    </row>
    <row r="816" spans="1:7" hidden="1" x14ac:dyDescent="0.3">
      <c r="A816" s="145"/>
      <c r="B816" s="132"/>
      <c r="C816" s="122"/>
      <c r="D816" s="179"/>
      <c r="E816" s="180"/>
      <c r="F816" s="150"/>
      <c r="G816" s="150"/>
    </row>
    <row r="817" spans="1:7" hidden="1" x14ac:dyDescent="0.3">
      <c r="A817" s="145"/>
      <c r="B817" s="132"/>
      <c r="C817" s="122"/>
      <c r="D817" s="179"/>
      <c r="E817" s="180"/>
      <c r="F817" s="150"/>
      <c r="G817" s="150"/>
    </row>
    <row r="818" spans="1:7" hidden="1" x14ac:dyDescent="0.3">
      <c r="A818" s="145"/>
      <c r="B818" s="132"/>
      <c r="C818" s="122"/>
      <c r="D818" s="179"/>
      <c r="E818" s="180"/>
      <c r="F818" s="150"/>
      <c r="G818" s="150"/>
    </row>
    <row r="819" spans="1:7" hidden="1" x14ac:dyDescent="0.3">
      <c r="A819" s="145"/>
      <c r="B819" s="132"/>
      <c r="C819" s="122"/>
      <c r="D819" s="179"/>
      <c r="E819" s="180"/>
      <c r="F819" s="150"/>
      <c r="G819" s="150"/>
    </row>
    <row r="820" spans="1:7" hidden="1" x14ac:dyDescent="0.3">
      <c r="A820" s="145"/>
      <c r="B820" s="132"/>
      <c r="C820" s="122"/>
      <c r="D820" s="179"/>
      <c r="E820" s="180"/>
      <c r="F820" s="150"/>
      <c r="G820" s="150"/>
    </row>
    <row r="821" spans="1:7" hidden="1" x14ac:dyDescent="0.3">
      <c r="A821" s="145"/>
      <c r="B821" s="132"/>
      <c r="C821" s="122"/>
      <c r="D821" s="179"/>
      <c r="E821" s="180"/>
      <c r="F821" s="150"/>
      <c r="G821" s="150"/>
    </row>
    <row r="822" spans="1:7" s="158" customFormat="1" hidden="1" x14ac:dyDescent="0.3">
      <c r="A822" s="145"/>
      <c r="B822" s="132"/>
      <c r="C822" s="122"/>
      <c r="D822" s="171"/>
      <c r="E822" s="178"/>
      <c r="F822" s="170"/>
      <c r="G822" s="150"/>
    </row>
    <row r="823" spans="1:7" s="158" customFormat="1" hidden="1" x14ac:dyDescent="0.3">
      <c r="A823" s="145"/>
      <c r="B823" s="132"/>
      <c r="C823" s="122"/>
      <c r="D823" s="171"/>
      <c r="E823" s="178"/>
      <c r="F823" s="170"/>
      <c r="G823" s="150"/>
    </row>
    <row r="824" spans="1:7" s="158" customFormat="1" hidden="1" x14ac:dyDescent="0.3">
      <c r="A824" s="145"/>
      <c r="B824" s="132"/>
      <c r="C824" s="122"/>
      <c r="D824" s="171"/>
      <c r="E824" s="178"/>
      <c r="F824" s="170"/>
      <c r="G824" s="150"/>
    </row>
    <row r="825" spans="1:7" s="158" customFormat="1" hidden="1" x14ac:dyDescent="0.3">
      <c r="A825" s="145"/>
      <c r="B825" s="132"/>
      <c r="C825" s="122"/>
      <c r="D825" s="171"/>
      <c r="E825" s="178"/>
      <c r="F825" s="170"/>
      <c r="G825" s="150"/>
    </row>
    <row r="826" spans="1:7" s="158" customFormat="1" hidden="1" x14ac:dyDescent="0.3">
      <c r="A826" s="145"/>
      <c r="B826" s="132"/>
      <c r="C826" s="122"/>
      <c r="D826" s="171"/>
      <c r="E826" s="178"/>
      <c r="F826" s="170"/>
      <c r="G826" s="150"/>
    </row>
    <row r="827" spans="1:7" s="158" customFormat="1" hidden="1" x14ac:dyDescent="0.3">
      <c r="A827" s="145"/>
      <c r="B827" s="132"/>
      <c r="C827" s="122"/>
      <c r="D827" s="171"/>
      <c r="E827" s="178"/>
      <c r="F827" s="170"/>
      <c r="G827" s="150"/>
    </row>
    <row r="828" spans="1:7" s="158" customFormat="1" hidden="1" x14ac:dyDescent="0.3">
      <c r="A828" s="145"/>
      <c r="B828" s="132"/>
      <c r="C828" s="122"/>
      <c r="D828" s="171"/>
      <c r="E828" s="178"/>
      <c r="F828" s="170"/>
      <c r="G828" s="150"/>
    </row>
    <row r="829" spans="1:7" s="158" customFormat="1" hidden="1" x14ac:dyDescent="0.3">
      <c r="A829" s="145"/>
      <c r="B829" s="132"/>
      <c r="C829" s="122"/>
      <c r="D829" s="171"/>
      <c r="E829" s="178"/>
      <c r="F829" s="170"/>
      <c r="G829" s="150"/>
    </row>
    <row r="830" spans="1:7" s="158" customFormat="1" hidden="1" x14ac:dyDescent="0.3">
      <c r="A830" s="145"/>
      <c r="B830" s="132"/>
      <c r="C830" s="122"/>
      <c r="D830" s="171"/>
      <c r="E830" s="178"/>
      <c r="F830" s="170"/>
      <c r="G830" s="150"/>
    </row>
    <row r="831" spans="1:7" s="158" customFormat="1" hidden="1" x14ac:dyDescent="0.3">
      <c r="A831" s="145"/>
      <c r="B831" s="132"/>
      <c r="C831" s="122"/>
      <c r="D831" s="171"/>
      <c r="E831" s="178"/>
      <c r="F831" s="170"/>
      <c r="G831" s="150"/>
    </row>
    <row r="832" spans="1:7" s="158" customFormat="1" hidden="1" x14ac:dyDescent="0.3">
      <c r="A832" s="145"/>
      <c r="B832" s="132"/>
      <c r="C832" s="122"/>
      <c r="D832" s="171"/>
      <c r="E832" s="178"/>
      <c r="F832" s="170"/>
      <c r="G832" s="150"/>
    </row>
    <row r="833" spans="1:7" s="158" customFormat="1" hidden="1" x14ac:dyDescent="0.3">
      <c r="A833" s="145"/>
      <c r="B833" s="132"/>
      <c r="C833" s="122"/>
      <c r="D833" s="171"/>
      <c r="E833" s="178"/>
      <c r="F833" s="170"/>
      <c r="G833" s="150"/>
    </row>
    <row r="834" spans="1:7" s="158" customFormat="1" hidden="1" x14ac:dyDescent="0.3">
      <c r="A834" s="145"/>
      <c r="B834" s="132"/>
      <c r="C834" s="122"/>
      <c r="D834" s="171"/>
      <c r="E834" s="178"/>
      <c r="F834" s="170"/>
      <c r="G834" s="150"/>
    </row>
    <row r="835" spans="1:7" s="158" customFormat="1" hidden="1" x14ac:dyDescent="0.3">
      <c r="A835" s="145"/>
      <c r="B835" s="126"/>
      <c r="C835" s="122"/>
      <c r="D835" s="171"/>
      <c r="E835" s="178"/>
      <c r="F835" s="170"/>
      <c r="G835" s="150"/>
    </row>
    <row r="836" spans="1:7" s="158" customFormat="1" hidden="1" x14ac:dyDescent="0.3">
      <c r="A836" s="145"/>
      <c r="B836" s="126"/>
      <c r="C836" s="122"/>
      <c r="D836" s="171"/>
      <c r="E836" s="178"/>
      <c r="F836" s="170"/>
      <c r="G836" s="150"/>
    </row>
    <row r="837" spans="1:7" s="158" customFormat="1" hidden="1" x14ac:dyDescent="0.3">
      <c r="A837" s="145"/>
      <c r="B837" s="132"/>
      <c r="C837" s="122"/>
      <c r="D837" s="171"/>
      <c r="E837" s="178"/>
      <c r="F837" s="170"/>
      <c r="G837" s="150"/>
    </row>
    <row r="838" spans="1:7" s="158" customFormat="1" hidden="1" x14ac:dyDescent="0.3">
      <c r="A838" s="145"/>
      <c r="B838" s="126"/>
      <c r="C838" s="122"/>
      <c r="D838" s="171"/>
      <c r="E838" s="178"/>
      <c r="F838" s="170"/>
      <c r="G838" s="150"/>
    </row>
    <row r="839" spans="1:7" hidden="1" x14ac:dyDescent="0.3">
      <c r="A839" s="145"/>
      <c r="B839" s="126"/>
      <c r="C839" s="122"/>
      <c r="D839" s="179"/>
      <c r="E839" s="180"/>
      <c r="F839" s="150"/>
      <c r="G839" s="150"/>
    </row>
    <row r="840" spans="1:7" hidden="1" x14ac:dyDescent="0.3">
      <c r="A840" s="145"/>
      <c r="B840" s="126"/>
      <c r="C840" s="122"/>
      <c r="D840" s="179"/>
      <c r="E840" s="180"/>
      <c r="F840" s="150"/>
      <c r="G840" s="150"/>
    </row>
    <row r="841" spans="1:7" hidden="1" x14ac:dyDescent="0.3">
      <c r="A841" s="145"/>
      <c r="B841" s="126"/>
      <c r="C841" s="122"/>
      <c r="D841" s="145"/>
      <c r="E841" s="125"/>
      <c r="F841" s="122"/>
      <c r="G841" s="122"/>
    </row>
    <row r="842" spans="1:7" hidden="1" x14ac:dyDescent="0.3">
      <c r="A842" s="145"/>
      <c r="B842" s="126"/>
      <c r="C842" s="122"/>
      <c r="D842" s="145"/>
      <c r="E842" s="125"/>
      <c r="F842" s="122"/>
      <c r="G842" s="122"/>
    </row>
    <row r="843" spans="1:7" hidden="1" x14ac:dyDescent="0.3">
      <c r="A843" s="145"/>
      <c r="B843" s="126"/>
      <c r="C843" s="122"/>
      <c r="D843" s="145"/>
      <c r="E843" s="125"/>
      <c r="F843" s="122"/>
      <c r="G843" s="122"/>
    </row>
    <row r="844" spans="1:7" hidden="1" x14ac:dyDescent="0.3">
      <c r="A844" s="145"/>
      <c r="B844" s="126"/>
      <c r="C844" s="122"/>
      <c r="D844" s="145"/>
      <c r="E844" s="125"/>
      <c r="F844" s="122"/>
      <c r="G844" s="122"/>
    </row>
    <row r="845" spans="1:7" hidden="1" x14ac:dyDescent="0.3">
      <c r="A845" s="145"/>
      <c r="B845" s="126"/>
      <c r="C845" s="122"/>
      <c r="D845" s="145"/>
      <c r="E845" s="125"/>
      <c r="F845" s="122"/>
      <c r="G845" s="122"/>
    </row>
    <row r="846" spans="1:7" hidden="1" x14ac:dyDescent="0.3">
      <c r="A846" s="145"/>
      <c r="B846" s="126"/>
      <c r="C846" s="122"/>
      <c r="D846" s="145"/>
      <c r="E846" s="125"/>
      <c r="F846" s="122"/>
      <c r="G846" s="122"/>
    </row>
    <row r="847" spans="1:7" hidden="1" x14ac:dyDescent="0.3">
      <c r="A847" s="145"/>
      <c r="B847" s="132"/>
      <c r="C847" s="122"/>
      <c r="D847" s="145"/>
      <c r="E847" s="125"/>
      <c r="F847" s="122"/>
      <c r="G847" s="122"/>
    </row>
    <row r="848" spans="1:7" hidden="1" x14ac:dyDescent="0.3">
      <c r="A848" s="145"/>
      <c r="B848" s="132"/>
      <c r="C848" s="122"/>
      <c r="D848" s="145"/>
      <c r="E848" s="125"/>
      <c r="F848" s="122"/>
      <c r="G848" s="122"/>
    </row>
    <row r="849" spans="1:7" hidden="1" x14ac:dyDescent="0.3">
      <c r="A849" s="145"/>
      <c r="B849" s="126"/>
      <c r="C849" s="122"/>
      <c r="D849" s="145"/>
      <c r="E849" s="125"/>
      <c r="F849" s="122"/>
      <c r="G849" s="122"/>
    </row>
    <row r="850" spans="1:7" hidden="1" x14ac:dyDescent="0.3">
      <c r="A850" s="145"/>
      <c r="B850" s="126"/>
      <c r="C850" s="122"/>
      <c r="D850" s="145"/>
      <c r="E850" s="125"/>
      <c r="F850" s="122"/>
      <c r="G850" s="127"/>
    </row>
    <row r="851" spans="1:7" hidden="1" x14ac:dyDescent="0.3">
      <c r="A851" s="197"/>
      <c r="B851" s="207"/>
      <c r="C851" s="168"/>
      <c r="D851" s="183"/>
      <c r="E851" s="168"/>
      <c r="F851" s="168"/>
      <c r="G851" s="168">
        <f>SUM(G732:G850)</f>
        <v>0</v>
      </c>
    </row>
    <row r="852" spans="1:7" hidden="1" x14ac:dyDescent="0.3">
      <c r="A852" s="197"/>
      <c r="B852" s="167"/>
      <c r="C852" s="135"/>
      <c r="D852" s="143"/>
      <c r="E852" s="142"/>
      <c r="F852" s="142"/>
      <c r="G852" s="142"/>
    </row>
    <row r="853" spans="1:7" hidden="1" x14ac:dyDescent="0.3">
      <c r="A853" s="197"/>
      <c r="B853" s="167"/>
      <c r="C853" s="135"/>
      <c r="D853" s="143"/>
      <c r="E853" s="142"/>
      <c r="F853" s="142"/>
      <c r="G853" s="142"/>
    </row>
    <row r="854" spans="1:7" hidden="1" x14ac:dyDescent="0.3">
      <c r="A854" s="145"/>
      <c r="B854" s="132"/>
      <c r="C854" s="122"/>
      <c r="D854" s="143"/>
      <c r="E854" s="142"/>
      <c r="F854" s="142"/>
      <c r="G854" s="142"/>
    </row>
    <row r="855" spans="1:7" hidden="1" x14ac:dyDescent="0.3">
      <c r="A855" s="145"/>
      <c r="B855" s="132"/>
      <c r="C855" s="122"/>
      <c r="D855" s="143"/>
      <c r="E855" s="142"/>
      <c r="F855" s="142"/>
      <c r="G855" s="142"/>
    </row>
    <row r="856" spans="1:7" hidden="1" x14ac:dyDescent="0.3">
      <c r="A856" s="145"/>
      <c r="B856" s="132"/>
      <c r="C856" s="122"/>
      <c r="D856" s="143"/>
      <c r="E856" s="142"/>
      <c r="F856" s="142"/>
      <c r="G856" s="142"/>
    </row>
    <row r="857" spans="1:7" hidden="1" x14ac:dyDescent="0.3">
      <c r="A857" s="197"/>
      <c r="B857" s="167"/>
      <c r="C857" s="122"/>
      <c r="D857" s="143"/>
      <c r="E857" s="142"/>
      <c r="F857" s="142"/>
      <c r="G857" s="142"/>
    </row>
    <row r="858" spans="1:7" hidden="1" x14ac:dyDescent="0.3">
      <c r="A858" s="197"/>
      <c r="B858" s="167"/>
      <c r="C858" s="135"/>
      <c r="D858" s="140"/>
      <c r="E858" s="137"/>
      <c r="F858" s="137"/>
      <c r="G858" s="137"/>
    </row>
    <row r="859" spans="1:7" hidden="1" x14ac:dyDescent="0.3">
      <c r="A859" s="145"/>
      <c r="B859" s="126"/>
      <c r="C859" s="122"/>
      <c r="D859" s="140"/>
      <c r="E859" s="137"/>
      <c r="F859" s="137"/>
      <c r="G859" s="137"/>
    </row>
    <row r="860" spans="1:7" s="158" customFormat="1" hidden="1" x14ac:dyDescent="0.3">
      <c r="A860" s="145"/>
      <c r="B860" s="132"/>
      <c r="C860" s="122"/>
      <c r="D860" s="226"/>
      <c r="E860" s="122"/>
      <c r="F860" s="122"/>
      <c r="G860" s="397"/>
    </row>
    <row r="861" spans="1:7" s="158" customFormat="1" hidden="1" x14ac:dyDescent="0.3">
      <c r="A861" s="145"/>
      <c r="B861" s="132"/>
      <c r="C861" s="122"/>
      <c r="D861" s="226"/>
      <c r="E861" s="122"/>
      <c r="F861" s="122"/>
      <c r="G861" s="397"/>
    </row>
    <row r="862" spans="1:7" hidden="1" x14ac:dyDescent="0.3">
      <c r="A862" s="145"/>
      <c r="B862" s="126"/>
      <c r="C862" s="122"/>
      <c r="D862" s="140"/>
      <c r="E862" s="137"/>
      <c r="F862" s="137"/>
      <c r="G862" s="122"/>
    </row>
    <row r="863" spans="1:7" hidden="1" x14ac:dyDescent="0.3">
      <c r="A863" s="145"/>
      <c r="B863" s="126"/>
      <c r="C863" s="122"/>
      <c r="D863" s="140"/>
      <c r="E863" s="137"/>
      <c r="F863" s="137"/>
      <c r="G863" s="122"/>
    </row>
    <row r="864" spans="1:7" hidden="1" x14ac:dyDescent="0.3">
      <c r="A864" s="145"/>
      <c r="B864" s="126"/>
      <c r="C864" s="122"/>
      <c r="D864" s="140"/>
      <c r="E864" s="137"/>
      <c r="F864" s="137"/>
      <c r="G864" s="122"/>
    </row>
    <row r="865" spans="1:7" hidden="1" x14ac:dyDescent="0.3">
      <c r="A865" s="145"/>
      <c r="B865" s="126"/>
      <c r="C865" s="122"/>
      <c r="D865" s="140"/>
      <c r="E865" s="137"/>
      <c r="F865" s="137"/>
      <c r="G865" s="122"/>
    </row>
    <row r="866" spans="1:7" hidden="1" x14ac:dyDescent="0.3">
      <c r="A866" s="145"/>
      <c r="B866" s="126"/>
      <c r="C866" s="122"/>
      <c r="D866" s="140"/>
      <c r="E866" s="137"/>
      <c r="F866" s="137"/>
      <c r="G866" s="122"/>
    </row>
    <row r="867" spans="1:7" hidden="1" x14ac:dyDescent="0.3">
      <c r="A867" s="145"/>
      <c r="B867" s="126"/>
      <c r="C867" s="122"/>
      <c r="D867" s="140"/>
      <c r="E867" s="137"/>
      <c r="F867" s="137"/>
      <c r="G867" s="122"/>
    </row>
    <row r="868" spans="1:7" hidden="1" x14ac:dyDescent="0.3">
      <c r="A868" s="145"/>
      <c r="B868" s="126"/>
      <c r="C868" s="122"/>
      <c r="D868" s="140"/>
      <c r="E868" s="137"/>
      <c r="F868" s="137"/>
      <c r="G868" s="122"/>
    </row>
    <row r="869" spans="1:7" hidden="1" x14ac:dyDescent="0.3">
      <c r="A869" s="145"/>
      <c r="B869" s="126"/>
      <c r="C869" s="122"/>
      <c r="D869" s="140"/>
      <c r="E869" s="137"/>
      <c r="F869" s="137"/>
      <c r="G869" s="122"/>
    </row>
    <row r="870" spans="1:7" hidden="1" x14ac:dyDescent="0.3">
      <c r="A870" s="145"/>
      <c r="B870" s="126"/>
      <c r="C870" s="122"/>
      <c r="D870" s="140"/>
      <c r="E870" s="137"/>
      <c r="F870" s="137"/>
      <c r="G870" s="122"/>
    </row>
    <row r="871" spans="1:7" hidden="1" x14ac:dyDescent="0.3">
      <c r="A871" s="145"/>
      <c r="B871" s="126"/>
      <c r="C871" s="122"/>
      <c r="D871" s="140"/>
      <c r="E871" s="137"/>
      <c r="F871" s="137"/>
      <c r="G871" s="122"/>
    </row>
    <row r="872" spans="1:7" hidden="1" x14ac:dyDescent="0.3">
      <c r="A872" s="145"/>
      <c r="B872" s="126"/>
      <c r="C872" s="122"/>
      <c r="D872" s="140"/>
      <c r="E872" s="137"/>
      <c r="F872" s="137"/>
      <c r="G872" s="122"/>
    </row>
    <row r="873" spans="1:7" hidden="1" x14ac:dyDescent="0.3">
      <c r="A873" s="145"/>
      <c r="B873" s="132"/>
      <c r="C873" s="122"/>
      <c r="D873" s="140"/>
      <c r="E873" s="137"/>
      <c r="F873" s="137"/>
      <c r="G873" s="122"/>
    </row>
    <row r="874" spans="1:7" hidden="1" x14ac:dyDescent="0.3">
      <c r="A874" s="145"/>
      <c r="B874" s="126"/>
      <c r="C874" s="122"/>
      <c r="D874" s="140"/>
      <c r="E874" s="137"/>
      <c r="F874" s="137"/>
      <c r="G874" s="122"/>
    </row>
    <row r="875" spans="1:7" hidden="1" x14ac:dyDescent="0.3">
      <c r="A875" s="145"/>
      <c r="B875" s="126"/>
      <c r="C875" s="122"/>
      <c r="D875" s="140"/>
      <c r="E875" s="137"/>
      <c r="F875" s="137"/>
      <c r="G875" s="122"/>
    </row>
    <row r="876" spans="1:7" hidden="1" x14ac:dyDescent="0.3">
      <c r="A876" s="145"/>
      <c r="B876" s="126"/>
      <c r="C876" s="122"/>
      <c r="D876" s="140"/>
      <c r="E876" s="137"/>
      <c r="F876" s="137"/>
      <c r="G876" s="122"/>
    </row>
    <row r="877" spans="1:7" hidden="1" x14ac:dyDescent="0.3">
      <c r="A877" s="145"/>
      <c r="B877" s="126"/>
      <c r="C877" s="122"/>
      <c r="D877" s="140"/>
      <c r="E877" s="137"/>
      <c r="F877" s="137"/>
      <c r="G877" s="122"/>
    </row>
    <row r="878" spans="1:7" hidden="1" x14ac:dyDescent="0.3">
      <c r="A878" s="145"/>
      <c r="B878" s="126"/>
      <c r="C878" s="122"/>
      <c r="D878" s="140"/>
      <c r="E878" s="137"/>
      <c r="F878" s="137"/>
      <c r="G878" s="122"/>
    </row>
    <row r="879" spans="1:7" hidden="1" x14ac:dyDescent="0.3">
      <c r="A879" s="145"/>
      <c r="B879" s="126"/>
      <c r="C879" s="122"/>
      <c r="D879" s="140"/>
      <c r="E879" s="137"/>
      <c r="F879" s="137"/>
      <c r="G879" s="122"/>
    </row>
    <row r="880" spans="1:7" hidden="1" x14ac:dyDescent="0.3">
      <c r="A880" s="145"/>
      <c r="B880" s="126"/>
      <c r="C880" s="122"/>
      <c r="D880" s="140"/>
      <c r="E880" s="137"/>
      <c r="F880" s="137"/>
      <c r="G880" s="122"/>
    </row>
    <row r="881" spans="1:7" hidden="1" x14ac:dyDescent="0.3">
      <c r="A881" s="145"/>
      <c r="B881" s="126"/>
      <c r="C881" s="122"/>
      <c r="D881" s="140"/>
      <c r="E881" s="137"/>
      <c r="F881" s="137"/>
      <c r="G881" s="122"/>
    </row>
    <row r="882" spans="1:7" hidden="1" x14ac:dyDescent="0.3">
      <c r="A882" s="145"/>
      <c r="B882" s="126"/>
      <c r="C882" s="122"/>
      <c r="D882" s="140"/>
      <c r="E882" s="137"/>
      <c r="F882" s="137"/>
      <c r="G882" s="122"/>
    </row>
    <row r="883" spans="1:7" hidden="1" x14ac:dyDescent="0.3">
      <c r="A883" s="145"/>
      <c r="B883" s="126"/>
      <c r="C883" s="122"/>
      <c r="D883" s="140"/>
      <c r="E883" s="137"/>
      <c r="F883" s="137"/>
      <c r="G883" s="122"/>
    </row>
    <row r="884" spans="1:7" hidden="1" x14ac:dyDescent="0.3">
      <c r="A884" s="145"/>
      <c r="B884" s="126"/>
      <c r="C884" s="122"/>
      <c r="D884" s="140"/>
      <c r="E884" s="137"/>
      <c r="F884" s="127"/>
      <c r="G884" s="122"/>
    </row>
    <row r="885" spans="1:7" hidden="1" x14ac:dyDescent="0.3">
      <c r="A885" s="145"/>
      <c r="B885" s="126"/>
      <c r="C885" s="122"/>
      <c r="D885" s="140"/>
      <c r="E885" s="137"/>
      <c r="F885" s="127"/>
      <c r="G885" s="122"/>
    </row>
    <row r="886" spans="1:7" hidden="1" x14ac:dyDescent="0.3">
      <c r="A886" s="145"/>
      <c r="B886" s="126"/>
      <c r="C886" s="122"/>
      <c r="D886" s="140"/>
      <c r="E886" s="137"/>
      <c r="F886" s="127"/>
      <c r="G886" s="122"/>
    </row>
    <row r="887" spans="1:7" hidden="1" x14ac:dyDescent="0.3">
      <c r="A887" s="145"/>
      <c r="B887" s="126"/>
      <c r="C887" s="122"/>
      <c r="D887" s="140"/>
      <c r="E887" s="137"/>
      <c r="F887" s="127"/>
      <c r="G887" s="122"/>
    </row>
    <row r="888" spans="1:7" hidden="1" x14ac:dyDescent="0.3">
      <c r="A888" s="145"/>
      <c r="B888" s="126"/>
      <c r="C888" s="122"/>
      <c r="D888" s="140"/>
      <c r="E888" s="137"/>
      <c r="F888" s="127"/>
      <c r="G888" s="122"/>
    </row>
    <row r="889" spans="1:7" hidden="1" x14ac:dyDescent="0.3">
      <c r="A889" s="145"/>
      <c r="B889" s="126"/>
      <c r="C889" s="122"/>
      <c r="D889" s="140"/>
      <c r="E889" s="137"/>
      <c r="F889" s="127"/>
      <c r="G889" s="122"/>
    </row>
    <row r="890" spans="1:7" hidden="1" x14ac:dyDescent="0.3">
      <c r="A890" s="145"/>
      <c r="B890" s="126"/>
      <c r="C890" s="122"/>
      <c r="D890" s="140"/>
      <c r="E890" s="137"/>
      <c r="F890" s="127"/>
      <c r="G890" s="122"/>
    </row>
    <row r="891" spans="1:7" hidden="1" x14ac:dyDescent="0.3">
      <c r="A891" s="145"/>
      <c r="B891" s="126"/>
      <c r="C891" s="122"/>
      <c r="D891" s="140"/>
      <c r="E891" s="137"/>
      <c r="F891" s="127"/>
      <c r="G891" s="122"/>
    </row>
    <row r="892" spans="1:7" hidden="1" x14ac:dyDescent="0.3">
      <c r="A892" s="145"/>
      <c r="B892" s="126"/>
      <c r="C892" s="122"/>
      <c r="D892" s="140"/>
      <c r="E892" s="137"/>
      <c r="F892" s="127"/>
      <c r="G892" s="122"/>
    </row>
    <row r="893" spans="1:7" hidden="1" x14ac:dyDescent="0.3">
      <c r="A893" s="145"/>
      <c r="B893" s="126"/>
      <c r="C893" s="122"/>
      <c r="D893" s="140"/>
      <c r="E893" s="137"/>
      <c r="F893" s="127"/>
      <c r="G893" s="122"/>
    </row>
    <row r="894" spans="1:7" hidden="1" x14ac:dyDescent="0.3">
      <c r="A894" s="145"/>
      <c r="B894" s="126"/>
      <c r="C894" s="122"/>
      <c r="D894" s="140"/>
      <c r="E894" s="137"/>
      <c r="F894" s="127"/>
      <c r="G894" s="122"/>
    </row>
    <row r="895" spans="1:7" hidden="1" x14ac:dyDescent="0.3">
      <c r="A895" s="145"/>
      <c r="B895" s="126"/>
      <c r="C895" s="122"/>
      <c r="D895" s="140"/>
      <c r="E895" s="137"/>
      <c r="F895" s="127"/>
      <c r="G895" s="122"/>
    </row>
    <row r="896" spans="1:7" hidden="1" x14ac:dyDescent="0.3">
      <c r="A896" s="145"/>
      <c r="B896" s="128"/>
      <c r="C896" s="122"/>
      <c r="D896" s="140"/>
      <c r="E896" s="137"/>
      <c r="F896" s="127"/>
      <c r="G896" s="122"/>
    </row>
    <row r="897" spans="1:7" hidden="1" x14ac:dyDescent="0.3">
      <c r="A897" s="145"/>
      <c r="B897" s="126"/>
      <c r="C897" s="122"/>
      <c r="D897" s="140"/>
      <c r="E897" s="137"/>
      <c r="F897" s="127"/>
      <c r="G897" s="122"/>
    </row>
    <row r="898" spans="1:7" hidden="1" x14ac:dyDescent="0.3">
      <c r="A898" s="145"/>
      <c r="B898" s="126"/>
      <c r="C898" s="122"/>
      <c r="D898" s="140"/>
      <c r="E898" s="137"/>
      <c r="F898" s="127"/>
      <c r="G898" s="122"/>
    </row>
    <row r="899" spans="1:7" hidden="1" x14ac:dyDescent="0.3">
      <c r="A899" s="145"/>
      <c r="B899" s="126"/>
      <c r="C899" s="122"/>
      <c r="D899" s="140"/>
      <c r="E899" s="137"/>
      <c r="F899" s="127"/>
      <c r="G899" s="122"/>
    </row>
    <row r="900" spans="1:7" hidden="1" x14ac:dyDescent="0.3">
      <c r="A900" s="145"/>
      <c r="B900" s="126"/>
      <c r="C900" s="122"/>
      <c r="D900" s="140"/>
      <c r="E900" s="137"/>
      <c r="F900" s="127"/>
      <c r="G900" s="122"/>
    </row>
    <row r="901" spans="1:7" hidden="1" x14ac:dyDescent="0.3">
      <c r="A901" s="145"/>
      <c r="B901" s="126"/>
      <c r="C901" s="122"/>
      <c r="D901" s="140"/>
      <c r="E901" s="137"/>
      <c r="F901" s="127"/>
      <c r="G901" s="122"/>
    </row>
    <row r="902" spans="1:7" hidden="1" x14ac:dyDescent="0.3">
      <c r="A902" s="145"/>
      <c r="B902" s="126"/>
      <c r="C902" s="122"/>
      <c r="D902" s="140"/>
      <c r="E902" s="137"/>
      <c r="F902" s="127"/>
      <c r="G902" s="122"/>
    </row>
    <row r="903" spans="1:7" hidden="1" x14ac:dyDescent="0.3">
      <c r="A903" s="145"/>
      <c r="B903" s="126"/>
      <c r="C903" s="122"/>
      <c r="D903" s="140"/>
      <c r="E903" s="137"/>
      <c r="F903" s="127"/>
      <c r="G903" s="122"/>
    </row>
    <row r="904" spans="1:7" hidden="1" x14ac:dyDescent="0.3">
      <c r="A904" s="145"/>
      <c r="B904" s="126"/>
      <c r="C904" s="122"/>
      <c r="D904" s="140"/>
      <c r="E904" s="137"/>
      <c r="F904" s="127"/>
      <c r="G904" s="122"/>
    </row>
    <row r="905" spans="1:7" hidden="1" x14ac:dyDescent="0.3">
      <c r="A905" s="145"/>
      <c r="B905" s="126"/>
      <c r="C905" s="122"/>
      <c r="D905" s="140"/>
      <c r="E905" s="137"/>
      <c r="F905" s="127"/>
      <c r="G905" s="122"/>
    </row>
    <row r="906" spans="1:7" hidden="1" x14ac:dyDescent="0.3">
      <c r="A906" s="145"/>
      <c r="B906" s="126"/>
      <c r="C906" s="122"/>
      <c r="D906" s="140"/>
      <c r="E906" s="137"/>
      <c r="F906" s="127"/>
      <c r="G906" s="122"/>
    </row>
    <row r="907" spans="1:7" s="158" customFormat="1" hidden="1" x14ac:dyDescent="0.3">
      <c r="A907" s="145"/>
      <c r="B907" s="138"/>
      <c r="C907" s="122"/>
      <c r="D907" s="226"/>
      <c r="E907" s="122"/>
      <c r="F907" s="122"/>
      <c r="G907" s="397"/>
    </row>
    <row r="908" spans="1:7" hidden="1" x14ac:dyDescent="0.3">
      <c r="A908" s="145"/>
      <c r="B908" s="126"/>
      <c r="C908" s="122"/>
      <c r="D908" s="140"/>
      <c r="E908" s="137"/>
      <c r="F908" s="137"/>
      <c r="G908" s="122"/>
    </row>
    <row r="909" spans="1:7" hidden="1" x14ac:dyDescent="0.3">
      <c r="A909" s="145"/>
      <c r="B909" s="126"/>
      <c r="C909" s="122"/>
      <c r="D909" s="140"/>
      <c r="E909" s="137"/>
      <c r="F909" s="137"/>
      <c r="G909" s="122"/>
    </row>
    <row r="910" spans="1:7" hidden="1" x14ac:dyDescent="0.3">
      <c r="A910" s="145"/>
      <c r="B910" s="126"/>
      <c r="C910" s="122"/>
      <c r="D910" s="140"/>
      <c r="E910" s="137"/>
      <c r="F910" s="137"/>
      <c r="G910" s="122"/>
    </row>
    <row r="911" spans="1:7" hidden="1" x14ac:dyDescent="0.3">
      <c r="A911" s="145"/>
      <c r="B911" s="126"/>
      <c r="C911" s="122"/>
      <c r="D911" s="140"/>
      <c r="E911" s="137"/>
      <c r="F911" s="137"/>
      <c r="G911" s="122"/>
    </row>
    <row r="912" spans="1:7" hidden="1" x14ac:dyDescent="0.3">
      <c r="A912" s="145"/>
      <c r="B912" s="126"/>
      <c r="C912" s="122"/>
      <c r="D912" s="140"/>
      <c r="E912" s="137"/>
      <c r="F912" s="137"/>
      <c r="G912" s="122"/>
    </row>
    <row r="913" spans="1:7" hidden="1" x14ac:dyDescent="0.3">
      <c r="A913" s="145"/>
      <c r="B913" s="126"/>
      <c r="C913" s="122"/>
      <c r="D913" s="140"/>
      <c r="E913" s="137"/>
      <c r="F913" s="137"/>
      <c r="G913" s="122"/>
    </row>
    <row r="914" spans="1:7" hidden="1" x14ac:dyDescent="0.3">
      <c r="A914" s="145"/>
      <c r="B914" s="126"/>
      <c r="C914" s="122"/>
      <c r="D914" s="140"/>
      <c r="E914" s="137"/>
      <c r="F914" s="137"/>
      <c r="G914" s="122"/>
    </row>
    <row r="915" spans="1:7" hidden="1" x14ac:dyDescent="0.3">
      <c r="A915" s="145"/>
      <c r="B915" s="126"/>
      <c r="C915" s="122"/>
      <c r="D915" s="140"/>
      <c r="E915" s="137"/>
      <c r="F915" s="137"/>
      <c r="G915" s="122"/>
    </row>
    <row r="916" spans="1:7" hidden="1" x14ac:dyDescent="0.3">
      <c r="A916" s="145"/>
      <c r="B916" s="126"/>
      <c r="C916" s="122"/>
      <c r="D916" s="140"/>
      <c r="E916" s="137"/>
      <c r="F916" s="137"/>
      <c r="G916" s="122"/>
    </row>
    <row r="917" spans="1:7" hidden="1" x14ac:dyDescent="0.3">
      <c r="A917" s="145"/>
      <c r="B917" s="126"/>
      <c r="C917" s="122"/>
      <c r="D917" s="140"/>
      <c r="E917" s="137"/>
      <c r="F917" s="137"/>
      <c r="G917" s="122"/>
    </row>
    <row r="918" spans="1:7" hidden="1" x14ac:dyDescent="0.3">
      <c r="A918" s="145"/>
      <c r="B918" s="126"/>
      <c r="C918" s="122"/>
      <c r="D918" s="140"/>
      <c r="E918" s="137"/>
      <c r="F918" s="137"/>
      <c r="G918" s="122"/>
    </row>
    <row r="919" spans="1:7" hidden="1" x14ac:dyDescent="0.3">
      <c r="A919" s="145"/>
      <c r="B919" s="126"/>
      <c r="C919" s="122"/>
      <c r="D919" s="140"/>
      <c r="E919" s="137"/>
      <c r="F919" s="137"/>
      <c r="G919" s="122"/>
    </row>
    <row r="920" spans="1:7" hidden="1" x14ac:dyDescent="0.3">
      <c r="A920" s="145"/>
      <c r="B920" s="126"/>
      <c r="C920" s="122"/>
      <c r="D920" s="140"/>
      <c r="E920" s="137"/>
      <c r="F920" s="137"/>
      <c r="G920" s="122"/>
    </row>
    <row r="921" spans="1:7" hidden="1" x14ac:dyDescent="0.3">
      <c r="A921" s="145"/>
      <c r="B921" s="126"/>
      <c r="C921" s="122"/>
      <c r="D921" s="140"/>
      <c r="E921" s="137"/>
      <c r="F921" s="137"/>
      <c r="G921" s="122"/>
    </row>
    <row r="922" spans="1:7" hidden="1" x14ac:dyDescent="0.3">
      <c r="A922" s="145"/>
      <c r="B922" s="126"/>
      <c r="C922" s="122"/>
      <c r="D922" s="140"/>
      <c r="E922" s="137"/>
      <c r="F922" s="137"/>
      <c r="G922" s="122"/>
    </row>
    <row r="923" spans="1:7" hidden="1" x14ac:dyDescent="0.3">
      <c r="A923" s="145"/>
      <c r="B923" s="126"/>
      <c r="C923" s="122"/>
      <c r="D923" s="140"/>
      <c r="E923" s="137"/>
      <c r="F923" s="137"/>
      <c r="G923" s="122"/>
    </row>
    <row r="924" spans="1:7" hidden="1" x14ac:dyDescent="0.3">
      <c r="A924" s="145"/>
      <c r="B924" s="126"/>
      <c r="C924" s="122"/>
      <c r="D924" s="140"/>
      <c r="E924" s="137"/>
      <c r="F924" s="137"/>
      <c r="G924" s="122"/>
    </row>
    <row r="925" spans="1:7" hidden="1" x14ac:dyDescent="0.3">
      <c r="A925" s="145"/>
      <c r="B925" s="126"/>
      <c r="C925" s="122"/>
      <c r="D925" s="140"/>
      <c r="E925" s="137"/>
      <c r="F925" s="137"/>
      <c r="G925" s="122"/>
    </row>
    <row r="926" spans="1:7" hidden="1" x14ac:dyDescent="0.3">
      <c r="A926" s="145"/>
      <c r="B926" s="126"/>
      <c r="C926" s="122"/>
      <c r="D926" s="140"/>
      <c r="E926" s="137"/>
      <c r="F926" s="137"/>
      <c r="G926" s="122"/>
    </row>
    <row r="927" spans="1:7" hidden="1" x14ac:dyDescent="0.3">
      <c r="A927" s="145"/>
      <c r="B927" s="126"/>
      <c r="C927" s="122"/>
      <c r="D927" s="140"/>
      <c r="E927" s="137"/>
      <c r="F927" s="137"/>
      <c r="G927" s="122"/>
    </row>
    <row r="928" spans="1:7" hidden="1" x14ac:dyDescent="0.3">
      <c r="A928" s="145"/>
      <c r="B928" s="126"/>
      <c r="C928" s="122"/>
      <c r="D928" s="140"/>
      <c r="E928" s="137"/>
      <c r="F928" s="137"/>
      <c r="G928" s="122"/>
    </row>
    <row r="929" spans="1:7" hidden="1" x14ac:dyDescent="0.3">
      <c r="A929" s="145"/>
      <c r="B929" s="126"/>
      <c r="C929" s="122"/>
      <c r="D929" s="140"/>
      <c r="E929" s="137"/>
      <c r="F929" s="137"/>
      <c r="G929" s="122"/>
    </row>
    <row r="930" spans="1:7" hidden="1" x14ac:dyDescent="0.3">
      <c r="A930" s="145"/>
      <c r="B930" s="126"/>
      <c r="C930" s="122"/>
      <c r="D930" s="140"/>
      <c r="E930" s="137"/>
      <c r="F930" s="137"/>
      <c r="G930" s="122"/>
    </row>
    <row r="931" spans="1:7" hidden="1" x14ac:dyDescent="0.3">
      <c r="A931" s="145"/>
      <c r="B931" s="126"/>
      <c r="C931" s="122"/>
      <c r="D931" s="140"/>
      <c r="E931" s="137"/>
      <c r="F931" s="137"/>
      <c r="G931" s="122"/>
    </row>
    <row r="932" spans="1:7" hidden="1" x14ac:dyDescent="0.3">
      <c r="A932" s="145"/>
      <c r="B932" s="126"/>
      <c r="C932" s="122"/>
      <c r="D932" s="140"/>
      <c r="E932" s="137"/>
      <c r="F932" s="137"/>
      <c r="G932" s="122"/>
    </row>
    <row r="933" spans="1:7" hidden="1" x14ac:dyDescent="0.3">
      <c r="A933" s="145"/>
      <c r="B933" s="126"/>
      <c r="C933" s="122"/>
      <c r="D933" s="140"/>
      <c r="E933" s="137"/>
      <c r="F933" s="137"/>
      <c r="G933" s="122"/>
    </row>
    <row r="934" spans="1:7" hidden="1" x14ac:dyDescent="0.3">
      <c r="A934" s="145"/>
      <c r="B934" s="126"/>
      <c r="C934" s="122"/>
      <c r="D934" s="140"/>
      <c r="E934" s="137"/>
      <c r="F934" s="137"/>
      <c r="G934" s="122"/>
    </row>
    <row r="935" spans="1:7" hidden="1" x14ac:dyDescent="0.3">
      <c r="A935" s="145"/>
      <c r="B935" s="126"/>
      <c r="C935" s="122"/>
      <c r="D935" s="140"/>
      <c r="E935" s="137"/>
      <c r="F935" s="137"/>
      <c r="G935" s="122"/>
    </row>
    <row r="936" spans="1:7" hidden="1" x14ac:dyDescent="0.3">
      <c r="A936" s="145"/>
      <c r="B936" s="126"/>
      <c r="C936" s="122"/>
      <c r="D936" s="140"/>
      <c r="E936" s="137"/>
      <c r="F936" s="137"/>
      <c r="G936" s="122"/>
    </row>
    <row r="937" spans="1:7" hidden="1" x14ac:dyDescent="0.3">
      <c r="A937" s="145"/>
      <c r="B937" s="126"/>
      <c r="C937" s="122"/>
      <c r="D937" s="140"/>
      <c r="E937" s="137"/>
      <c r="F937" s="137"/>
      <c r="G937" s="122"/>
    </row>
    <row r="938" spans="1:7" hidden="1" x14ac:dyDescent="0.3">
      <c r="A938" s="145"/>
      <c r="B938" s="126"/>
      <c r="C938" s="122"/>
      <c r="D938" s="140"/>
      <c r="E938" s="137"/>
      <c r="F938" s="137"/>
      <c r="G938" s="122"/>
    </row>
    <row r="939" spans="1:7" hidden="1" x14ac:dyDescent="0.3">
      <c r="A939" s="145"/>
      <c r="B939" s="126"/>
      <c r="C939" s="122"/>
      <c r="D939" s="140"/>
      <c r="E939" s="137"/>
      <c r="F939" s="137"/>
      <c r="G939" s="122"/>
    </row>
    <row r="940" spans="1:7" hidden="1" x14ac:dyDescent="0.3">
      <c r="A940" s="145"/>
      <c r="B940" s="126"/>
      <c r="C940" s="122"/>
      <c r="D940" s="140"/>
      <c r="E940" s="137"/>
      <c r="F940" s="137"/>
      <c r="G940" s="122"/>
    </row>
    <row r="941" spans="1:7" hidden="1" x14ac:dyDescent="0.3">
      <c r="A941" s="145"/>
      <c r="B941" s="126"/>
      <c r="C941" s="122"/>
      <c r="D941" s="140"/>
      <c r="E941" s="137"/>
      <c r="F941" s="137"/>
      <c r="G941" s="122"/>
    </row>
    <row r="942" spans="1:7" hidden="1" x14ac:dyDescent="0.3">
      <c r="A942" s="145"/>
      <c r="B942" s="126"/>
      <c r="C942" s="122"/>
      <c r="D942" s="140"/>
      <c r="E942" s="137"/>
      <c r="F942" s="137"/>
      <c r="G942" s="122"/>
    </row>
    <row r="943" spans="1:7" hidden="1" x14ac:dyDescent="0.3">
      <c r="A943" s="145"/>
      <c r="B943" s="126"/>
      <c r="C943" s="122"/>
      <c r="D943" s="140"/>
      <c r="E943" s="137"/>
      <c r="F943" s="137"/>
      <c r="G943" s="122"/>
    </row>
    <row r="944" spans="1:7" hidden="1" x14ac:dyDescent="0.3">
      <c r="A944" s="145"/>
      <c r="B944" s="126"/>
      <c r="C944" s="122"/>
      <c r="D944" s="140"/>
      <c r="E944" s="137"/>
      <c r="F944" s="137"/>
      <c r="G944" s="122"/>
    </row>
    <row r="945" spans="1:7" hidden="1" x14ac:dyDescent="0.3">
      <c r="A945" s="145"/>
      <c r="B945" s="126"/>
      <c r="C945" s="122"/>
      <c r="D945" s="140"/>
      <c r="E945" s="137"/>
      <c r="F945" s="137"/>
      <c r="G945" s="122"/>
    </row>
    <row r="946" spans="1:7" hidden="1" x14ac:dyDescent="0.3">
      <c r="A946" s="145"/>
      <c r="B946" s="126"/>
      <c r="C946" s="122"/>
      <c r="D946" s="140"/>
      <c r="E946" s="137"/>
      <c r="F946" s="137"/>
      <c r="G946" s="122"/>
    </row>
    <row r="947" spans="1:7" hidden="1" x14ac:dyDescent="0.3">
      <c r="A947" s="145"/>
      <c r="B947" s="126"/>
      <c r="C947" s="122"/>
      <c r="D947" s="140"/>
      <c r="E947" s="137"/>
      <c r="F947" s="137"/>
      <c r="G947" s="122"/>
    </row>
    <row r="948" spans="1:7" hidden="1" x14ac:dyDescent="0.3">
      <c r="A948" s="145"/>
      <c r="B948" s="126"/>
      <c r="C948" s="122"/>
      <c r="D948" s="140"/>
      <c r="E948" s="137"/>
      <c r="F948" s="137"/>
      <c r="G948" s="122"/>
    </row>
    <row r="949" spans="1:7" hidden="1" x14ac:dyDescent="0.3">
      <c r="A949" s="145"/>
      <c r="B949" s="126"/>
      <c r="C949" s="122"/>
      <c r="D949" s="140"/>
      <c r="E949" s="137"/>
      <c r="F949" s="137"/>
      <c r="G949" s="122"/>
    </row>
    <row r="950" spans="1:7" hidden="1" x14ac:dyDescent="0.3">
      <c r="A950" s="145"/>
      <c r="B950" s="126"/>
      <c r="C950" s="122"/>
      <c r="D950" s="140"/>
      <c r="E950" s="137"/>
      <c r="F950" s="137"/>
      <c r="G950" s="122"/>
    </row>
    <row r="951" spans="1:7" hidden="1" x14ac:dyDescent="0.3">
      <c r="A951" s="145"/>
      <c r="B951" s="126"/>
      <c r="C951" s="122"/>
      <c r="D951" s="140"/>
      <c r="E951" s="137"/>
      <c r="F951" s="137"/>
      <c r="G951" s="122"/>
    </row>
    <row r="952" spans="1:7" hidden="1" x14ac:dyDescent="0.3">
      <c r="A952" s="145"/>
      <c r="B952" s="126"/>
      <c r="C952" s="122"/>
      <c r="D952" s="140"/>
      <c r="E952" s="137"/>
      <c r="F952" s="137"/>
      <c r="G952" s="122"/>
    </row>
    <row r="953" spans="1:7" hidden="1" x14ac:dyDescent="0.3">
      <c r="A953" s="145"/>
      <c r="B953" s="126"/>
      <c r="C953" s="122"/>
      <c r="D953" s="140"/>
      <c r="E953" s="137"/>
      <c r="F953" s="137"/>
      <c r="G953" s="122"/>
    </row>
    <row r="954" spans="1:7" hidden="1" x14ac:dyDescent="0.3">
      <c r="A954" s="145"/>
      <c r="B954" s="126"/>
      <c r="C954" s="122"/>
      <c r="D954" s="140"/>
      <c r="E954" s="137"/>
      <c r="F954" s="137"/>
      <c r="G954" s="122"/>
    </row>
    <row r="955" spans="1:7" hidden="1" x14ac:dyDescent="0.3">
      <c r="A955" s="145"/>
      <c r="B955" s="126"/>
      <c r="C955" s="122"/>
      <c r="D955" s="140"/>
      <c r="E955" s="137"/>
      <c r="F955" s="137"/>
      <c r="G955" s="122"/>
    </row>
    <row r="956" spans="1:7" hidden="1" x14ac:dyDescent="0.3">
      <c r="A956" s="145"/>
      <c r="B956" s="126"/>
      <c r="C956" s="122"/>
      <c r="D956" s="140"/>
      <c r="E956" s="137"/>
      <c r="F956" s="137"/>
      <c r="G956" s="122"/>
    </row>
    <row r="957" spans="1:7" hidden="1" x14ac:dyDescent="0.3">
      <c r="A957" s="145"/>
      <c r="B957" s="126"/>
      <c r="C957" s="122"/>
      <c r="D957" s="140"/>
      <c r="E957" s="137"/>
      <c r="F957" s="137"/>
      <c r="G957" s="122"/>
    </row>
    <row r="958" spans="1:7" hidden="1" x14ac:dyDescent="0.3">
      <c r="A958" s="145"/>
      <c r="B958" s="126"/>
      <c r="C958" s="122"/>
      <c r="D958" s="140"/>
      <c r="E958" s="137"/>
      <c r="F958" s="137"/>
      <c r="G958" s="122"/>
    </row>
    <row r="959" spans="1:7" hidden="1" x14ac:dyDescent="0.3">
      <c r="A959" s="145"/>
      <c r="B959" s="126"/>
      <c r="C959" s="122"/>
      <c r="D959" s="140"/>
      <c r="E959" s="137"/>
      <c r="F959" s="137"/>
      <c r="G959" s="122"/>
    </row>
    <row r="960" spans="1:7" ht="19.5" hidden="1" customHeight="1" x14ac:dyDescent="0.3">
      <c r="A960" s="145"/>
      <c r="B960" s="126"/>
      <c r="C960" s="122"/>
      <c r="D960" s="226"/>
      <c r="E960" s="122"/>
      <c r="F960" s="122"/>
      <c r="G960" s="122"/>
    </row>
    <row r="961" spans="1:7" hidden="1" x14ac:dyDescent="0.3">
      <c r="A961" s="145"/>
      <c r="B961" s="126"/>
      <c r="C961" s="122"/>
      <c r="D961" s="140"/>
      <c r="E961" s="137"/>
      <c r="F961" s="137"/>
      <c r="G961" s="122"/>
    </row>
    <row r="962" spans="1:7" hidden="1" x14ac:dyDescent="0.3">
      <c r="A962" s="145"/>
      <c r="B962" s="126"/>
      <c r="C962" s="122"/>
      <c r="D962" s="140"/>
      <c r="E962" s="137"/>
      <c r="F962" s="137"/>
      <c r="G962" s="122"/>
    </row>
    <row r="963" spans="1:7" hidden="1" x14ac:dyDescent="0.3">
      <c r="A963" s="197"/>
      <c r="B963" s="132"/>
      <c r="C963" s="122"/>
      <c r="D963" s="145"/>
      <c r="E963" s="122"/>
      <c r="F963" s="122"/>
      <c r="G963" s="122">
        <f>SUM(G859:G962)</f>
        <v>0</v>
      </c>
    </row>
    <row r="964" spans="1:7" hidden="1" x14ac:dyDescent="0.3">
      <c r="A964" s="197"/>
      <c r="B964" s="167"/>
      <c r="C964" s="135"/>
      <c r="D964" s="140"/>
      <c r="E964" s="137"/>
      <c r="F964" s="137"/>
      <c r="G964" s="137"/>
    </row>
    <row r="965" spans="1:7" hidden="1" x14ac:dyDescent="0.3">
      <c r="A965" s="145"/>
      <c r="B965" s="126"/>
      <c r="C965" s="122"/>
      <c r="D965" s="140"/>
      <c r="E965" s="137"/>
      <c r="F965" s="137"/>
      <c r="G965" s="122"/>
    </row>
    <row r="966" spans="1:7" hidden="1" x14ac:dyDescent="0.3">
      <c r="A966" s="145"/>
      <c r="B966" s="126"/>
      <c r="C966" s="122"/>
      <c r="D966" s="140"/>
      <c r="E966" s="137"/>
      <c r="F966" s="137"/>
      <c r="G966" s="122"/>
    </row>
    <row r="967" spans="1:7" hidden="1" x14ac:dyDescent="0.3">
      <c r="A967" s="145"/>
      <c r="B967" s="126"/>
      <c r="C967" s="122"/>
      <c r="D967" s="140"/>
      <c r="E967" s="137"/>
      <c r="F967" s="137"/>
      <c r="G967" s="122"/>
    </row>
    <row r="968" spans="1:7" hidden="1" x14ac:dyDescent="0.3">
      <c r="A968" s="145"/>
      <c r="B968" s="126"/>
      <c r="C968" s="122"/>
      <c r="D968" s="140"/>
      <c r="E968" s="137"/>
      <c r="F968" s="137"/>
      <c r="G968" s="122"/>
    </row>
    <row r="969" spans="1:7" hidden="1" x14ac:dyDescent="0.3">
      <c r="A969" s="145"/>
      <c r="B969" s="126"/>
      <c r="C969" s="122"/>
      <c r="D969" s="140"/>
      <c r="E969" s="137"/>
      <c r="F969" s="137"/>
      <c r="G969" s="122"/>
    </row>
    <row r="970" spans="1:7" hidden="1" x14ac:dyDescent="0.3">
      <c r="A970" s="145"/>
      <c r="B970" s="126"/>
      <c r="C970" s="122"/>
      <c r="D970" s="140"/>
      <c r="E970" s="137"/>
      <c r="F970" s="137"/>
      <c r="G970" s="122"/>
    </row>
    <row r="971" spans="1:7" hidden="1" x14ac:dyDescent="0.3">
      <c r="A971" s="145"/>
      <c r="B971" s="126"/>
      <c r="C971" s="122"/>
      <c r="D971" s="140"/>
      <c r="E971" s="137"/>
      <c r="F971" s="137"/>
      <c r="G971" s="122"/>
    </row>
    <row r="972" spans="1:7" s="158" customFormat="1" hidden="1" x14ac:dyDescent="0.3">
      <c r="A972" s="145"/>
      <c r="B972" s="128"/>
      <c r="C972" s="122"/>
      <c r="D972" s="145"/>
      <c r="E972" s="122"/>
      <c r="F972" s="122"/>
      <c r="G972" s="397"/>
    </row>
    <row r="973" spans="1:7" hidden="1" x14ac:dyDescent="0.3">
      <c r="A973" s="145"/>
      <c r="B973" s="126"/>
      <c r="C973" s="122"/>
      <c r="D973" s="140"/>
      <c r="E973" s="137"/>
      <c r="F973" s="137"/>
      <c r="G973" s="122"/>
    </row>
    <row r="974" spans="1:7" hidden="1" x14ac:dyDescent="0.3">
      <c r="A974" s="145"/>
      <c r="B974" s="126"/>
      <c r="C974" s="122"/>
      <c r="D974" s="140"/>
      <c r="E974" s="137"/>
      <c r="F974" s="137"/>
      <c r="G974" s="122"/>
    </row>
    <row r="975" spans="1:7" hidden="1" x14ac:dyDescent="0.3">
      <c r="A975" s="145"/>
      <c r="B975" s="126"/>
      <c r="C975" s="122"/>
      <c r="D975" s="140"/>
      <c r="E975" s="137"/>
      <c r="F975" s="137"/>
      <c r="G975" s="122"/>
    </row>
    <row r="976" spans="1:7" hidden="1" x14ac:dyDescent="0.3">
      <c r="A976" s="145"/>
      <c r="B976" s="126"/>
      <c r="C976" s="122"/>
      <c r="D976" s="140"/>
      <c r="E976" s="137"/>
      <c r="F976" s="137"/>
      <c r="G976" s="122"/>
    </row>
    <row r="977" spans="1:7" hidden="1" x14ac:dyDescent="0.3">
      <c r="A977" s="145"/>
      <c r="B977" s="126"/>
      <c r="C977" s="122"/>
      <c r="D977" s="140"/>
      <c r="E977" s="137"/>
      <c r="F977" s="137"/>
      <c r="G977" s="122"/>
    </row>
    <row r="978" spans="1:7" hidden="1" x14ac:dyDescent="0.3">
      <c r="A978" s="145"/>
      <c r="B978" s="126"/>
      <c r="C978" s="122"/>
      <c r="D978" s="140"/>
      <c r="E978" s="137"/>
      <c r="F978" s="137"/>
      <c r="G978" s="122"/>
    </row>
    <row r="979" spans="1:7" hidden="1" x14ac:dyDescent="0.3">
      <c r="A979" s="145"/>
      <c r="B979" s="126"/>
      <c r="C979" s="122"/>
      <c r="D979" s="140"/>
      <c r="E979" s="137"/>
      <c r="F979" s="137"/>
      <c r="G979" s="122"/>
    </row>
    <row r="980" spans="1:7" hidden="1" x14ac:dyDescent="0.3">
      <c r="A980" s="145"/>
      <c r="B980" s="126"/>
      <c r="C980" s="122"/>
      <c r="D980" s="140"/>
      <c r="E980" s="137"/>
      <c r="F980" s="137"/>
      <c r="G980" s="122"/>
    </row>
    <row r="981" spans="1:7" hidden="1" x14ac:dyDescent="0.3">
      <c r="A981" s="145"/>
      <c r="B981" s="126"/>
      <c r="C981" s="122"/>
      <c r="D981" s="140"/>
      <c r="E981" s="137"/>
      <c r="F981" s="137"/>
      <c r="G981" s="122"/>
    </row>
    <row r="982" spans="1:7" hidden="1" x14ac:dyDescent="0.3">
      <c r="A982" s="145"/>
      <c r="B982" s="126"/>
      <c r="C982" s="122"/>
      <c r="D982" s="140"/>
      <c r="E982" s="137"/>
      <c r="F982" s="137"/>
      <c r="G982" s="122"/>
    </row>
    <row r="983" spans="1:7" hidden="1" x14ac:dyDescent="0.3">
      <c r="A983" s="197"/>
      <c r="B983" s="132"/>
      <c r="C983" s="127"/>
      <c r="D983" s="226"/>
      <c r="E983" s="127"/>
      <c r="F983" s="127"/>
      <c r="G983" s="127">
        <f>SUM(G965:G982)</f>
        <v>0</v>
      </c>
    </row>
    <row r="984" spans="1:7" s="154" customFormat="1" hidden="1" x14ac:dyDescent="0.3">
      <c r="A984" s="197"/>
      <c r="B984" s="167"/>
      <c r="C984" s="142"/>
      <c r="D984" s="143"/>
      <c r="E984" s="142"/>
      <c r="F984" s="142"/>
      <c r="G984" s="142">
        <f>G963+G983</f>
        <v>0</v>
      </c>
    </row>
    <row r="985" spans="1:7" hidden="1" x14ac:dyDescent="0.3">
      <c r="A985" s="197"/>
      <c r="B985" s="167"/>
      <c r="C985" s="135"/>
      <c r="D985" s="143"/>
      <c r="E985" s="142"/>
      <c r="F985" s="142"/>
      <c r="G985" s="142"/>
    </row>
    <row r="986" spans="1:7" s="158" customFormat="1" hidden="1" x14ac:dyDescent="0.3">
      <c r="A986" s="197"/>
      <c r="B986" s="195"/>
      <c r="C986" s="136"/>
      <c r="D986" s="226"/>
      <c r="E986" s="127"/>
      <c r="F986" s="127"/>
      <c r="G986" s="397"/>
    </row>
    <row r="987" spans="1:7" s="158" customFormat="1" hidden="1" x14ac:dyDescent="0.3">
      <c r="A987" s="145"/>
      <c r="B987" s="128"/>
      <c r="C987" s="122"/>
      <c r="D987" s="144"/>
      <c r="E987" s="127"/>
      <c r="F987" s="127"/>
      <c r="G987" s="397"/>
    </row>
    <row r="988" spans="1:7" s="158" customFormat="1" hidden="1" x14ac:dyDescent="0.3">
      <c r="A988" s="197"/>
      <c r="B988" s="128"/>
      <c r="C988" s="127"/>
      <c r="D988" s="226"/>
      <c r="E988" s="127"/>
      <c r="F988" s="127"/>
      <c r="G988" s="127">
        <f>SUM(G987:G987)</f>
        <v>0</v>
      </c>
    </row>
    <row r="989" spans="1:7" hidden="1" x14ac:dyDescent="0.3">
      <c r="A989" s="197"/>
      <c r="B989" s="167"/>
      <c r="C989" s="135"/>
      <c r="D989" s="140"/>
      <c r="E989" s="137"/>
      <c r="F989" s="137"/>
      <c r="G989" s="137"/>
    </row>
    <row r="990" spans="1:7" hidden="1" x14ac:dyDescent="0.3">
      <c r="A990" s="145"/>
      <c r="B990" s="209"/>
      <c r="C990" s="122"/>
      <c r="D990" s="145"/>
      <c r="E990" s="122"/>
      <c r="F990" s="122"/>
      <c r="G990" s="122"/>
    </row>
    <row r="991" spans="1:7" hidden="1" x14ac:dyDescent="0.3">
      <c r="A991" s="145"/>
      <c r="B991" s="209"/>
      <c r="C991" s="122"/>
      <c r="D991" s="145"/>
      <c r="E991" s="122"/>
      <c r="F991" s="122"/>
      <c r="G991" s="122"/>
    </row>
    <row r="992" spans="1:7" hidden="1" x14ac:dyDescent="0.3">
      <c r="A992" s="145"/>
      <c r="B992" s="210"/>
      <c r="C992" s="122"/>
      <c r="D992" s="145"/>
      <c r="E992" s="122"/>
      <c r="F992" s="122"/>
      <c r="G992" s="122"/>
    </row>
    <row r="993" spans="1:7" hidden="1" x14ac:dyDescent="0.3">
      <c r="A993" s="145"/>
      <c r="B993" s="210"/>
      <c r="C993" s="122"/>
      <c r="D993" s="145"/>
      <c r="E993" s="122"/>
      <c r="F993" s="122"/>
      <c r="G993" s="122"/>
    </row>
    <row r="994" spans="1:7" hidden="1" x14ac:dyDescent="0.3">
      <c r="A994" s="145"/>
      <c r="B994" s="210"/>
      <c r="C994" s="122"/>
      <c r="D994" s="145"/>
      <c r="E994" s="122"/>
      <c r="F994" s="122"/>
      <c r="G994" s="122"/>
    </row>
    <row r="995" spans="1:7" hidden="1" x14ac:dyDescent="0.3">
      <c r="A995" s="145"/>
      <c r="B995" s="210"/>
      <c r="C995" s="122"/>
      <c r="D995" s="145"/>
      <c r="E995" s="122"/>
      <c r="F995" s="122"/>
      <c r="G995" s="122"/>
    </row>
    <row r="996" spans="1:7" hidden="1" x14ac:dyDescent="0.3">
      <c r="A996" s="197"/>
      <c r="B996" s="132"/>
      <c r="C996" s="122"/>
      <c r="D996" s="145"/>
      <c r="E996" s="122"/>
      <c r="F996" s="122"/>
      <c r="G996" s="122">
        <f>SUM(G990:G995)</f>
        <v>0</v>
      </c>
    </row>
    <row r="997" spans="1:7" hidden="1" x14ac:dyDescent="0.3">
      <c r="A997" s="197"/>
      <c r="B997" s="167"/>
      <c r="C997" s="135"/>
      <c r="D997" s="140"/>
      <c r="E997" s="137"/>
      <c r="F997" s="137"/>
      <c r="G997" s="137"/>
    </row>
    <row r="998" spans="1:7" hidden="1" x14ac:dyDescent="0.3">
      <c r="A998" s="145"/>
      <c r="B998" s="126"/>
      <c r="C998" s="122"/>
      <c r="D998" s="226"/>
      <c r="E998" s="127"/>
      <c r="F998" s="127"/>
      <c r="G998" s="122"/>
    </row>
    <row r="999" spans="1:7" hidden="1" x14ac:dyDescent="0.3">
      <c r="A999" s="197"/>
      <c r="B999" s="132"/>
      <c r="C999" s="122"/>
      <c r="D999" s="145"/>
      <c r="E999" s="122"/>
      <c r="F999" s="122"/>
      <c r="G999" s="122">
        <f>SUM(G998:G998)</f>
        <v>0</v>
      </c>
    </row>
    <row r="1000" spans="1:7" hidden="1" x14ac:dyDescent="0.3">
      <c r="A1000" s="197"/>
      <c r="B1000" s="205"/>
      <c r="C1000" s="169"/>
      <c r="D1000" s="140"/>
      <c r="E1000" s="137"/>
      <c r="F1000" s="137"/>
      <c r="G1000" s="137"/>
    </row>
    <row r="1001" spans="1:7" hidden="1" x14ac:dyDescent="0.3">
      <c r="A1001" s="145"/>
      <c r="B1001" s="185"/>
      <c r="C1001" s="122"/>
      <c r="D1001" s="143"/>
      <c r="E1001" s="142"/>
      <c r="F1001" s="142"/>
      <c r="G1001" s="142"/>
    </row>
    <row r="1002" spans="1:7" hidden="1" x14ac:dyDescent="0.3">
      <c r="A1002" s="145"/>
      <c r="B1002" s="185"/>
      <c r="C1002" s="122"/>
      <c r="D1002" s="143"/>
      <c r="E1002" s="142"/>
      <c r="F1002" s="142"/>
      <c r="G1002" s="142"/>
    </row>
    <row r="1003" spans="1:7" hidden="1" x14ac:dyDescent="0.3">
      <c r="A1003" s="145"/>
      <c r="B1003" s="185"/>
      <c r="C1003" s="122"/>
      <c r="D1003" s="143"/>
      <c r="E1003" s="125"/>
      <c r="F1003" s="122"/>
      <c r="G1003" s="142"/>
    </row>
    <row r="1004" spans="1:7" hidden="1" x14ac:dyDescent="0.3">
      <c r="A1004" s="145"/>
      <c r="B1004" s="185"/>
      <c r="C1004" s="122"/>
      <c r="D1004" s="143"/>
      <c r="E1004" s="149"/>
      <c r="F1004" s="142"/>
      <c r="G1004" s="142"/>
    </row>
    <row r="1005" spans="1:7" hidden="1" x14ac:dyDescent="0.3">
      <c r="A1005" s="145"/>
      <c r="B1005" s="185"/>
      <c r="C1005" s="122"/>
      <c r="D1005" s="143"/>
      <c r="E1005" s="149"/>
      <c r="F1005" s="142"/>
      <c r="G1005" s="142"/>
    </row>
    <row r="1006" spans="1:7" hidden="1" x14ac:dyDescent="0.3">
      <c r="A1006" s="145"/>
      <c r="B1006" s="185"/>
      <c r="C1006" s="122"/>
      <c r="D1006" s="143"/>
      <c r="E1006" s="149"/>
      <c r="F1006" s="142"/>
      <c r="G1006" s="142"/>
    </row>
    <row r="1007" spans="1:7" hidden="1" x14ac:dyDescent="0.3">
      <c r="A1007" s="145"/>
      <c r="B1007" s="185"/>
      <c r="C1007" s="122"/>
      <c r="D1007" s="143"/>
      <c r="E1007" s="149"/>
      <c r="F1007" s="142"/>
      <c r="G1007" s="142"/>
    </row>
    <row r="1008" spans="1:7" hidden="1" x14ac:dyDescent="0.3">
      <c r="A1008" s="145"/>
      <c r="B1008" s="185"/>
      <c r="C1008" s="122"/>
      <c r="D1008" s="143"/>
      <c r="E1008" s="149"/>
      <c r="F1008" s="142"/>
      <c r="G1008" s="142"/>
    </row>
    <row r="1009" spans="1:7" hidden="1" x14ac:dyDescent="0.3">
      <c r="A1009" s="145"/>
      <c r="B1009" s="185"/>
      <c r="C1009" s="122"/>
      <c r="D1009" s="143"/>
      <c r="E1009" s="149"/>
      <c r="F1009" s="142"/>
      <c r="G1009" s="142"/>
    </row>
    <row r="1010" spans="1:7" hidden="1" x14ac:dyDescent="0.3">
      <c r="A1010" s="145"/>
      <c r="B1010" s="185"/>
      <c r="C1010" s="122"/>
      <c r="D1010" s="143"/>
      <c r="E1010" s="149"/>
      <c r="F1010" s="142"/>
      <c r="G1010" s="142"/>
    </row>
    <row r="1011" spans="1:7" hidden="1" x14ac:dyDescent="0.3">
      <c r="A1011" s="145"/>
      <c r="B1011" s="185"/>
      <c r="C1011" s="122"/>
      <c r="D1011" s="143"/>
      <c r="E1011" s="149"/>
      <c r="F1011" s="142"/>
      <c r="G1011" s="142"/>
    </row>
    <row r="1012" spans="1:7" hidden="1" x14ac:dyDescent="0.3">
      <c r="A1012" s="145"/>
      <c r="B1012" s="185"/>
      <c r="C1012" s="122"/>
      <c r="D1012" s="143"/>
      <c r="E1012" s="149"/>
      <c r="F1012" s="142"/>
      <c r="G1012" s="142"/>
    </row>
    <row r="1013" spans="1:7" hidden="1" x14ac:dyDescent="0.3">
      <c r="A1013" s="145"/>
      <c r="B1013" s="126"/>
      <c r="C1013" s="122"/>
      <c r="D1013" s="143"/>
      <c r="E1013" s="149"/>
      <c r="F1013" s="142"/>
      <c r="G1013" s="142"/>
    </row>
    <row r="1014" spans="1:7" hidden="1" x14ac:dyDescent="0.3">
      <c r="A1014" s="145"/>
      <c r="B1014" s="211"/>
      <c r="C1014" s="122"/>
      <c r="D1014" s="143"/>
      <c r="E1014" s="149"/>
      <c r="F1014" s="142"/>
      <c r="G1014" s="142"/>
    </row>
    <row r="1015" spans="1:7" hidden="1" x14ac:dyDescent="0.3">
      <c r="A1015" s="145"/>
      <c r="B1015" s="211"/>
      <c r="C1015" s="122"/>
      <c r="D1015" s="143"/>
      <c r="E1015" s="149"/>
      <c r="F1015" s="142"/>
      <c r="G1015" s="142"/>
    </row>
    <row r="1016" spans="1:7" hidden="1" x14ac:dyDescent="0.3">
      <c r="A1016" s="145"/>
      <c r="B1016" s="211"/>
      <c r="C1016" s="122"/>
      <c r="D1016" s="143"/>
      <c r="E1016" s="149"/>
      <c r="F1016" s="142"/>
      <c r="G1016" s="142"/>
    </row>
    <row r="1017" spans="1:7" hidden="1" x14ac:dyDescent="0.3">
      <c r="A1017" s="145"/>
      <c r="B1017" s="126"/>
      <c r="C1017" s="122"/>
      <c r="D1017" s="143"/>
      <c r="E1017" s="149"/>
      <c r="F1017" s="142"/>
      <c r="G1017" s="142"/>
    </row>
    <row r="1018" spans="1:7" hidden="1" x14ac:dyDescent="0.3">
      <c r="A1018" s="145"/>
      <c r="B1018" s="211"/>
      <c r="C1018" s="122"/>
      <c r="D1018" s="143"/>
      <c r="E1018" s="149"/>
      <c r="F1018" s="142"/>
      <c r="G1018" s="142"/>
    </row>
    <row r="1019" spans="1:7" hidden="1" x14ac:dyDescent="0.3">
      <c r="A1019" s="197"/>
      <c r="B1019" s="185"/>
      <c r="C1019" s="122"/>
      <c r="D1019" s="145"/>
      <c r="E1019" s="125"/>
      <c r="F1019" s="122"/>
      <c r="G1019" s="122">
        <f>SUM(G1001:G1018)</f>
        <v>0</v>
      </c>
    </row>
    <row r="1020" spans="1:7" hidden="1" x14ac:dyDescent="0.3">
      <c r="A1020" s="197"/>
      <c r="B1020" s="167"/>
      <c r="C1020" s="135"/>
      <c r="D1020" s="140"/>
      <c r="E1020" s="137"/>
      <c r="F1020" s="137"/>
      <c r="G1020" s="137"/>
    </row>
    <row r="1021" spans="1:7" hidden="1" x14ac:dyDescent="0.3">
      <c r="A1021" s="145"/>
      <c r="B1021" s="126"/>
      <c r="C1021" s="122"/>
      <c r="D1021" s="145"/>
      <c r="E1021" s="122"/>
      <c r="F1021" s="122"/>
      <c r="G1021" s="122"/>
    </row>
    <row r="1022" spans="1:7" hidden="1" x14ac:dyDescent="0.3">
      <c r="A1022" s="197"/>
      <c r="B1022" s="132"/>
      <c r="C1022" s="122"/>
      <c r="D1022" s="145"/>
      <c r="E1022" s="122"/>
      <c r="F1022" s="122"/>
      <c r="G1022" s="122">
        <f>SUM(G1021:G1021)</f>
        <v>0</v>
      </c>
    </row>
    <row r="1023" spans="1:7" s="158" customFormat="1" hidden="1" x14ac:dyDescent="0.3">
      <c r="A1023" s="197"/>
      <c r="B1023" s="195"/>
      <c r="C1023" s="136"/>
      <c r="D1023" s="226"/>
      <c r="E1023" s="127"/>
      <c r="F1023" s="127"/>
      <c r="G1023" s="397"/>
    </row>
    <row r="1024" spans="1:7" s="158" customFormat="1" hidden="1" x14ac:dyDescent="0.3">
      <c r="A1024" s="145"/>
      <c r="B1024" s="132"/>
      <c r="C1024" s="122"/>
      <c r="D1024" s="145"/>
      <c r="E1024" s="122"/>
      <c r="F1024" s="122"/>
      <c r="G1024" s="397"/>
    </row>
    <row r="1025" spans="1:7" s="158" customFormat="1" hidden="1" x14ac:dyDescent="0.3">
      <c r="A1025" s="197"/>
      <c r="B1025" s="128"/>
      <c r="C1025" s="122"/>
      <c r="D1025" s="145"/>
      <c r="E1025" s="122"/>
      <c r="F1025" s="122"/>
      <c r="G1025" s="122">
        <f>SUM(G1024)</f>
        <v>0</v>
      </c>
    </row>
    <row r="1026" spans="1:7" s="154" customFormat="1" hidden="1" x14ac:dyDescent="0.3">
      <c r="A1026" s="197"/>
      <c r="B1026" s="167"/>
      <c r="C1026" s="142"/>
      <c r="D1026" s="143"/>
      <c r="E1026" s="186"/>
      <c r="F1026" s="142"/>
      <c r="G1026" s="142">
        <f>G996+G999+G1022+G1019+G988+G1025</f>
        <v>0</v>
      </c>
    </row>
    <row r="1027" spans="1:7" hidden="1" x14ac:dyDescent="0.3"/>
    <row r="1028" spans="1:7" hidden="1" x14ac:dyDescent="0.3"/>
    <row r="1029" spans="1:7" hidden="1" x14ac:dyDescent="0.3"/>
    <row r="1030" spans="1:7" hidden="1" x14ac:dyDescent="0.3"/>
    <row r="1031" spans="1:7" hidden="1" x14ac:dyDescent="0.3"/>
    <row r="1032" spans="1:7" hidden="1" x14ac:dyDescent="0.3"/>
    <row r="1033" spans="1:7" hidden="1" x14ac:dyDescent="0.3"/>
    <row r="1034" spans="1:7" hidden="1" x14ac:dyDescent="0.3"/>
    <row r="1035" spans="1:7" hidden="1" x14ac:dyDescent="0.3"/>
    <row r="1036" spans="1:7" hidden="1" x14ac:dyDescent="0.3"/>
    <row r="1037" spans="1:7" hidden="1" x14ac:dyDescent="0.3"/>
    <row r="1038" spans="1:7" hidden="1" x14ac:dyDescent="0.3"/>
    <row r="1039" spans="1:7" hidden="1" x14ac:dyDescent="0.3"/>
    <row r="1040" spans="1:7" hidden="1" x14ac:dyDescent="0.3"/>
    <row r="1041" spans="5:5" x14ac:dyDescent="0.3">
      <c r="E1041" s="100"/>
    </row>
    <row r="1042" spans="5:5" x14ac:dyDescent="0.3"/>
    <row r="1043" spans="5:5" x14ac:dyDescent="0.3"/>
    <row r="1044" spans="5:5" x14ac:dyDescent="0.3"/>
    <row r="1045" spans="5:5" x14ac:dyDescent="0.3"/>
    <row r="1046" spans="5:5" x14ac:dyDescent="0.3"/>
    <row r="1047" spans="5:5" x14ac:dyDescent="0.3"/>
    <row r="1048" spans="5:5" x14ac:dyDescent="0.3"/>
    <row r="1049" spans="5:5" x14ac:dyDescent="0.3"/>
    <row r="1050" spans="5:5" x14ac:dyDescent="0.3"/>
    <row r="1051" spans="5:5" x14ac:dyDescent="0.3"/>
    <row r="1052" spans="5:5" x14ac:dyDescent="0.3"/>
    <row r="1053" spans="5:5" x14ac:dyDescent="0.3"/>
    <row r="1054" spans="5:5" x14ac:dyDescent="0.3"/>
    <row r="1055" spans="5:5" x14ac:dyDescent="0.3"/>
    <row r="1056" spans="5:5" x14ac:dyDescent="0.3"/>
    <row r="1057" x14ac:dyDescent="0.3"/>
    <row r="1058" x14ac:dyDescent="0.3"/>
    <row r="1059" x14ac:dyDescent="0.3"/>
    <row r="1060" x14ac:dyDescent="0.3"/>
    <row r="1061" x14ac:dyDescent="0.3"/>
    <row r="1062" x14ac:dyDescent="0.3"/>
    <row r="1063" x14ac:dyDescent="0.3"/>
    <row r="1064" x14ac:dyDescent="0.3"/>
    <row r="1065" x14ac:dyDescent="0.3"/>
    <row r="1066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x14ac:dyDescent="0.3"/>
    <row r="1074" x14ac:dyDescent="0.3"/>
    <row r="1075" x14ac:dyDescent="0.3"/>
    <row r="1076" x14ac:dyDescent="0.3"/>
    <row r="1077" x14ac:dyDescent="0.3"/>
    <row r="1078" x14ac:dyDescent="0.3"/>
    <row r="1079" x14ac:dyDescent="0.3"/>
    <row r="1080" x14ac:dyDescent="0.3"/>
    <row r="1081" x14ac:dyDescent="0.3"/>
    <row r="1082" x14ac:dyDescent="0.3"/>
    <row r="1083" x14ac:dyDescent="0.3"/>
    <row r="1084" x14ac:dyDescent="0.3"/>
    <row r="1085" x14ac:dyDescent="0.3"/>
    <row r="1086" x14ac:dyDescent="0.3"/>
    <row r="1087" x14ac:dyDescent="0.3"/>
    <row r="1088" x14ac:dyDescent="0.3"/>
    <row r="1089" x14ac:dyDescent="0.3"/>
    <row r="1090" x14ac:dyDescent="0.3"/>
    <row r="1091" x14ac:dyDescent="0.3"/>
    <row r="1092" x14ac:dyDescent="0.3"/>
    <row r="1093" x14ac:dyDescent="0.3"/>
    <row r="1094" x14ac:dyDescent="0.3"/>
    <row r="1095" x14ac:dyDescent="0.3"/>
    <row r="1096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</sheetData>
  <autoFilter ref="A4:G1026"/>
  <mergeCells count="16">
    <mergeCell ref="A1:G1"/>
    <mergeCell ref="A58:G58"/>
    <mergeCell ref="A71:G71"/>
    <mergeCell ref="A2:A3"/>
    <mergeCell ref="B2:B3"/>
    <mergeCell ref="A46:G46"/>
    <mergeCell ref="A26:G26"/>
    <mergeCell ref="A5:G5"/>
    <mergeCell ref="D2:E2"/>
    <mergeCell ref="A121:B121"/>
    <mergeCell ref="A106:G106"/>
    <mergeCell ref="A120:B120"/>
    <mergeCell ref="A84:G84"/>
    <mergeCell ref="A95:G95"/>
    <mergeCell ref="A113:G113"/>
    <mergeCell ref="A101:G101"/>
  </mergeCells>
  <printOptions horizontalCentered="1"/>
  <pageMargins left="0.15748031496062992" right="0.15748031496062992" top="0.55118110236220474" bottom="0.39370078740157483" header="0.15748031496062992" footer="0.15748031496062992"/>
  <pageSetup paperSize="9" scale="65" fitToHeight="0" orientation="portrait" r:id="rId1"/>
  <headerFooter>
    <oddFooter>Страница &amp;P&amp;R&amp;A</oddFooter>
  </headerFooter>
  <rowBreaks count="1" manualBreakCount="1">
    <brk id="522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5"/>
  <sheetViews>
    <sheetView view="pageBreakPreview" zoomScale="70" zoomScaleNormal="60" zoomScaleSheetLayoutView="70" workbookViewId="0">
      <pane xSplit="2" ySplit="3" topLeftCell="C121" activePane="bottomRight" state="frozen"/>
      <selection pane="topRight" activeCell="C1" sqref="C1"/>
      <selection pane="bottomLeft" activeCell="A7" sqref="A7"/>
      <selection pane="bottomRight" activeCell="D90" sqref="D90:D98"/>
    </sheetView>
  </sheetViews>
  <sheetFormatPr defaultColWidth="9.109375" defaultRowHeight="15.6" x14ac:dyDescent="0.3"/>
  <cols>
    <col min="1" max="1" width="7.33203125" style="105" customWidth="1"/>
    <col min="2" max="2" width="48" style="105" customWidth="1"/>
    <col min="3" max="3" width="19.44140625" style="391" customWidth="1"/>
    <col min="4" max="4" width="9.88671875" style="403" customWidth="1"/>
    <col min="5" max="5" width="19.33203125" style="391" customWidth="1"/>
    <col min="6" max="6" width="15.109375" style="391" customWidth="1"/>
    <col min="7" max="7" width="15.6640625" style="391" customWidth="1"/>
    <col min="8" max="8" width="14.44140625" style="105" bestFit="1" customWidth="1"/>
    <col min="9" max="16384" width="9.109375" style="105"/>
  </cols>
  <sheetData>
    <row r="1" spans="1:8" ht="36.75" customHeight="1" x14ac:dyDescent="0.3">
      <c r="A1" s="490" t="s">
        <v>266</v>
      </c>
      <c r="B1" s="490"/>
      <c r="C1" s="490"/>
      <c r="D1" s="490"/>
      <c r="E1" s="490"/>
      <c r="F1" s="490"/>
      <c r="G1" s="490"/>
    </row>
    <row r="2" spans="1:8" ht="77.25" customHeight="1" x14ac:dyDescent="0.3">
      <c r="A2" s="221" t="s">
        <v>21</v>
      </c>
      <c r="B2" s="221" t="s">
        <v>0</v>
      </c>
      <c r="C2" s="222" t="s">
        <v>22</v>
      </c>
      <c r="D2" s="493" t="s">
        <v>25</v>
      </c>
      <c r="E2" s="494"/>
      <c r="F2" s="107" t="s">
        <v>66</v>
      </c>
      <c r="G2" s="223" t="s">
        <v>63</v>
      </c>
    </row>
    <row r="3" spans="1:8" s="108" customFormat="1" x14ac:dyDescent="0.3">
      <c r="A3" s="222"/>
      <c r="B3" s="222"/>
      <c r="C3" s="107" t="s">
        <v>20</v>
      </c>
      <c r="D3" s="107" t="s">
        <v>39</v>
      </c>
      <c r="E3" s="108" t="s">
        <v>65</v>
      </c>
      <c r="F3" s="107" t="s">
        <v>20</v>
      </c>
      <c r="G3" s="120" t="s">
        <v>20</v>
      </c>
    </row>
    <row r="4" spans="1:8" s="108" customFormat="1" x14ac:dyDescent="0.3">
      <c r="A4" s="109">
        <v>1</v>
      </c>
      <c r="B4" s="109">
        <v>2</v>
      </c>
      <c r="C4" s="109">
        <v>3</v>
      </c>
      <c r="D4" s="109">
        <v>4</v>
      </c>
      <c r="E4" s="109">
        <v>5</v>
      </c>
      <c r="F4" s="109">
        <v>6</v>
      </c>
      <c r="G4" s="109">
        <v>7</v>
      </c>
    </row>
    <row r="5" spans="1:8" s="115" customFormat="1" ht="17.25" customHeight="1" x14ac:dyDescent="0.3">
      <c r="A5" s="473" t="s">
        <v>68</v>
      </c>
      <c r="B5" s="474"/>
      <c r="C5" s="474"/>
      <c r="D5" s="474"/>
      <c r="E5" s="474"/>
      <c r="F5" s="474"/>
      <c r="G5" s="474"/>
    </row>
    <row r="6" spans="1:8" s="115" customFormat="1" ht="17.25" customHeight="1" x14ac:dyDescent="0.3">
      <c r="A6" s="119" t="s">
        <v>199</v>
      </c>
      <c r="B6" s="404"/>
      <c r="C6" s="100"/>
      <c r="D6" s="102"/>
      <c r="E6" s="100"/>
      <c r="F6" s="100"/>
      <c r="G6" s="100"/>
    </row>
    <row r="7" spans="1:8" s="115" customFormat="1" ht="17.25" customHeight="1" x14ac:dyDescent="0.3">
      <c r="A7" s="102">
        <v>1</v>
      </c>
      <c r="B7" s="239" t="s">
        <v>200</v>
      </c>
      <c r="C7" s="100">
        <f>E7+F7+G7</f>
        <v>130000</v>
      </c>
      <c r="D7" s="102"/>
      <c r="E7" s="100"/>
      <c r="F7" s="100"/>
      <c r="G7" s="100">
        <v>130000</v>
      </c>
      <c r="H7" s="252"/>
    </row>
    <row r="8" spans="1:8" s="108" customFormat="1" ht="17.25" customHeight="1" x14ac:dyDescent="0.3">
      <c r="A8" s="239" t="s">
        <v>42</v>
      </c>
      <c r="B8" s="99"/>
      <c r="C8" s="100">
        <f>SUM(C7:C7)</f>
        <v>130000</v>
      </c>
      <c r="D8" s="98">
        <f t="shared" ref="D8:G8" si="0">SUM(D7:D7)</f>
        <v>0</v>
      </c>
      <c r="E8" s="100">
        <f t="shared" si="0"/>
        <v>0</v>
      </c>
      <c r="F8" s="100">
        <f t="shared" si="0"/>
        <v>0</v>
      </c>
      <c r="G8" s="100">
        <f t="shared" si="0"/>
        <v>130000</v>
      </c>
      <c r="H8" s="252"/>
    </row>
    <row r="9" spans="1:8" s="115" customFormat="1" ht="17.25" customHeight="1" x14ac:dyDescent="0.3">
      <c r="A9" s="114" t="s">
        <v>70</v>
      </c>
      <c r="B9" s="237"/>
      <c r="C9" s="220">
        <f>C8</f>
        <v>130000</v>
      </c>
      <c r="D9" s="245">
        <f t="shared" ref="D9:G9" si="1">D8</f>
        <v>0</v>
      </c>
      <c r="E9" s="220">
        <f t="shared" si="1"/>
        <v>0</v>
      </c>
      <c r="F9" s="220">
        <f t="shared" si="1"/>
        <v>0</v>
      </c>
      <c r="G9" s="220">
        <f t="shared" si="1"/>
        <v>130000</v>
      </c>
      <c r="H9" s="252"/>
    </row>
    <row r="10" spans="1:8" s="405" customFormat="1" ht="17.25" customHeight="1" x14ac:dyDescent="0.3">
      <c r="A10" s="470" t="s">
        <v>74</v>
      </c>
      <c r="B10" s="471"/>
      <c r="C10" s="471"/>
      <c r="D10" s="471"/>
      <c r="E10" s="471"/>
      <c r="F10" s="471"/>
      <c r="G10" s="472"/>
      <c r="H10" s="252"/>
    </row>
    <row r="11" spans="1:8" s="115" customFormat="1" ht="17.25" customHeight="1" x14ac:dyDescent="0.3">
      <c r="A11" s="249" t="s">
        <v>281</v>
      </c>
      <c r="B11" s="114"/>
      <c r="C11" s="220"/>
      <c r="D11" s="244"/>
      <c r="E11" s="220"/>
      <c r="F11" s="220"/>
      <c r="G11" s="100"/>
      <c r="H11" s="252"/>
    </row>
    <row r="12" spans="1:8" s="108" customFormat="1" ht="37.5" customHeight="1" x14ac:dyDescent="0.3">
      <c r="A12" s="98">
        <f>A7+1</f>
        <v>2</v>
      </c>
      <c r="B12" s="117" t="s">
        <v>75</v>
      </c>
      <c r="C12" s="100">
        <f t="shared" ref="C12:C18" si="2">E12+F12+G12</f>
        <v>5016630.92</v>
      </c>
      <c r="D12" s="102">
        <v>2</v>
      </c>
      <c r="E12" s="100">
        <f>2434852*D12</f>
        <v>4869704</v>
      </c>
      <c r="F12" s="100">
        <v>146926.92000000001</v>
      </c>
      <c r="G12" s="120"/>
      <c r="H12" s="252"/>
    </row>
    <row r="13" spans="1:8" s="108" customFormat="1" ht="17.25" customHeight="1" x14ac:dyDescent="0.3">
      <c r="A13" s="98">
        <f>A12+1</f>
        <v>3</v>
      </c>
      <c r="B13" s="99" t="s">
        <v>76</v>
      </c>
      <c r="C13" s="100">
        <f t="shared" si="2"/>
        <v>5016630.92</v>
      </c>
      <c r="D13" s="102">
        <v>2</v>
      </c>
      <c r="E13" s="100">
        <f>2434852*D13</f>
        <v>4869704</v>
      </c>
      <c r="F13" s="100">
        <v>146926.92000000001</v>
      </c>
      <c r="G13" s="120"/>
      <c r="H13" s="252"/>
    </row>
    <row r="14" spans="1:8" s="108" customFormat="1" ht="17.25" customHeight="1" x14ac:dyDescent="0.3">
      <c r="A14" s="98">
        <f t="shared" ref="A14:A18" si="3">A13+1</f>
        <v>4</v>
      </c>
      <c r="B14" s="253" t="s">
        <v>215</v>
      </c>
      <c r="C14" s="100">
        <f t="shared" si="2"/>
        <v>260000</v>
      </c>
      <c r="D14" s="102"/>
      <c r="E14" s="100">
        <f>2434852*D14</f>
        <v>0</v>
      </c>
      <c r="F14" s="100"/>
      <c r="G14" s="100">
        <v>260000</v>
      </c>
      <c r="H14" s="252"/>
    </row>
    <row r="15" spans="1:8" s="108" customFormat="1" ht="17.25" customHeight="1" x14ac:dyDescent="0.3">
      <c r="A15" s="98">
        <f t="shared" si="3"/>
        <v>5</v>
      </c>
      <c r="B15" s="99" t="s">
        <v>77</v>
      </c>
      <c r="C15" s="100">
        <f t="shared" si="2"/>
        <v>5016630.92</v>
      </c>
      <c r="D15" s="102">
        <v>2</v>
      </c>
      <c r="E15" s="100">
        <f>2434852*D15</f>
        <v>4869704</v>
      </c>
      <c r="F15" s="100">
        <v>146926.92000000001</v>
      </c>
      <c r="G15" s="120"/>
      <c r="H15" s="252"/>
    </row>
    <row r="16" spans="1:8" s="108" customFormat="1" ht="17.25" customHeight="1" x14ac:dyDescent="0.3">
      <c r="A16" s="98">
        <f t="shared" si="3"/>
        <v>6</v>
      </c>
      <c r="B16" s="99" t="s">
        <v>78</v>
      </c>
      <c r="C16" s="100">
        <f t="shared" si="2"/>
        <v>260000</v>
      </c>
      <c r="D16" s="102"/>
      <c r="E16" s="100"/>
      <c r="F16" s="100"/>
      <c r="G16" s="100">
        <v>260000</v>
      </c>
      <c r="H16" s="252"/>
    </row>
    <row r="17" spans="1:8" s="108" customFormat="1" ht="17.25" customHeight="1" x14ac:dyDescent="0.3">
      <c r="A17" s="98">
        <f t="shared" si="3"/>
        <v>7</v>
      </c>
      <c r="B17" s="99" t="s">
        <v>80</v>
      </c>
      <c r="C17" s="100">
        <f t="shared" si="2"/>
        <v>130000</v>
      </c>
      <c r="D17" s="102"/>
      <c r="E17" s="100"/>
      <c r="F17" s="100"/>
      <c r="G17" s="100">
        <v>130000</v>
      </c>
      <c r="H17" s="252"/>
    </row>
    <row r="18" spans="1:8" s="108" customFormat="1" ht="17.25" customHeight="1" x14ac:dyDescent="0.3">
      <c r="A18" s="98">
        <f t="shared" si="3"/>
        <v>8</v>
      </c>
      <c r="B18" s="99" t="s">
        <v>79</v>
      </c>
      <c r="C18" s="100">
        <f t="shared" si="2"/>
        <v>26226455.219999999</v>
      </c>
      <c r="D18" s="102">
        <v>5</v>
      </c>
      <c r="E18" s="100">
        <v>25712211</v>
      </c>
      <c r="F18" s="100">
        <v>514244.22000000003</v>
      </c>
      <c r="G18" s="120"/>
      <c r="H18" s="252"/>
    </row>
    <row r="19" spans="1:8" s="108" customFormat="1" ht="17.25" customHeight="1" x14ac:dyDescent="0.3">
      <c r="A19" s="239" t="s">
        <v>42</v>
      </c>
      <c r="B19" s="99"/>
      <c r="C19" s="100">
        <f>SUM(C12:C18)</f>
        <v>41926347.979999997</v>
      </c>
      <c r="D19" s="98">
        <f t="shared" ref="D19:G19" si="4">SUM(D12:D18)</f>
        <v>11</v>
      </c>
      <c r="E19" s="100">
        <f t="shared" si="4"/>
        <v>40321323</v>
      </c>
      <c r="F19" s="100">
        <f t="shared" si="4"/>
        <v>955024.98</v>
      </c>
      <c r="G19" s="100">
        <f t="shared" si="4"/>
        <v>650000</v>
      </c>
      <c r="H19" s="252"/>
    </row>
    <row r="20" spans="1:8" s="108" customFormat="1" ht="17.25" customHeight="1" x14ac:dyDescent="0.3">
      <c r="A20" s="114" t="s">
        <v>280</v>
      </c>
      <c r="B20" s="99"/>
      <c r="C20" s="100"/>
      <c r="D20" s="98"/>
      <c r="E20" s="98"/>
      <c r="F20" s="100"/>
      <c r="G20" s="120"/>
      <c r="H20" s="252"/>
    </row>
    <row r="21" spans="1:8" s="108" customFormat="1" ht="17.25" customHeight="1" x14ac:dyDescent="0.3">
      <c r="A21" s="98">
        <f>A18+1</f>
        <v>9</v>
      </c>
      <c r="B21" s="99" t="s">
        <v>82</v>
      </c>
      <c r="C21" s="100">
        <f>E21+F21+G21</f>
        <v>5016630.92</v>
      </c>
      <c r="D21" s="98">
        <v>2</v>
      </c>
      <c r="E21" s="100">
        <f>2434852*D21</f>
        <v>4869704</v>
      </c>
      <c r="F21" s="100">
        <f t="shared" ref="F21:F22" si="5">73463.46*D21</f>
        <v>146926.92000000001</v>
      </c>
      <c r="G21" s="120"/>
      <c r="H21" s="252"/>
    </row>
    <row r="22" spans="1:8" s="108" customFormat="1" ht="17.25" customHeight="1" x14ac:dyDescent="0.3">
      <c r="A22" s="98">
        <f>A21+1</f>
        <v>10</v>
      </c>
      <c r="B22" s="99" t="s">
        <v>84</v>
      </c>
      <c r="C22" s="100">
        <f>E22+F22+G22</f>
        <v>7524946.3799999999</v>
      </c>
      <c r="D22" s="98">
        <v>3</v>
      </c>
      <c r="E22" s="100">
        <f t="shared" ref="E22:E23" si="6">2434852*D22</f>
        <v>7304556</v>
      </c>
      <c r="F22" s="100">
        <f t="shared" si="5"/>
        <v>220390.38</v>
      </c>
      <c r="G22" s="120"/>
      <c r="H22" s="252"/>
    </row>
    <row r="23" spans="1:8" s="108" customFormat="1" x14ac:dyDescent="0.3">
      <c r="A23" s="98">
        <f>A22+1</f>
        <v>11</v>
      </c>
      <c r="B23" s="190" t="s">
        <v>83</v>
      </c>
      <c r="C23" s="100">
        <f>E23+F23+G23</f>
        <v>2508315.46</v>
      </c>
      <c r="D23" s="98">
        <v>1</v>
      </c>
      <c r="E23" s="100">
        <f t="shared" si="6"/>
        <v>2434852</v>
      </c>
      <c r="F23" s="100">
        <f>73463.46*D23</f>
        <v>73463.460000000006</v>
      </c>
      <c r="G23" s="100"/>
      <c r="H23" s="252"/>
    </row>
    <row r="24" spans="1:8" s="108" customFormat="1" ht="17.25" customHeight="1" x14ac:dyDescent="0.3">
      <c r="A24" s="239" t="s">
        <v>42</v>
      </c>
      <c r="B24" s="99"/>
      <c r="C24" s="100">
        <f>SUM(C21:C23)</f>
        <v>15049892.760000002</v>
      </c>
      <c r="D24" s="98">
        <f t="shared" ref="D24:G24" si="7">SUM(D21:D23)</f>
        <v>6</v>
      </c>
      <c r="E24" s="100">
        <f t="shared" si="7"/>
        <v>14609112</v>
      </c>
      <c r="F24" s="100">
        <f t="shared" si="7"/>
        <v>440780.76000000007</v>
      </c>
      <c r="G24" s="100">
        <f t="shared" si="7"/>
        <v>0</v>
      </c>
      <c r="H24" s="252"/>
    </row>
    <row r="25" spans="1:8" s="108" customFormat="1" ht="17.25" customHeight="1" x14ac:dyDescent="0.3">
      <c r="A25" s="258" t="s">
        <v>85</v>
      </c>
      <c r="B25" s="99"/>
      <c r="C25" s="100"/>
      <c r="D25" s="98"/>
      <c r="E25" s="98"/>
      <c r="F25" s="100"/>
      <c r="G25" s="120"/>
      <c r="H25" s="252"/>
    </row>
    <row r="26" spans="1:8" s="108" customFormat="1" ht="17.25" customHeight="1" x14ac:dyDescent="0.3">
      <c r="A26" s="98">
        <f>A23+1</f>
        <v>12</v>
      </c>
      <c r="B26" s="99" t="s">
        <v>86</v>
      </c>
      <c r="C26" s="100">
        <f>E26+F26+G26</f>
        <v>10033261.84</v>
      </c>
      <c r="D26" s="98">
        <f>cвод!J15</f>
        <v>4</v>
      </c>
      <c r="E26" s="100">
        <f t="shared" ref="E26" si="8">2434852*D26</f>
        <v>9739408</v>
      </c>
      <c r="F26" s="100">
        <f>cвод!L15</f>
        <v>293853.84000000003</v>
      </c>
      <c r="G26" s="120"/>
      <c r="H26" s="252"/>
    </row>
    <row r="27" spans="1:8" s="108" customFormat="1" ht="17.25" customHeight="1" x14ac:dyDescent="0.3">
      <c r="A27" s="239" t="s">
        <v>42</v>
      </c>
      <c r="B27" s="99"/>
      <c r="C27" s="100">
        <f>SUM(C26)</f>
        <v>10033261.84</v>
      </c>
      <c r="D27" s="98">
        <f t="shared" ref="D27:G27" si="9">SUM(D26)</f>
        <v>4</v>
      </c>
      <c r="E27" s="100">
        <f t="shared" si="9"/>
        <v>9739408</v>
      </c>
      <c r="F27" s="100">
        <f t="shared" si="9"/>
        <v>293853.84000000003</v>
      </c>
      <c r="G27" s="100">
        <f t="shared" si="9"/>
        <v>0</v>
      </c>
      <c r="H27" s="252"/>
    </row>
    <row r="28" spans="1:8" s="108" customFormat="1" ht="17.25" customHeight="1" x14ac:dyDescent="0.3">
      <c r="A28" s="237" t="s">
        <v>279</v>
      </c>
      <c r="B28" s="99"/>
      <c r="C28" s="100"/>
      <c r="D28" s="102"/>
      <c r="E28" s="100"/>
      <c r="F28" s="100"/>
      <c r="G28" s="100"/>
      <c r="H28" s="252"/>
    </row>
    <row r="29" spans="1:8" s="108" customFormat="1" ht="37.5" customHeight="1" x14ac:dyDescent="0.3">
      <c r="A29" s="98">
        <f>A26+1</f>
        <v>13</v>
      </c>
      <c r="B29" s="117" t="s">
        <v>87</v>
      </c>
      <c r="C29" s="100">
        <f>E29+F29+G29</f>
        <v>7524946.3799999999</v>
      </c>
      <c r="D29" s="102">
        <f>cвод!J18</f>
        <v>3</v>
      </c>
      <c r="E29" s="100">
        <f t="shared" ref="E29" si="10">2434852*D29</f>
        <v>7304556</v>
      </c>
      <c r="F29" s="100">
        <f>cвод!L18</f>
        <v>220390.38</v>
      </c>
      <c r="G29" s="120"/>
      <c r="H29" s="252"/>
    </row>
    <row r="30" spans="1:8" s="108" customFormat="1" ht="17.25" customHeight="1" x14ac:dyDescent="0.3">
      <c r="A30" s="239" t="s">
        <v>42</v>
      </c>
      <c r="B30" s="99"/>
      <c r="C30" s="100">
        <f>SUM(C29)</f>
        <v>7524946.3799999999</v>
      </c>
      <c r="D30" s="98">
        <f t="shared" ref="D30:G30" si="11">SUM(D29)</f>
        <v>3</v>
      </c>
      <c r="E30" s="100">
        <f t="shared" si="11"/>
        <v>7304556</v>
      </c>
      <c r="F30" s="100">
        <f t="shared" si="11"/>
        <v>220390.38</v>
      </c>
      <c r="G30" s="100">
        <f t="shared" si="11"/>
        <v>0</v>
      </c>
      <c r="H30" s="252"/>
    </row>
    <row r="31" spans="1:8" s="108" customFormat="1" ht="17.25" customHeight="1" x14ac:dyDescent="0.3">
      <c r="A31" s="114" t="s">
        <v>91</v>
      </c>
      <c r="B31" s="99"/>
      <c r="C31" s="220">
        <f>C30+C27+C24+C19</f>
        <v>74534448.959999993</v>
      </c>
      <c r="D31" s="245">
        <f t="shared" ref="D31:G31" si="12">D30+D27+D24+D19</f>
        <v>24</v>
      </c>
      <c r="E31" s="220">
        <f t="shared" si="12"/>
        <v>71974399</v>
      </c>
      <c r="F31" s="220">
        <f t="shared" si="12"/>
        <v>1910049.96</v>
      </c>
      <c r="G31" s="220">
        <f t="shared" si="12"/>
        <v>650000</v>
      </c>
      <c r="H31" s="252"/>
    </row>
    <row r="32" spans="1:8" s="108" customFormat="1" ht="17.25" customHeight="1" x14ac:dyDescent="0.3">
      <c r="A32" s="470" t="s">
        <v>99</v>
      </c>
      <c r="B32" s="471"/>
      <c r="C32" s="471"/>
      <c r="D32" s="471"/>
      <c r="E32" s="471"/>
      <c r="F32" s="471"/>
      <c r="G32" s="472"/>
      <c r="H32" s="252"/>
    </row>
    <row r="33" spans="1:8" s="108" customFormat="1" ht="17.25" customHeight="1" x14ac:dyDescent="0.3">
      <c r="A33" s="249" t="s">
        <v>276</v>
      </c>
      <c r="B33" s="99"/>
      <c r="C33" s="100"/>
      <c r="D33" s="102"/>
      <c r="E33" s="100"/>
      <c r="F33" s="100"/>
      <c r="G33" s="100"/>
      <c r="H33" s="252"/>
    </row>
    <row r="34" spans="1:8" s="108" customFormat="1" ht="17.25" customHeight="1" x14ac:dyDescent="0.3">
      <c r="A34" s="98">
        <f>A29+1</f>
        <v>14</v>
      </c>
      <c r="B34" s="99" t="s">
        <v>94</v>
      </c>
      <c r="C34" s="100">
        <f>E34+F34+G34</f>
        <v>390000</v>
      </c>
      <c r="D34" s="102"/>
      <c r="E34" s="100"/>
      <c r="F34" s="100"/>
      <c r="G34" s="100">
        <v>390000</v>
      </c>
      <c r="H34" s="252"/>
    </row>
    <row r="35" spans="1:8" s="108" customFormat="1" ht="17.25" customHeight="1" x14ac:dyDescent="0.3">
      <c r="A35" s="406">
        <f>A34+1</f>
        <v>15</v>
      </c>
      <c r="B35" s="407" t="s">
        <v>212</v>
      </c>
      <c r="C35" s="100">
        <f>E35+F35+G35</f>
        <v>4345632.0199999996</v>
      </c>
      <c r="D35" s="102">
        <v>2</v>
      </c>
      <c r="E35" s="103">
        <f>2143508.94+2071836.92</f>
        <v>4215345.8599999994</v>
      </c>
      <c r="F35" s="103">
        <f>65143.08+65143.08</f>
        <v>130286.16</v>
      </c>
      <c r="G35" s="120"/>
      <c r="H35" s="252"/>
    </row>
    <row r="36" spans="1:8" s="108" customFormat="1" ht="17.25" customHeight="1" x14ac:dyDescent="0.3">
      <c r="A36" s="98">
        <f>A35+1</f>
        <v>16</v>
      </c>
      <c r="B36" s="99" t="s">
        <v>92</v>
      </c>
      <c r="C36" s="100">
        <f>E36+F36+G36</f>
        <v>10033261.84</v>
      </c>
      <c r="D36" s="102">
        <f>cвод!J27</f>
        <v>4</v>
      </c>
      <c r="E36" s="100">
        <f t="shared" ref="E36" si="13">2434852*D36</f>
        <v>9739408</v>
      </c>
      <c r="F36" s="103">
        <f>cвод!L27</f>
        <v>293853.84000000003</v>
      </c>
      <c r="G36" s="120"/>
      <c r="H36" s="252"/>
    </row>
    <row r="37" spans="1:8" s="108" customFormat="1" ht="17.25" customHeight="1" x14ac:dyDescent="0.3">
      <c r="A37" s="239" t="s">
        <v>42</v>
      </c>
      <c r="B37" s="99"/>
      <c r="C37" s="100">
        <f>SUM(C34:C36)</f>
        <v>14768893.859999999</v>
      </c>
      <c r="D37" s="98">
        <f t="shared" ref="D37:G37" si="14">SUM(D34:D36)</f>
        <v>6</v>
      </c>
      <c r="E37" s="100">
        <f t="shared" si="14"/>
        <v>13954753.859999999</v>
      </c>
      <c r="F37" s="100">
        <f t="shared" si="14"/>
        <v>424140</v>
      </c>
      <c r="G37" s="100">
        <f t="shared" si="14"/>
        <v>390000</v>
      </c>
      <c r="H37" s="252"/>
    </row>
    <row r="38" spans="1:8" s="108" customFormat="1" ht="17.25" customHeight="1" x14ac:dyDescent="0.3">
      <c r="A38" s="237" t="s">
        <v>278</v>
      </c>
      <c r="B38" s="99"/>
      <c r="C38" s="100"/>
      <c r="D38" s="98"/>
      <c r="E38" s="100"/>
      <c r="F38" s="100"/>
      <c r="G38" s="100"/>
      <c r="H38" s="252"/>
    </row>
    <row r="39" spans="1:8" s="108" customFormat="1" ht="38.4" customHeight="1" x14ac:dyDescent="0.3">
      <c r="A39" s="98">
        <f>A36+1</f>
        <v>17</v>
      </c>
      <c r="B39" s="274" t="s">
        <v>283</v>
      </c>
      <c r="C39" s="100">
        <f t="shared" ref="C39:C43" si="15">E39+F39+G39</f>
        <v>130000</v>
      </c>
      <c r="D39" s="98"/>
      <c r="E39" s="100"/>
      <c r="F39" s="100"/>
      <c r="G39" s="100">
        <v>130000</v>
      </c>
      <c r="H39" s="252"/>
    </row>
    <row r="40" spans="1:8" s="108" customFormat="1" ht="36" customHeight="1" x14ac:dyDescent="0.3">
      <c r="A40" s="98">
        <v>18</v>
      </c>
      <c r="B40" s="274" t="s">
        <v>284</v>
      </c>
      <c r="C40" s="100">
        <f t="shared" si="15"/>
        <v>130000</v>
      </c>
      <c r="D40" s="98"/>
      <c r="E40" s="100"/>
      <c r="F40" s="100"/>
      <c r="G40" s="100">
        <v>130000</v>
      </c>
      <c r="H40" s="252"/>
    </row>
    <row r="41" spans="1:8" s="108" customFormat="1" ht="32.4" customHeight="1" x14ac:dyDescent="0.3">
      <c r="A41" s="98">
        <v>19</v>
      </c>
      <c r="B41" s="274" t="s">
        <v>285</v>
      </c>
      <c r="C41" s="100">
        <f t="shared" si="15"/>
        <v>130000</v>
      </c>
      <c r="D41" s="98"/>
      <c r="E41" s="100"/>
      <c r="F41" s="100"/>
      <c r="G41" s="100">
        <v>130000</v>
      </c>
      <c r="H41" s="252"/>
    </row>
    <row r="42" spans="1:8" s="108" customFormat="1" ht="17.25" customHeight="1" x14ac:dyDescent="0.3">
      <c r="A42" s="98">
        <v>20</v>
      </c>
      <c r="B42" s="408" t="s">
        <v>289</v>
      </c>
      <c r="C42" s="100">
        <f t="shared" si="15"/>
        <v>130000</v>
      </c>
      <c r="D42" s="98"/>
      <c r="E42" s="100"/>
      <c r="F42" s="100"/>
      <c r="G42" s="100">
        <v>130000</v>
      </c>
      <c r="H42" s="252"/>
    </row>
    <row r="43" spans="1:8" s="108" customFormat="1" ht="17.25" customHeight="1" x14ac:dyDescent="0.35">
      <c r="A43" s="98">
        <v>21</v>
      </c>
      <c r="B43" s="409" t="s">
        <v>274</v>
      </c>
      <c r="C43" s="100">
        <f t="shared" si="15"/>
        <v>130000</v>
      </c>
      <c r="D43" s="98"/>
      <c r="E43" s="100"/>
      <c r="F43" s="100"/>
      <c r="G43" s="100">
        <v>130000</v>
      </c>
      <c r="H43" s="252"/>
    </row>
    <row r="44" spans="1:8" s="108" customFormat="1" ht="17.25" customHeight="1" x14ac:dyDescent="0.3">
      <c r="A44" s="239" t="s">
        <v>42</v>
      </c>
      <c r="B44" s="99"/>
      <c r="C44" s="100">
        <f t="shared" ref="C44:G44" si="16">SUM(C39:C43)</f>
        <v>650000</v>
      </c>
      <c r="D44" s="98">
        <f t="shared" si="16"/>
        <v>0</v>
      </c>
      <c r="E44" s="100">
        <f t="shared" si="16"/>
        <v>0</v>
      </c>
      <c r="F44" s="100">
        <f t="shared" si="16"/>
        <v>0</v>
      </c>
      <c r="G44" s="100">
        <f t="shared" si="16"/>
        <v>650000</v>
      </c>
      <c r="H44" s="252"/>
    </row>
    <row r="45" spans="1:8" s="108" customFormat="1" ht="17.25" customHeight="1" x14ac:dyDescent="0.3">
      <c r="A45" s="114" t="s">
        <v>69</v>
      </c>
      <c r="B45" s="99"/>
      <c r="C45" s="220">
        <f>C37+C44</f>
        <v>15418893.859999999</v>
      </c>
      <c r="D45" s="245">
        <f t="shared" ref="D45" si="17">D37+D44</f>
        <v>6</v>
      </c>
      <c r="E45" s="220">
        <f t="shared" ref="E45" si="18">E37+E44</f>
        <v>13954753.859999999</v>
      </c>
      <c r="F45" s="220">
        <f t="shared" ref="F45" si="19">F37+F44</f>
        <v>424140</v>
      </c>
      <c r="G45" s="220">
        <f t="shared" ref="G45" si="20">G37+G44</f>
        <v>1040000</v>
      </c>
      <c r="H45" s="252"/>
    </row>
    <row r="46" spans="1:8" s="108" customFormat="1" ht="17.25" customHeight="1" x14ac:dyDescent="0.3">
      <c r="A46" s="470" t="s">
        <v>113</v>
      </c>
      <c r="B46" s="471"/>
      <c r="C46" s="471"/>
      <c r="D46" s="471"/>
      <c r="E46" s="471"/>
      <c r="F46" s="471"/>
      <c r="G46" s="472"/>
      <c r="H46" s="252"/>
    </row>
    <row r="47" spans="1:8" s="108" customFormat="1" ht="17.25" customHeight="1" x14ac:dyDescent="0.3">
      <c r="A47" s="237" t="s">
        <v>114</v>
      </c>
      <c r="B47" s="99"/>
      <c r="C47" s="100"/>
      <c r="D47" s="102"/>
      <c r="E47" s="100"/>
      <c r="F47" s="100"/>
      <c r="G47" s="100"/>
      <c r="H47" s="252"/>
    </row>
    <row r="48" spans="1:8" s="108" customFormat="1" ht="17.25" customHeight="1" x14ac:dyDescent="0.3">
      <c r="A48" s="98">
        <f>A43+1</f>
        <v>22</v>
      </c>
      <c r="B48" s="99" t="s">
        <v>115</v>
      </c>
      <c r="C48" s="100">
        <f t="shared" ref="C48:C58" si="21">E48+F48+G48</f>
        <v>11544197.616</v>
      </c>
      <c r="D48" s="102">
        <v>6</v>
      </c>
      <c r="E48" s="100">
        <f>1837065.6+1850126.4+2020569.6+1866856.8+1872243.6+1870978.8</f>
        <v>11317840.800000001</v>
      </c>
      <c r="F48" s="100">
        <f t="shared" ref="F48:F57" si="22">E48*0.02</f>
        <v>226356.81600000002</v>
      </c>
      <c r="G48" s="120"/>
      <c r="H48" s="252"/>
    </row>
    <row r="49" spans="1:8" s="108" customFormat="1" ht="17.25" customHeight="1" x14ac:dyDescent="0.3">
      <c r="A49" s="98">
        <f>A48+1</f>
        <v>23</v>
      </c>
      <c r="B49" s="99" t="s">
        <v>117</v>
      </c>
      <c r="C49" s="100">
        <f t="shared" si="21"/>
        <v>390000</v>
      </c>
      <c r="D49" s="102"/>
      <c r="E49" s="100"/>
      <c r="F49" s="100"/>
      <c r="G49" s="100">
        <v>390000</v>
      </c>
      <c r="H49" s="252"/>
    </row>
    <row r="50" spans="1:8" s="108" customFormat="1" ht="17.25" customHeight="1" x14ac:dyDescent="0.3">
      <c r="A50" s="98">
        <f t="shared" ref="A50:A53" si="23">A49+1</f>
        <v>24</v>
      </c>
      <c r="B50" s="99" t="s">
        <v>118</v>
      </c>
      <c r="C50" s="100">
        <f t="shared" si="21"/>
        <v>5800138.2000000002</v>
      </c>
      <c r="D50" s="102">
        <v>3</v>
      </c>
      <c r="E50" s="100">
        <f>1833385.2+1973666.4+1879358.4</f>
        <v>5686410</v>
      </c>
      <c r="F50" s="100">
        <f t="shared" si="22"/>
        <v>113728.2</v>
      </c>
      <c r="G50" s="120"/>
      <c r="H50" s="252"/>
    </row>
    <row r="51" spans="1:8" s="108" customFormat="1" ht="17.25" customHeight="1" x14ac:dyDescent="0.3">
      <c r="A51" s="98">
        <f t="shared" si="23"/>
        <v>25</v>
      </c>
      <c r="B51" s="99" t="s">
        <v>119</v>
      </c>
      <c r="C51" s="100">
        <f t="shared" si="21"/>
        <v>4015976.2932000002</v>
      </c>
      <c r="D51" s="102">
        <v>2</v>
      </c>
      <c r="E51" s="100">
        <f>2014907.82+1922323.84</f>
        <v>3937231.66</v>
      </c>
      <c r="F51" s="100">
        <f t="shared" si="22"/>
        <v>78744.633200000011</v>
      </c>
      <c r="G51" s="120"/>
      <c r="H51" s="252"/>
    </row>
    <row r="52" spans="1:8" s="108" customFormat="1" ht="17.25" customHeight="1" x14ac:dyDescent="0.3">
      <c r="A52" s="98">
        <f t="shared" si="23"/>
        <v>26</v>
      </c>
      <c r="B52" s="99" t="s">
        <v>124</v>
      </c>
      <c r="C52" s="100">
        <f t="shared" si="21"/>
        <v>10012095.24</v>
      </c>
      <c r="D52" s="102">
        <v>4</v>
      </c>
      <c r="E52" s="100">
        <f>2072192.4+1954905.6+2017970.4+3673173</f>
        <v>9718241.4000000004</v>
      </c>
      <c r="F52" s="100">
        <v>293853.84000000003</v>
      </c>
      <c r="G52" s="120"/>
      <c r="H52" s="252"/>
    </row>
    <row r="53" spans="1:8" s="108" customFormat="1" ht="17.25" customHeight="1" x14ac:dyDescent="0.3">
      <c r="A53" s="98">
        <f t="shared" si="23"/>
        <v>27</v>
      </c>
      <c r="B53" s="99" t="s">
        <v>126</v>
      </c>
      <c r="C53" s="100">
        <f t="shared" si="21"/>
        <v>2066923.5120000001</v>
      </c>
      <c r="D53" s="102">
        <v>1</v>
      </c>
      <c r="E53" s="100">
        <v>2026395.6</v>
      </c>
      <c r="F53" s="100">
        <f t="shared" si="22"/>
        <v>40527.912000000004</v>
      </c>
      <c r="G53" s="120"/>
      <c r="H53" s="252"/>
    </row>
    <row r="54" spans="1:8" s="108" customFormat="1" ht="17.25" customHeight="1" x14ac:dyDescent="0.3">
      <c r="A54" s="98">
        <f>A53+1</f>
        <v>28</v>
      </c>
      <c r="B54" s="99" t="s">
        <v>125</v>
      </c>
      <c r="C54" s="100">
        <f t="shared" si="21"/>
        <v>130000</v>
      </c>
      <c r="D54" s="102"/>
      <c r="E54" s="100"/>
      <c r="F54" s="100"/>
      <c r="G54" s="100">
        <v>130000</v>
      </c>
      <c r="H54" s="252"/>
    </row>
    <row r="55" spans="1:8" s="108" customFormat="1" ht="17.25" customHeight="1" x14ac:dyDescent="0.3">
      <c r="A55" s="98">
        <f>A54+1</f>
        <v>29</v>
      </c>
      <c r="B55" s="99" t="s">
        <v>127</v>
      </c>
      <c r="C55" s="100">
        <f t="shared" si="21"/>
        <v>260000</v>
      </c>
      <c r="D55" s="102"/>
      <c r="E55" s="100"/>
      <c r="F55" s="100"/>
      <c r="G55" s="100">
        <v>260000</v>
      </c>
      <c r="H55" s="252"/>
    </row>
    <row r="56" spans="1:8" s="108" customFormat="1" ht="17.25" customHeight="1" x14ac:dyDescent="0.3">
      <c r="A56" s="98">
        <f>A55+1</f>
        <v>30</v>
      </c>
      <c r="B56" s="99" t="s">
        <v>129</v>
      </c>
      <c r="C56" s="100">
        <f t="shared" si="21"/>
        <v>260000</v>
      </c>
      <c r="D56" s="102"/>
      <c r="E56" s="100"/>
      <c r="F56" s="100"/>
      <c r="G56" s="100">
        <v>260000</v>
      </c>
      <c r="H56" s="252"/>
    </row>
    <row r="57" spans="1:8" s="108" customFormat="1" ht="17.25" customHeight="1" x14ac:dyDescent="0.3">
      <c r="A57" s="98">
        <f t="shared" ref="A57:A58" si="24">A56+1</f>
        <v>31</v>
      </c>
      <c r="B57" s="99" t="s">
        <v>132</v>
      </c>
      <c r="C57" s="100">
        <f t="shared" si="21"/>
        <v>4285663.4160000011</v>
      </c>
      <c r="D57" s="102">
        <v>2</v>
      </c>
      <c r="E57" s="100">
        <f>2272777.2+1928853.6</f>
        <v>4201630.8000000007</v>
      </c>
      <c r="F57" s="100">
        <f t="shared" si="22"/>
        <v>84032.616000000024</v>
      </c>
      <c r="G57" s="120"/>
      <c r="H57" s="252"/>
    </row>
    <row r="58" spans="1:8" s="108" customFormat="1" ht="17.25" customHeight="1" x14ac:dyDescent="0.3">
      <c r="A58" s="98">
        <f t="shared" si="24"/>
        <v>32</v>
      </c>
      <c r="B58" s="99" t="s">
        <v>131</v>
      </c>
      <c r="C58" s="100">
        <f t="shared" si="21"/>
        <v>7524946.3799999999</v>
      </c>
      <c r="D58" s="102">
        <f>cвод!J73</f>
        <v>3</v>
      </c>
      <c r="E58" s="100">
        <f t="shared" ref="E58" si="25">2434852*D58</f>
        <v>7304556</v>
      </c>
      <c r="F58" s="100">
        <f>cвод!L73</f>
        <v>220390.38</v>
      </c>
      <c r="G58" s="120"/>
      <c r="H58" s="252"/>
    </row>
    <row r="59" spans="1:8" s="108" customFormat="1" ht="17.25" customHeight="1" x14ac:dyDescent="0.3">
      <c r="A59" s="239" t="s">
        <v>42</v>
      </c>
      <c r="B59" s="99"/>
      <c r="C59" s="100">
        <f>SUM(C48:C58)</f>
        <v>46289940.657200009</v>
      </c>
      <c r="D59" s="98">
        <f t="shared" ref="D59:G59" si="26">SUM(D48:D58)</f>
        <v>21</v>
      </c>
      <c r="E59" s="100">
        <f t="shared" si="26"/>
        <v>44192306.260000005</v>
      </c>
      <c r="F59" s="100">
        <f t="shared" si="26"/>
        <v>1057634.3972</v>
      </c>
      <c r="G59" s="100">
        <f t="shared" si="26"/>
        <v>1040000</v>
      </c>
      <c r="H59" s="252"/>
    </row>
    <row r="60" spans="1:8" s="108" customFormat="1" ht="17.25" customHeight="1" x14ac:dyDescent="0.3">
      <c r="A60" s="114" t="s">
        <v>71</v>
      </c>
      <c r="B60" s="99"/>
      <c r="C60" s="220">
        <f>C59</f>
        <v>46289940.657200009</v>
      </c>
      <c r="D60" s="245">
        <f t="shared" ref="D60:G60" si="27">D59</f>
        <v>21</v>
      </c>
      <c r="E60" s="220">
        <f t="shared" si="27"/>
        <v>44192306.260000005</v>
      </c>
      <c r="F60" s="220">
        <f t="shared" si="27"/>
        <v>1057634.3972</v>
      </c>
      <c r="G60" s="220">
        <f t="shared" si="27"/>
        <v>1040000</v>
      </c>
      <c r="H60" s="252"/>
    </row>
    <row r="61" spans="1:8" s="108" customFormat="1" ht="17.25" customHeight="1" x14ac:dyDescent="0.3">
      <c r="A61" s="470" t="s">
        <v>230</v>
      </c>
      <c r="B61" s="471"/>
      <c r="C61" s="471"/>
      <c r="D61" s="471"/>
      <c r="E61" s="471"/>
      <c r="F61" s="471"/>
      <c r="G61" s="472"/>
      <c r="H61" s="252"/>
    </row>
    <row r="62" spans="1:8" s="108" customFormat="1" ht="34.799999999999997" customHeight="1" x14ac:dyDescent="0.3">
      <c r="A62" s="410" t="s">
        <v>231</v>
      </c>
      <c r="B62" s="411"/>
      <c r="C62" s="101"/>
      <c r="D62" s="102"/>
      <c r="E62" s="101"/>
      <c r="F62" s="101"/>
      <c r="G62" s="101"/>
      <c r="H62" s="252"/>
    </row>
    <row r="63" spans="1:8" s="108" customFormat="1" ht="17.25" customHeight="1" x14ac:dyDescent="0.3">
      <c r="A63" s="98">
        <f>A58+1</f>
        <v>33</v>
      </c>
      <c r="B63" s="118" t="s">
        <v>233</v>
      </c>
      <c r="C63" s="100">
        <f t="shared" ref="C63:C75" si="28">E63+F63+G63</f>
        <v>130000</v>
      </c>
      <c r="D63" s="102"/>
      <c r="E63" s="100"/>
      <c r="F63" s="100"/>
      <c r="G63" s="100">
        <v>130000</v>
      </c>
      <c r="H63" s="252"/>
    </row>
    <row r="64" spans="1:8" s="108" customFormat="1" ht="17.25" customHeight="1" x14ac:dyDescent="0.3">
      <c r="A64" s="98">
        <f t="shared" ref="A64:A75" si="29">A63+1</f>
        <v>34</v>
      </c>
      <c r="B64" s="118" t="s">
        <v>234</v>
      </c>
      <c r="C64" s="100">
        <f t="shared" si="28"/>
        <v>520000</v>
      </c>
      <c r="D64" s="102"/>
      <c r="E64" s="100"/>
      <c r="F64" s="100"/>
      <c r="G64" s="100">
        <v>520000</v>
      </c>
      <c r="H64" s="252"/>
    </row>
    <row r="65" spans="1:8" s="108" customFormat="1" ht="17.25" customHeight="1" x14ac:dyDescent="0.3">
      <c r="A65" s="98">
        <f t="shared" si="29"/>
        <v>35</v>
      </c>
      <c r="B65" s="118" t="s">
        <v>235</v>
      </c>
      <c r="C65" s="100">
        <f t="shared" si="28"/>
        <v>260000</v>
      </c>
      <c r="D65" s="102"/>
      <c r="E65" s="100"/>
      <c r="F65" s="100"/>
      <c r="G65" s="100">
        <v>260000</v>
      </c>
      <c r="H65" s="252"/>
    </row>
    <row r="66" spans="1:8" s="108" customFormat="1" ht="17.25" customHeight="1" x14ac:dyDescent="0.3">
      <c r="A66" s="98">
        <f t="shared" si="29"/>
        <v>36</v>
      </c>
      <c r="B66" s="118" t="s">
        <v>236</v>
      </c>
      <c r="C66" s="100">
        <f t="shared" si="28"/>
        <v>780000</v>
      </c>
      <c r="D66" s="102"/>
      <c r="E66" s="100"/>
      <c r="F66" s="100"/>
      <c r="G66" s="100">
        <v>780000</v>
      </c>
      <c r="H66" s="252"/>
    </row>
    <row r="67" spans="1:8" s="108" customFormat="1" ht="17.25" customHeight="1" x14ac:dyDescent="0.3">
      <c r="A67" s="98">
        <f t="shared" si="29"/>
        <v>37</v>
      </c>
      <c r="B67" s="118" t="s">
        <v>270</v>
      </c>
      <c r="C67" s="100">
        <f t="shared" si="28"/>
        <v>260000</v>
      </c>
      <c r="D67" s="102"/>
      <c r="E67" s="100"/>
      <c r="F67" s="100"/>
      <c r="G67" s="100">
        <v>260000</v>
      </c>
      <c r="H67" s="252"/>
    </row>
    <row r="68" spans="1:8" s="108" customFormat="1" ht="17.25" customHeight="1" x14ac:dyDescent="0.3">
      <c r="A68" s="98">
        <f t="shared" si="29"/>
        <v>38</v>
      </c>
      <c r="B68" s="118" t="s">
        <v>237</v>
      </c>
      <c r="C68" s="100">
        <f t="shared" si="28"/>
        <v>130000</v>
      </c>
      <c r="D68" s="102"/>
      <c r="E68" s="100"/>
      <c r="F68" s="100"/>
      <c r="G68" s="100">
        <v>130000</v>
      </c>
      <c r="H68" s="252"/>
    </row>
    <row r="69" spans="1:8" s="108" customFormat="1" ht="17.25" customHeight="1" x14ac:dyDescent="0.3">
      <c r="A69" s="98">
        <f t="shared" si="29"/>
        <v>39</v>
      </c>
      <c r="B69" s="118" t="s">
        <v>238</v>
      </c>
      <c r="C69" s="100">
        <f t="shared" si="28"/>
        <v>130000</v>
      </c>
      <c r="D69" s="102"/>
      <c r="E69" s="100"/>
      <c r="F69" s="100"/>
      <c r="G69" s="100">
        <v>130000</v>
      </c>
      <c r="H69" s="252"/>
    </row>
    <row r="70" spans="1:8" s="108" customFormat="1" ht="17.25" customHeight="1" x14ac:dyDescent="0.3">
      <c r="A70" s="98">
        <f t="shared" si="29"/>
        <v>40</v>
      </c>
      <c r="B70" s="118" t="s">
        <v>239</v>
      </c>
      <c r="C70" s="100">
        <f t="shared" si="28"/>
        <v>260000</v>
      </c>
      <c r="D70" s="102"/>
      <c r="E70" s="100"/>
      <c r="F70" s="100"/>
      <c r="G70" s="100">
        <v>260000</v>
      </c>
      <c r="H70" s="252"/>
    </row>
    <row r="71" spans="1:8" s="108" customFormat="1" ht="17.25" customHeight="1" x14ac:dyDescent="0.3">
      <c r="A71" s="98">
        <f t="shared" si="29"/>
        <v>41</v>
      </c>
      <c r="B71" s="118" t="s">
        <v>240</v>
      </c>
      <c r="C71" s="100">
        <f t="shared" si="28"/>
        <v>910000</v>
      </c>
      <c r="D71" s="102"/>
      <c r="E71" s="100"/>
      <c r="F71" s="100"/>
      <c r="G71" s="100">
        <v>910000</v>
      </c>
      <c r="H71" s="252"/>
    </row>
    <row r="72" spans="1:8" s="108" customFormat="1" ht="17.25" customHeight="1" x14ac:dyDescent="0.3">
      <c r="A72" s="98">
        <f t="shared" si="29"/>
        <v>42</v>
      </c>
      <c r="B72" s="118" t="s">
        <v>241</v>
      </c>
      <c r="C72" s="100">
        <f t="shared" si="28"/>
        <v>910000</v>
      </c>
      <c r="D72" s="102"/>
      <c r="E72" s="100"/>
      <c r="F72" s="100"/>
      <c r="G72" s="100">
        <v>910000</v>
      </c>
      <c r="H72" s="252"/>
    </row>
    <row r="73" spans="1:8" s="108" customFormat="1" ht="17.25" customHeight="1" x14ac:dyDescent="0.3">
      <c r="A73" s="98">
        <f t="shared" si="29"/>
        <v>43</v>
      </c>
      <c r="B73" s="118" t="s">
        <v>242</v>
      </c>
      <c r="C73" s="100">
        <f t="shared" si="28"/>
        <v>650000</v>
      </c>
      <c r="D73" s="102"/>
      <c r="E73" s="100"/>
      <c r="F73" s="100"/>
      <c r="G73" s="100">
        <v>650000</v>
      </c>
      <c r="H73" s="252"/>
    </row>
    <row r="74" spans="1:8" s="108" customFormat="1" ht="17.25" customHeight="1" x14ac:dyDescent="0.3">
      <c r="A74" s="98">
        <f t="shared" si="29"/>
        <v>44</v>
      </c>
      <c r="B74" s="118" t="s">
        <v>243</v>
      </c>
      <c r="C74" s="100">
        <f t="shared" si="28"/>
        <v>390000</v>
      </c>
      <c r="D74" s="102"/>
      <c r="E74" s="100"/>
      <c r="F74" s="100"/>
      <c r="G74" s="100">
        <v>390000</v>
      </c>
      <c r="H74" s="252"/>
    </row>
    <row r="75" spans="1:8" s="108" customFormat="1" ht="17.25" customHeight="1" x14ac:dyDescent="0.3">
      <c r="A75" s="98">
        <f t="shared" si="29"/>
        <v>45</v>
      </c>
      <c r="B75" s="118" t="s">
        <v>244</v>
      </c>
      <c r="C75" s="100">
        <f t="shared" si="28"/>
        <v>780000</v>
      </c>
      <c r="D75" s="102"/>
      <c r="E75" s="100"/>
      <c r="F75" s="100"/>
      <c r="G75" s="100">
        <v>780000</v>
      </c>
      <c r="H75" s="252"/>
    </row>
    <row r="76" spans="1:8" s="108" customFormat="1" ht="17.25" customHeight="1" x14ac:dyDescent="0.3">
      <c r="A76" s="239" t="s">
        <v>42</v>
      </c>
      <c r="B76" s="99"/>
      <c r="C76" s="100">
        <f>SUM(C63:C75)</f>
        <v>6110000</v>
      </c>
      <c r="D76" s="98">
        <f t="shared" ref="D76:G76" si="30">SUM(D63:D75)</f>
        <v>0</v>
      </c>
      <c r="E76" s="100">
        <f t="shared" si="30"/>
        <v>0</v>
      </c>
      <c r="F76" s="100">
        <f t="shared" si="30"/>
        <v>0</v>
      </c>
      <c r="G76" s="100">
        <f t="shared" si="30"/>
        <v>6110000</v>
      </c>
      <c r="H76" s="252"/>
    </row>
    <row r="77" spans="1:8" s="108" customFormat="1" ht="17.25" customHeight="1" x14ac:dyDescent="0.3">
      <c r="A77" s="114" t="s">
        <v>232</v>
      </c>
      <c r="B77" s="99"/>
      <c r="C77" s="220">
        <f>C76</f>
        <v>6110000</v>
      </c>
      <c r="D77" s="245">
        <f t="shared" ref="D77:G77" si="31">D76</f>
        <v>0</v>
      </c>
      <c r="E77" s="220">
        <f t="shared" si="31"/>
        <v>0</v>
      </c>
      <c r="F77" s="220">
        <f t="shared" si="31"/>
        <v>0</v>
      </c>
      <c r="G77" s="220">
        <f t="shared" si="31"/>
        <v>6110000</v>
      </c>
      <c r="H77" s="252"/>
    </row>
    <row r="78" spans="1:8" s="108" customFormat="1" ht="17.25" customHeight="1" x14ac:dyDescent="0.3">
      <c r="A78" s="470" t="s">
        <v>133</v>
      </c>
      <c r="B78" s="471"/>
      <c r="C78" s="471"/>
      <c r="D78" s="471"/>
      <c r="E78" s="471"/>
      <c r="F78" s="471"/>
      <c r="G78" s="472"/>
      <c r="H78" s="252"/>
    </row>
    <row r="79" spans="1:8" s="108" customFormat="1" ht="17.25" customHeight="1" x14ac:dyDescent="0.3">
      <c r="A79" s="237" t="s">
        <v>134</v>
      </c>
      <c r="B79" s="99"/>
      <c r="C79" s="100"/>
      <c r="D79" s="102"/>
      <c r="E79" s="100"/>
      <c r="F79" s="100"/>
      <c r="G79" s="100"/>
      <c r="H79" s="252"/>
    </row>
    <row r="80" spans="1:8" s="108" customFormat="1" ht="17.25" customHeight="1" x14ac:dyDescent="0.3">
      <c r="A80" s="98">
        <f>A75+1</f>
        <v>46</v>
      </c>
      <c r="B80" s="99" t="s">
        <v>136</v>
      </c>
      <c r="C80" s="100">
        <f t="shared" ref="C80:C85" si="32">E80+F80+G80</f>
        <v>130000</v>
      </c>
      <c r="D80" s="102"/>
      <c r="E80" s="100"/>
      <c r="F80" s="100"/>
      <c r="G80" s="100">
        <v>130000</v>
      </c>
      <c r="H80" s="252"/>
    </row>
    <row r="81" spans="1:8" s="108" customFormat="1" ht="17.25" customHeight="1" x14ac:dyDescent="0.3">
      <c r="A81" s="102">
        <f t="shared" ref="A81:A82" si="33">A80+1</f>
        <v>47</v>
      </c>
      <c r="B81" s="99" t="s">
        <v>137</v>
      </c>
      <c r="C81" s="100">
        <f t="shared" si="32"/>
        <v>2508315.46</v>
      </c>
      <c r="D81" s="102">
        <f>cвод!J122</f>
        <v>1</v>
      </c>
      <c r="E81" s="100">
        <f t="shared" ref="E81" si="34">2434852*D81</f>
        <v>2434852</v>
      </c>
      <c r="F81" s="100">
        <f>D81*73463.46</f>
        <v>73463.460000000006</v>
      </c>
      <c r="G81" s="120"/>
    </row>
    <row r="82" spans="1:8" s="108" customFormat="1" ht="17.25" customHeight="1" x14ac:dyDescent="0.3">
      <c r="A82" s="102">
        <f t="shared" si="33"/>
        <v>48</v>
      </c>
      <c r="B82" s="99" t="s">
        <v>140</v>
      </c>
      <c r="C82" s="100">
        <f t="shared" si="32"/>
        <v>130000</v>
      </c>
      <c r="D82" s="102"/>
      <c r="E82" s="100"/>
      <c r="F82" s="100"/>
      <c r="G82" s="100">
        <v>130000</v>
      </c>
      <c r="H82" s="252"/>
    </row>
    <row r="83" spans="1:8" s="108" customFormat="1" ht="17.25" customHeight="1" x14ac:dyDescent="0.3">
      <c r="A83" s="98">
        <f>A82+1</f>
        <v>49</v>
      </c>
      <c r="B83" s="99" t="s">
        <v>141</v>
      </c>
      <c r="C83" s="100">
        <f t="shared" si="32"/>
        <v>130000</v>
      </c>
      <c r="D83" s="102"/>
      <c r="E83" s="100"/>
      <c r="F83" s="100"/>
      <c r="G83" s="100">
        <v>130000</v>
      </c>
      <c r="H83" s="252"/>
    </row>
    <row r="84" spans="1:8" s="108" customFormat="1" ht="17.25" customHeight="1" x14ac:dyDescent="0.3">
      <c r="A84" s="98">
        <f>A83+1</f>
        <v>50</v>
      </c>
      <c r="B84" s="99" t="s">
        <v>143</v>
      </c>
      <c r="C84" s="100">
        <f t="shared" si="32"/>
        <v>130000</v>
      </c>
      <c r="D84" s="102"/>
      <c r="E84" s="100"/>
      <c r="F84" s="100"/>
      <c r="G84" s="100">
        <v>130000</v>
      </c>
      <c r="H84" s="252"/>
    </row>
    <row r="85" spans="1:8" s="108" customFormat="1" ht="17.25" customHeight="1" x14ac:dyDescent="0.3">
      <c r="A85" s="98">
        <f>A84+1</f>
        <v>51</v>
      </c>
      <c r="B85" s="99" t="s">
        <v>144</v>
      </c>
      <c r="C85" s="100">
        <f t="shared" si="32"/>
        <v>130000</v>
      </c>
      <c r="D85" s="102"/>
      <c r="E85" s="100"/>
      <c r="F85" s="100"/>
      <c r="G85" s="100">
        <v>130000</v>
      </c>
      <c r="H85" s="252"/>
    </row>
    <row r="86" spans="1:8" s="108" customFormat="1" ht="17.25" customHeight="1" x14ac:dyDescent="0.3">
      <c r="A86" s="239" t="s">
        <v>42</v>
      </c>
      <c r="B86" s="99"/>
      <c r="C86" s="100">
        <f t="shared" ref="C86:G86" si="35">SUM(C80:C85)</f>
        <v>3158315.46</v>
      </c>
      <c r="D86" s="98">
        <f t="shared" si="35"/>
        <v>1</v>
      </c>
      <c r="E86" s="100">
        <f t="shared" si="35"/>
        <v>2434852</v>
      </c>
      <c r="F86" s="100">
        <f t="shared" si="35"/>
        <v>73463.460000000006</v>
      </c>
      <c r="G86" s="100">
        <f t="shared" si="35"/>
        <v>650000</v>
      </c>
      <c r="H86" s="252"/>
    </row>
    <row r="87" spans="1:8" s="108" customFormat="1" ht="17.25" customHeight="1" x14ac:dyDescent="0.3">
      <c r="A87" s="114" t="s">
        <v>166</v>
      </c>
      <c r="B87" s="99"/>
      <c r="C87" s="220">
        <f>C86</f>
        <v>3158315.46</v>
      </c>
      <c r="D87" s="245">
        <f t="shared" ref="D87:G87" si="36">D86</f>
        <v>1</v>
      </c>
      <c r="E87" s="220">
        <f t="shared" si="36"/>
        <v>2434852</v>
      </c>
      <c r="F87" s="220">
        <f t="shared" si="36"/>
        <v>73463.460000000006</v>
      </c>
      <c r="G87" s="220">
        <f t="shared" si="36"/>
        <v>650000</v>
      </c>
      <c r="H87" s="252"/>
    </row>
    <row r="88" spans="1:8" s="108" customFormat="1" ht="17.25" customHeight="1" x14ac:dyDescent="0.3">
      <c r="A88" s="470" t="s">
        <v>149</v>
      </c>
      <c r="B88" s="471"/>
      <c r="C88" s="471"/>
      <c r="D88" s="471"/>
      <c r="E88" s="471"/>
      <c r="F88" s="471"/>
      <c r="G88" s="472"/>
      <c r="H88" s="252"/>
    </row>
    <row r="89" spans="1:8" s="108" customFormat="1" ht="17.25" customHeight="1" x14ac:dyDescent="0.3">
      <c r="A89" s="237" t="s">
        <v>150</v>
      </c>
      <c r="B89" s="99"/>
      <c r="C89" s="100"/>
      <c r="D89" s="102"/>
      <c r="E89" s="100"/>
      <c r="F89" s="100"/>
      <c r="G89" s="100"/>
      <c r="H89" s="252"/>
    </row>
    <row r="90" spans="1:8" s="108" customFormat="1" ht="17.25" customHeight="1" x14ac:dyDescent="0.3">
      <c r="A90" s="98">
        <f>A85+1</f>
        <v>52</v>
      </c>
      <c r="B90" s="99" t="s">
        <v>152</v>
      </c>
      <c r="C90" s="100">
        <f>E90+F90+G90</f>
        <v>2508315.46</v>
      </c>
      <c r="D90" s="102">
        <f>cвод!J114</f>
        <v>1</v>
      </c>
      <c r="E90" s="100">
        <f t="shared" ref="E90:E91" si="37">2434852*D90</f>
        <v>2434852</v>
      </c>
      <c r="F90" s="100">
        <f>cвод!L114</f>
        <v>73463.460000000006</v>
      </c>
      <c r="G90" s="120"/>
      <c r="H90" s="252"/>
    </row>
    <row r="91" spans="1:8" s="108" customFormat="1" ht="17.25" customHeight="1" x14ac:dyDescent="0.3">
      <c r="A91" s="98">
        <f>A90+1</f>
        <v>53</v>
      </c>
      <c r="B91" s="99" t="s">
        <v>153</v>
      </c>
      <c r="C91" s="100">
        <f>E91+F91+G91</f>
        <v>2508315.46</v>
      </c>
      <c r="D91" s="102">
        <f>cвод!J115</f>
        <v>1</v>
      </c>
      <c r="E91" s="100">
        <f t="shared" si="37"/>
        <v>2434852</v>
      </c>
      <c r="F91" s="100">
        <f>cвод!L115</f>
        <v>73463.460000000006</v>
      </c>
      <c r="G91" s="120"/>
      <c r="H91" s="252"/>
    </row>
    <row r="92" spans="1:8" s="108" customFormat="1" ht="17.25" customHeight="1" x14ac:dyDescent="0.3">
      <c r="A92" s="239" t="s">
        <v>42</v>
      </c>
      <c r="B92" s="99"/>
      <c r="C92" s="100">
        <f>SUM(C90:C91)</f>
        <v>5016630.92</v>
      </c>
      <c r="D92" s="98">
        <f t="shared" ref="D92:G92" si="38">SUM(D90:D91)</f>
        <v>2</v>
      </c>
      <c r="E92" s="100">
        <f t="shared" si="38"/>
        <v>4869704</v>
      </c>
      <c r="F92" s="100">
        <f t="shared" si="38"/>
        <v>146926.92000000001</v>
      </c>
      <c r="G92" s="100">
        <f t="shared" si="38"/>
        <v>0</v>
      </c>
      <c r="H92" s="252"/>
    </row>
    <row r="93" spans="1:8" s="108" customFormat="1" ht="17.25" customHeight="1" x14ac:dyDescent="0.3">
      <c r="A93" s="257" t="s">
        <v>157</v>
      </c>
      <c r="B93" s="190"/>
      <c r="C93" s="100"/>
      <c r="D93" s="102"/>
      <c r="E93" s="100"/>
      <c r="F93" s="100"/>
      <c r="G93" s="100"/>
      <c r="H93" s="252"/>
    </row>
    <row r="94" spans="1:8" s="108" customFormat="1" ht="17.25" customHeight="1" x14ac:dyDescent="0.3">
      <c r="A94" s="102">
        <f>A91+1</f>
        <v>54</v>
      </c>
      <c r="B94" s="190" t="s">
        <v>251</v>
      </c>
      <c r="C94" s="100">
        <f>E94+F94+G94</f>
        <v>5016630.92</v>
      </c>
      <c r="D94" s="102">
        <v>2</v>
      </c>
      <c r="E94" s="100">
        <f t="shared" ref="E94:E98" si="39">2434852*D94</f>
        <v>4869704</v>
      </c>
      <c r="F94" s="100">
        <f>D94*73463.46</f>
        <v>146926.92000000001</v>
      </c>
      <c r="G94" s="100"/>
      <c r="H94" s="252"/>
    </row>
    <row r="95" spans="1:8" s="108" customFormat="1" ht="17.25" customHeight="1" x14ac:dyDescent="0.3">
      <c r="A95" s="102">
        <f>A94+1</f>
        <v>55</v>
      </c>
      <c r="B95" s="190" t="s">
        <v>252</v>
      </c>
      <c r="C95" s="100">
        <f>E95+F95+G95</f>
        <v>2508315.46</v>
      </c>
      <c r="D95" s="102">
        <f>cвод!J97</f>
        <v>1</v>
      </c>
      <c r="E95" s="100">
        <f t="shared" si="39"/>
        <v>2434852</v>
      </c>
      <c r="F95" s="100">
        <f>D95*73463.46</f>
        <v>73463.460000000006</v>
      </c>
      <c r="G95" s="100"/>
      <c r="H95" s="252"/>
    </row>
    <row r="96" spans="1:8" s="108" customFormat="1" ht="17.25" customHeight="1" x14ac:dyDescent="0.3">
      <c r="A96" s="102">
        <f>A95+1</f>
        <v>56</v>
      </c>
      <c r="B96" s="190" t="s">
        <v>253</v>
      </c>
      <c r="C96" s="100">
        <f>E96+F96+G96</f>
        <v>2508315.46</v>
      </c>
      <c r="D96" s="102">
        <f>cвод!J98</f>
        <v>1</v>
      </c>
      <c r="E96" s="100">
        <f t="shared" si="39"/>
        <v>2434852</v>
      </c>
      <c r="F96" s="100">
        <f>D96*73463.46</f>
        <v>73463.460000000006</v>
      </c>
      <c r="G96" s="100"/>
      <c r="H96" s="252"/>
    </row>
    <row r="97" spans="1:8" s="108" customFormat="1" ht="17.25" customHeight="1" x14ac:dyDescent="0.3">
      <c r="A97" s="102">
        <f t="shared" ref="A97:A98" si="40">A96+1</f>
        <v>57</v>
      </c>
      <c r="B97" s="190" t="s">
        <v>254</v>
      </c>
      <c r="C97" s="100">
        <f>E97+F97+G97</f>
        <v>10033261.84</v>
      </c>
      <c r="D97" s="102">
        <v>4</v>
      </c>
      <c r="E97" s="100">
        <f t="shared" si="39"/>
        <v>9739408</v>
      </c>
      <c r="F97" s="100">
        <f>D97*73463.46</f>
        <v>293853.84000000003</v>
      </c>
      <c r="G97" s="100"/>
      <c r="H97" s="252"/>
    </row>
    <row r="98" spans="1:8" s="108" customFormat="1" ht="17.25" customHeight="1" x14ac:dyDescent="0.3">
      <c r="A98" s="102">
        <f t="shared" si="40"/>
        <v>58</v>
      </c>
      <c r="B98" s="190" t="s">
        <v>255</v>
      </c>
      <c r="C98" s="100">
        <f>E98+F98+G98</f>
        <v>5016630.92</v>
      </c>
      <c r="D98" s="102">
        <f>cвод!J99</f>
        <v>2</v>
      </c>
      <c r="E98" s="100">
        <f t="shared" si="39"/>
        <v>4869704</v>
      </c>
      <c r="F98" s="100">
        <f>D98*73463.46</f>
        <v>146926.92000000001</v>
      </c>
      <c r="G98" s="100"/>
      <c r="H98" s="252"/>
    </row>
    <row r="99" spans="1:8" s="108" customFormat="1" ht="17.25" customHeight="1" x14ac:dyDescent="0.3">
      <c r="A99" s="388" t="s">
        <v>42</v>
      </c>
      <c r="B99" s="190"/>
      <c r="C99" s="100">
        <f>SUM(C94:C98)</f>
        <v>25083154.600000001</v>
      </c>
      <c r="D99" s="98">
        <f t="shared" ref="D99:G99" si="41">SUM(D94:D98)</f>
        <v>10</v>
      </c>
      <c r="E99" s="100">
        <f t="shared" si="41"/>
        <v>24348520</v>
      </c>
      <c r="F99" s="100">
        <f t="shared" si="41"/>
        <v>734634.60000000009</v>
      </c>
      <c r="G99" s="100">
        <f t="shared" si="41"/>
        <v>0</v>
      </c>
      <c r="H99" s="252"/>
    </row>
    <row r="100" spans="1:8" s="390" customFormat="1" ht="17.25" customHeight="1" x14ac:dyDescent="0.3">
      <c r="A100" s="257" t="s">
        <v>165</v>
      </c>
      <c r="B100" s="114"/>
      <c r="C100" s="220">
        <f>+C99+C92</f>
        <v>30099785.520000003</v>
      </c>
      <c r="D100" s="245">
        <f t="shared" ref="D100:G100" si="42">+D99+D92</f>
        <v>12</v>
      </c>
      <c r="E100" s="220">
        <f t="shared" si="42"/>
        <v>29218224</v>
      </c>
      <c r="F100" s="220">
        <f t="shared" si="42"/>
        <v>881561.52000000014</v>
      </c>
      <c r="G100" s="220">
        <f t="shared" si="42"/>
        <v>0</v>
      </c>
      <c r="H100" s="252"/>
    </row>
    <row r="101" spans="1:8" s="108" customFormat="1" ht="17.25" customHeight="1" x14ac:dyDescent="0.3">
      <c r="A101" s="467" t="s">
        <v>163</v>
      </c>
      <c r="B101" s="468"/>
      <c r="C101" s="468"/>
      <c r="D101" s="468"/>
      <c r="E101" s="468"/>
      <c r="F101" s="468"/>
      <c r="G101" s="469"/>
    </row>
    <row r="102" spans="1:8" s="108" customFormat="1" ht="17.25" customHeight="1" x14ac:dyDescent="0.3">
      <c r="A102" s="257" t="s">
        <v>272</v>
      </c>
      <c r="B102" s="190"/>
      <c r="C102" s="100"/>
      <c r="D102" s="102"/>
      <c r="E102" s="100"/>
      <c r="F102" s="100"/>
      <c r="G102" s="100"/>
    </row>
    <row r="103" spans="1:8" s="108" customFormat="1" ht="17.25" customHeight="1" x14ac:dyDescent="0.3">
      <c r="A103" s="102">
        <f>A98+1</f>
        <v>59</v>
      </c>
      <c r="B103" s="190" t="s">
        <v>273</v>
      </c>
      <c r="C103" s="100">
        <f>E103+F103+G103</f>
        <v>520000</v>
      </c>
      <c r="D103" s="102"/>
      <c r="E103" s="100"/>
      <c r="F103" s="100"/>
      <c r="G103" s="100">
        <f>4*130000</f>
        <v>520000</v>
      </c>
    </row>
    <row r="104" spans="1:8" s="108" customFormat="1" ht="17.25" customHeight="1" x14ac:dyDescent="0.3">
      <c r="A104" s="388" t="s">
        <v>42</v>
      </c>
      <c r="B104" s="190"/>
      <c r="C104" s="100">
        <f>SUM(C103)</f>
        <v>520000</v>
      </c>
      <c r="D104" s="98">
        <f t="shared" ref="D104:G104" si="43">SUM(D103)</f>
        <v>0</v>
      </c>
      <c r="E104" s="100">
        <f t="shared" si="43"/>
        <v>0</v>
      </c>
      <c r="F104" s="100">
        <f t="shared" si="43"/>
        <v>0</v>
      </c>
      <c r="G104" s="100">
        <f t="shared" si="43"/>
        <v>520000</v>
      </c>
    </row>
    <row r="105" spans="1:8" s="390" customFormat="1" ht="17.25" customHeight="1" x14ac:dyDescent="0.3">
      <c r="A105" s="257" t="s">
        <v>167</v>
      </c>
      <c r="B105" s="114"/>
      <c r="C105" s="220">
        <f>C104</f>
        <v>520000</v>
      </c>
      <c r="D105" s="245">
        <f t="shared" ref="D105:G105" si="44">D104</f>
        <v>0</v>
      </c>
      <c r="E105" s="220">
        <f t="shared" si="44"/>
        <v>0</v>
      </c>
      <c r="F105" s="220">
        <f t="shared" si="44"/>
        <v>0</v>
      </c>
      <c r="G105" s="220">
        <f t="shared" si="44"/>
        <v>520000</v>
      </c>
    </row>
    <row r="106" spans="1:8" s="108" customFormat="1" ht="17.25" customHeight="1" x14ac:dyDescent="0.3">
      <c r="A106" s="470" t="s">
        <v>226</v>
      </c>
      <c r="B106" s="471"/>
      <c r="C106" s="471"/>
      <c r="D106" s="471"/>
      <c r="E106" s="471"/>
      <c r="F106" s="471"/>
      <c r="G106" s="472"/>
      <c r="H106" s="252"/>
    </row>
    <row r="107" spans="1:8" s="108" customFormat="1" ht="17.25" customHeight="1" x14ac:dyDescent="0.3">
      <c r="A107" s="237" t="s">
        <v>201</v>
      </c>
      <c r="B107" s="99"/>
      <c r="C107" s="100"/>
      <c r="D107" s="102"/>
      <c r="E107" s="100"/>
      <c r="F107" s="100"/>
      <c r="G107" s="100"/>
      <c r="H107" s="252"/>
    </row>
    <row r="108" spans="1:8" s="108" customFormat="1" ht="17.25" customHeight="1" x14ac:dyDescent="0.3">
      <c r="A108" s="102">
        <f>A103+1</f>
        <v>60</v>
      </c>
      <c r="B108" s="99" t="s">
        <v>169</v>
      </c>
      <c r="C108" s="100">
        <f>E108+F108+G108</f>
        <v>2508315.46</v>
      </c>
      <c r="D108" s="102">
        <f>cвод!J135</f>
        <v>1</v>
      </c>
      <c r="E108" s="100">
        <f t="shared" ref="E108:E109" si="45">2434852*D108</f>
        <v>2434852</v>
      </c>
      <c r="F108" s="100">
        <f>cвод!L135</f>
        <v>73463.460000000006</v>
      </c>
      <c r="G108" s="120"/>
      <c r="H108" s="252"/>
    </row>
    <row r="109" spans="1:8" s="108" customFormat="1" ht="17.25" customHeight="1" x14ac:dyDescent="0.3">
      <c r="A109" s="98">
        <f>A108+1</f>
        <v>61</v>
      </c>
      <c r="B109" s="99" t="s">
        <v>170</v>
      </c>
      <c r="C109" s="100">
        <f>E109+F109+G109</f>
        <v>2508315.46</v>
      </c>
      <c r="D109" s="102">
        <f>cвод!J136</f>
        <v>1</v>
      </c>
      <c r="E109" s="100">
        <f t="shared" si="45"/>
        <v>2434852</v>
      </c>
      <c r="F109" s="100">
        <f>cвод!L136</f>
        <v>73463.460000000006</v>
      </c>
      <c r="G109" s="120"/>
      <c r="H109" s="252"/>
    </row>
    <row r="110" spans="1:8" s="108" customFormat="1" ht="17.25" customHeight="1" x14ac:dyDescent="0.3">
      <c r="A110" s="239" t="s">
        <v>42</v>
      </c>
      <c r="B110" s="99"/>
      <c r="C110" s="100">
        <f>SUM(C108:C109)</f>
        <v>5016630.92</v>
      </c>
      <c r="D110" s="98">
        <f t="shared" ref="D110:G110" si="46">SUM(D108:D109)</f>
        <v>2</v>
      </c>
      <c r="E110" s="100">
        <f t="shared" si="46"/>
        <v>4869704</v>
      </c>
      <c r="F110" s="100">
        <f t="shared" si="46"/>
        <v>146926.92000000001</v>
      </c>
      <c r="G110" s="100">
        <f t="shared" si="46"/>
        <v>0</v>
      </c>
      <c r="H110" s="252"/>
    </row>
    <row r="111" spans="1:8" s="108" customFormat="1" ht="17.25" customHeight="1" x14ac:dyDescent="0.3">
      <c r="A111" s="114" t="s">
        <v>197</v>
      </c>
      <c r="B111" s="99"/>
      <c r="C111" s="220">
        <f>SUM(C110)</f>
        <v>5016630.92</v>
      </c>
      <c r="D111" s="245">
        <f t="shared" ref="D111:G111" si="47">SUM(D110)</f>
        <v>2</v>
      </c>
      <c r="E111" s="220">
        <f t="shared" si="47"/>
        <v>4869704</v>
      </c>
      <c r="F111" s="220">
        <f t="shared" si="47"/>
        <v>146926.92000000001</v>
      </c>
      <c r="G111" s="220">
        <f t="shared" si="47"/>
        <v>0</v>
      </c>
      <c r="H111" s="252"/>
    </row>
    <row r="112" spans="1:8" s="115" customFormat="1" ht="17.25" customHeight="1" x14ac:dyDescent="0.3">
      <c r="A112" s="473" t="s">
        <v>101</v>
      </c>
      <c r="B112" s="474"/>
      <c r="C112" s="474"/>
      <c r="D112" s="474"/>
      <c r="E112" s="474"/>
      <c r="F112" s="474"/>
      <c r="G112" s="474"/>
      <c r="H112" s="252"/>
    </row>
    <row r="113" spans="1:8" s="115" customFormat="1" ht="17.25" customHeight="1" x14ac:dyDescent="0.3">
      <c r="A113" s="237" t="s">
        <v>102</v>
      </c>
      <c r="B113" s="99"/>
      <c r="C113" s="412"/>
      <c r="D113" s="189"/>
      <c r="E113" s="189"/>
      <c r="F113" s="413"/>
      <c r="G113" s="238"/>
      <c r="H113" s="252"/>
    </row>
    <row r="114" spans="1:8" s="115" customFormat="1" ht="17.25" customHeight="1" x14ac:dyDescent="0.3">
      <c r="A114" s="98">
        <f>A109+1</f>
        <v>62</v>
      </c>
      <c r="B114" s="99" t="s">
        <v>260</v>
      </c>
      <c r="C114" s="100">
        <f>E114+F114+G115</f>
        <v>130000</v>
      </c>
      <c r="D114" s="100"/>
      <c r="E114" s="120"/>
      <c r="F114" s="113"/>
      <c r="G114" s="414">
        <v>130000</v>
      </c>
      <c r="H114" s="252"/>
    </row>
    <row r="115" spans="1:8" s="115" customFormat="1" ht="17.25" customHeight="1" x14ac:dyDescent="0.3">
      <c r="A115" s="98">
        <f t="shared" ref="A115" si="48">A114+1</f>
        <v>63</v>
      </c>
      <c r="B115" s="99" t="s">
        <v>261</v>
      </c>
      <c r="C115" s="100">
        <f>E115+F115+G115</f>
        <v>130000</v>
      </c>
      <c r="D115" s="100"/>
      <c r="E115" s="120"/>
      <c r="F115" s="113"/>
      <c r="G115" s="414">
        <v>130000</v>
      </c>
      <c r="H115" s="252"/>
    </row>
    <row r="116" spans="1:8" s="108" customFormat="1" ht="17.25" customHeight="1" x14ac:dyDescent="0.3">
      <c r="A116" s="237" t="s">
        <v>42</v>
      </c>
      <c r="B116" s="99"/>
      <c r="C116" s="220">
        <f>SUM(C114:C115)</f>
        <v>260000</v>
      </c>
      <c r="D116" s="220">
        <f t="shared" ref="D116:G116" si="49">SUM(D114:D115)</f>
        <v>0</v>
      </c>
      <c r="E116" s="220">
        <f t="shared" si="49"/>
        <v>0</v>
      </c>
      <c r="F116" s="220">
        <f t="shared" si="49"/>
        <v>0</v>
      </c>
      <c r="G116" s="220">
        <f t="shared" si="49"/>
        <v>260000</v>
      </c>
      <c r="H116" s="252"/>
    </row>
    <row r="117" spans="1:8" s="108" customFormat="1" ht="17.25" customHeight="1" x14ac:dyDescent="0.3">
      <c r="A117" s="467" t="s">
        <v>73</v>
      </c>
      <c r="B117" s="468"/>
      <c r="C117" s="468"/>
      <c r="D117" s="468"/>
      <c r="E117" s="468"/>
      <c r="F117" s="468"/>
      <c r="G117" s="469"/>
      <c r="H117" s="252"/>
    </row>
    <row r="118" spans="1:8" s="108" customFormat="1" ht="17.25" customHeight="1" x14ac:dyDescent="0.3">
      <c r="A118" s="257" t="s">
        <v>67</v>
      </c>
      <c r="B118" s="190"/>
      <c r="C118" s="100"/>
      <c r="D118" s="102"/>
      <c r="E118" s="100"/>
      <c r="F118" s="100"/>
      <c r="G118" s="100"/>
      <c r="H118" s="252"/>
    </row>
    <row r="119" spans="1:8" s="108" customFormat="1" ht="17.25" customHeight="1" x14ac:dyDescent="0.3">
      <c r="A119" s="98">
        <f>A115+1</f>
        <v>64</v>
      </c>
      <c r="B119" s="190" t="s">
        <v>256</v>
      </c>
      <c r="C119" s="100">
        <f>E119+F119+G119</f>
        <v>12541577.300000001</v>
      </c>
      <c r="D119" s="102">
        <v>5</v>
      </c>
      <c r="E119" s="100">
        <f t="shared" ref="E119" si="50">2434852*D119</f>
        <v>12174260</v>
      </c>
      <c r="F119" s="100">
        <f>D119*73463.46</f>
        <v>367317.30000000005</v>
      </c>
      <c r="G119" s="100"/>
      <c r="H119" s="252"/>
    </row>
    <row r="120" spans="1:8" s="108" customFormat="1" ht="17.25" customHeight="1" x14ac:dyDescent="0.3">
      <c r="A120" s="239" t="s">
        <v>42</v>
      </c>
      <c r="B120" s="99"/>
      <c r="C120" s="100">
        <f>SUM(C119)</f>
        <v>12541577.300000001</v>
      </c>
      <c r="D120" s="98">
        <f t="shared" ref="D120:G120" si="51">SUM(D119)</f>
        <v>5</v>
      </c>
      <c r="E120" s="100">
        <f t="shared" si="51"/>
        <v>12174260</v>
      </c>
      <c r="F120" s="100">
        <f t="shared" si="51"/>
        <v>367317.30000000005</v>
      </c>
      <c r="G120" s="100">
        <f t="shared" si="51"/>
        <v>0</v>
      </c>
      <c r="H120" s="252"/>
    </row>
    <row r="121" spans="1:8" s="108" customFormat="1" ht="17.25" customHeight="1" x14ac:dyDescent="0.3">
      <c r="A121" s="237" t="s">
        <v>72</v>
      </c>
      <c r="B121" s="99"/>
      <c r="C121" s="220">
        <f>C120</f>
        <v>12541577.300000001</v>
      </c>
      <c r="D121" s="245">
        <f t="shared" ref="D121:G121" si="52">D120</f>
        <v>5</v>
      </c>
      <c r="E121" s="220">
        <f t="shared" si="52"/>
        <v>12174260</v>
      </c>
      <c r="F121" s="220">
        <f t="shared" si="52"/>
        <v>367317.30000000005</v>
      </c>
      <c r="G121" s="220">
        <f t="shared" si="52"/>
        <v>0</v>
      </c>
      <c r="H121" s="252"/>
    </row>
    <row r="122" spans="1:8" s="108" customFormat="1" ht="17.25" customHeight="1" x14ac:dyDescent="0.3">
      <c r="A122" s="467" t="s">
        <v>189</v>
      </c>
      <c r="B122" s="468"/>
      <c r="C122" s="468"/>
      <c r="D122" s="468"/>
      <c r="E122" s="468"/>
      <c r="F122" s="468"/>
      <c r="G122" s="469"/>
    </row>
    <row r="123" spans="1:8" s="108" customFormat="1" ht="17.25" customHeight="1" x14ac:dyDescent="0.3">
      <c r="A123" s="257" t="s">
        <v>190</v>
      </c>
      <c r="B123" s="190"/>
      <c r="C123" s="100"/>
      <c r="D123" s="102"/>
      <c r="E123" s="100"/>
      <c r="F123" s="100"/>
      <c r="G123" s="100"/>
    </row>
    <row r="124" spans="1:8" s="108" customFormat="1" ht="17.25" customHeight="1" x14ac:dyDescent="0.3">
      <c r="A124" s="102">
        <f>A119+1</f>
        <v>65</v>
      </c>
      <c r="B124" s="190" t="s">
        <v>262</v>
      </c>
      <c r="C124" s="100">
        <f>E124+F124+G124</f>
        <v>5016630.92</v>
      </c>
      <c r="D124" s="102">
        <v>2</v>
      </c>
      <c r="E124" s="100">
        <f t="shared" ref="E124:E125" si="53">2434852*D124</f>
        <v>4869704</v>
      </c>
      <c r="F124" s="100">
        <f>D124*73463.46</f>
        <v>146926.92000000001</v>
      </c>
      <c r="G124" s="100"/>
    </row>
    <row r="125" spans="1:8" s="108" customFormat="1" ht="17.25" customHeight="1" x14ac:dyDescent="0.3">
      <c r="A125" s="98">
        <f t="shared" ref="A125" si="54">A124+1</f>
        <v>66</v>
      </c>
      <c r="B125" s="190" t="s">
        <v>263</v>
      </c>
      <c r="C125" s="100">
        <f>E125+F125+G125</f>
        <v>10033261.84</v>
      </c>
      <c r="D125" s="102">
        <v>4</v>
      </c>
      <c r="E125" s="100">
        <f t="shared" si="53"/>
        <v>9739408</v>
      </c>
      <c r="F125" s="100">
        <f>D125*73463.46</f>
        <v>293853.84000000003</v>
      </c>
      <c r="G125" s="100"/>
    </row>
    <row r="126" spans="1:8" s="108" customFormat="1" ht="17.25" customHeight="1" x14ac:dyDescent="0.3">
      <c r="A126" s="393" t="s">
        <v>42</v>
      </c>
      <c r="B126" s="99"/>
      <c r="C126" s="100">
        <f>SUM(C124:C125)</f>
        <v>15049892.76</v>
      </c>
      <c r="D126" s="98">
        <f>SUM(D124:D125)</f>
        <v>6</v>
      </c>
      <c r="E126" s="100">
        <f>SUM(E124:E125)</f>
        <v>14609112</v>
      </c>
      <c r="F126" s="100">
        <f>SUM(F124:F125)</f>
        <v>440780.76</v>
      </c>
      <c r="G126" s="100">
        <f t="shared" ref="G126" si="55">SUM(G124:G124)</f>
        <v>0</v>
      </c>
    </row>
    <row r="127" spans="1:8" s="390" customFormat="1" ht="17.25" customHeight="1" x14ac:dyDescent="0.3">
      <c r="A127" s="257" t="s">
        <v>198</v>
      </c>
      <c r="B127" s="258"/>
      <c r="C127" s="220">
        <f>C126</f>
        <v>15049892.76</v>
      </c>
      <c r="D127" s="245">
        <f t="shared" ref="D127:G127" si="56">D126</f>
        <v>6</v>
      </c>
      <c r="E127" s="220">
        <f t="shared" si="56"/>
        <v>14609112</v>
      </c>
      <c r="F127" s="220">
        <f t="shared" si="56"/>
        <v>440780.76</v>
      </c>
      <c r="G127" s="220">
        <f t="shared" si="56"/>
        <v>0</v>
      </c>
    </row>
    <row r="128" spans="1:8" ht="17.25" customHeight="1" x14ac:dyDescent="0.3">
      <c r="A128" s="305" t="s">
        <v>43</v>
      </c>
      <c r="B128" s="306"/>
      <c r="C128" s="220">
        <f>C31+C45+C60+C111+C100+C9+C77+C87+C121+C116+C127+C105</f>
        <v>209129485.43720001</v>
      </c>
      <c r="D128" s="245">
        <f>D31+D45+D60+D111+D100+D9+D77+D87+D121+D116+D127</f>
        <v>77</v>
      </c>
      <c r="E128" s="220">
        <f>E31+E45+E60+E111+E100+E9+E77+E87+E121+E116+E127</f>
        <v>193427611.12</v>
      </c>
      <c r="F128" s="220">
        <f>F31+F45+F60+F111+F100+F9+F77+F87+F121+F116+F127</f>
        <v>5301874.3171999995</v>
      </c>
      <c r="G128" s="220">
        <f>G31+G45+G60+G111+G100+G9+G77+G87+G121+G116+G127</f>
        <v>9880000</v>
      </c>
      <c r="H128" s="252"/>
    </row>
    <row r="129" spans="1:13" s="124" customFormat="1" ht="17.25" customHeight="1" x14ac:dyDescent="0.3">
      <c r="A129" s="476" t="s">
        <v>59</v>
      </c>
      <c r="B129" s="477"/>
      <c r="C129" s="100">
        <f>(C128-F128-G128)*0.0214</f>
        <v>4150478.8779679998</v>
      </c>
      <c r="D129" s="102"/>
      <c r="E129" s="100"/>
      <c r="F129" s="100"/>
      <c r="G129" s="100"/>
      <c r="H129" s="252"/>
      <c r="I129" s="122"/>
      <c r="J129" s="123"/>
      <c r="K129" s="123"/>
      <c r="L129" s="396"/>
      <c r="M129" s="123"/>
    </row>
    <row r="130" spans="1:13" s="124" customFormat="1" ht="38.25" customHeight="1" x14ac:dyDescent="0.3">
      <c r="A130" s="495" t="s">
        <v>60</v>
      </c>
      <c r="B130" s="496"/>
      <c r="C130" s="220">
        <f>C128+C129</f>
        <v>213279964.31516802</v>
      </c>
      <c r="D130" s="102"/>
      <c r="E130" s="100"/>
      <c r="F130" s="100"/>
      <c r="G130" s="100"/>
      <c r="H130" s="122"/>
      <c r="I130" s="122"/>
      <c r="J130" s="123"/>
      <c r="K130" s="123"/>
    </row>
    <row r="131" spans="1:13" x14ac:dyDescent="0.3">
      <c r="A131" s="125"/>
      <c r="B131" s="126"/>
      <c r="C131" s="122"/>
      <c r="D131" s="226"/>
      <c r="E131" s="127"/>
      <c r="F131" s="127"/>
      <c r="G131" s="127"/>
    </row>
    <row r="132" spans="1:13" x14ac:dyDescent="0.3">
      <c r="A132" s="125"/>
      <c r="B132" s="126"/>
      <c r="C132" s="122"/>
      <c r="D132" s="226"/>
      <c r="E132" s="127"/>
      <c r="F132" s="127"/>
      <c r="G132" s="127"/>
    </row>
    <row r="133" spans="1:13" x14ac:dyDescent="0.3">
      <c r="A133" s="125"/>
      <c r="B133" s="126"/>
      <c r="C133" s="122"/>
      <c r="D133" s="226"/>
      <c r="E133" s="127"/>
      <c r="F133" s="127"/>
      <c r="G133" s="127"/>
    </row>
    <row r="134" spans="1:13" x14ac:dyDescent="0.3">
      <c r="A134" s="125"/>
      <c r="B134" s="126"/>
      <c r="C134" s="122"/>
      <c r="D134" s="226"/>
      <c r="E134" s="127"/>
      <c r="F134" s="127"/>
      <c r="G134" s="127"/>
    </row>
    <row r="135" spans="1:13" x14ac:dyDescent="0.3">
      <c r="A135" s="125"/>
      <c r="B135" s="126"/>
      <c r="C135" s="122"/>
      <c r="D135" s="226"/>
      <c r="E135" s="127"/>
      <c r="F135" s="127"/>
      <c r="G135" s="127"/>
    </row>
    <row r="136" spans="1:13" x14ac:dyDescent="0.3">
      <c r="A136" s="125"/>
      <c r="B136" s="128"/>
      <c r="C136" s="122"/>
      <c r="D136" s="226"/>
      <c r="E136" s="127"/>
      <c r="F136" s="127"/>
      <c r="G136" s="127"/>
    </row>
    <row r="137" spans="1:13" x14ac:dyDescent="0.3">
      <c r="A137" s="125"/>
      <c r="B137" s="126"/>
      <c r="C137" s="122"/>
      <c r="D137" s="226"/>
      <c r="E137" s="127"/>
      <c r="F137" s="127"/>
      <c r="G137" s="127"/>
    </row>
    <row r="138" spans="1:13" s="131" customFormat="1" x14ac:dyDescent="0.3">
      <c r="A138" s="125"/>
      <c r="B138" s="128"/>
      <c r="C138" s="122"/>
      <c r="D138" s="226"/>
      <c r="E138" s="130"/>
      <c r="F138" s="130"/>
      <c r="G138" s="122"/>
    </row>
    <row r="139" spans="1:13" s="131" customFormat="1" x14ac:dyDescent="0.3">
      <c r="A139" s="125"/>
      <c r="B139" s="132"/>
      <c r="C139" s="122"/>
      <c r="D139" s="226"/>
      <c r="E139" s="130"/>
      <c r="F139" s="130"/>
      <c r="G139" s="122"/>
    </row>
    <row r="140" spans="1:13" x14ac:dyDescent="0.3">
      <c r="A140" s="125"/>
      <c r="B140" s="126"/>
      <c r="C140" s="122"/>
      <c r="D140" s="226"/>
      <c r="E140" s="134"/>
      <c r="F140" s="127"/>
      <c r="G140" s="127"/>
    </row>
    <row r="141" spans="1:13" x14ac:dyDescent="0.3">
      <c r="A141" s="125"/>
      <c r="B141" s="126"/>
      <c r="C141" s="122"/>
      <c r="D141" s="226"/>
      <c r="E141" s="134"/>
      <c r="F141" s="127"/>
      <c r="G141" s="127"/>
    </row>
    <row r="142" spans="1:13" x14ac:dyDescent="0.3">
      <c r="A142" s="125"/>
      <c r="B142" s="126"/>
      <c r="C142" s="122"/>
      <c r="D142" s="226"/>
      <c r="E142" s="127"/>
      <c r="F142" s="127"/>
      <c r="G142" s="127"/>
    </row>
    <row r="143" spans="1:13" x14ac:dyDescent="0.3">
      <c r="A143" s="125"/>
      <c r="B143" s="126"/>
      <c r="C143" s="122"/>
      <c r="D143" s="226"/>
      <c r="E143" s="127"/>
      <c r="F143" s="127"/>
      <c r="G143" s="127"/>
    </row>
    <row r="144" spans="1:13" x14ac:dyDescent="0.3">
      <c r="A144" s="125"/>
      <c r="B144" s="126"/>
      <c r="C144" s="122"/>
      <c r="D144" s="226"/>
      <c r="E144" s="127"/>
      <c r="F144" s="127"/>
      <c r="G144" s="127"/>
    </row>
    <row r="145" spans="1:7" x14ac:dyDescent="0.3">
      <c r="A145" s="125"/>
      <c r="B145" s="126"/>
      <c r="C145" s="122"/>
      <c r="D145" s="226"/>
      <c r="E145" s="127"/>
      <c r="F145" s="127"/>
      <c r="G145" s="127"/>
    </row>
    <row r="146" spans="1:7" x14ac:dyDescent="0.3">
      <c r="A146" s="135"/>
      <c r="B146" s="123"/>
      <c r="C146" s="127"/>
      <c r="D146" s="226"/>
      <c r="E146" s="134"/>
      <c r="F146" s="127"/>
      <c r="G146" s="127"/>
    </row>
    <row r="147" spans="1:7" s="131" customFormat="1" x14ac:dyDescent="0.3">
      <c r="A147" s="135"/>
      <c r="B147" s="136"/>
      <c r="C147" s="137"/>
      <c r="D147" s="226"/>
      <c r="E147" s="127"/>
      <c r="F147" s="127"/>
      <c r="G147" s="122"/>
    </row>
    <row r="148" spans="1:7" s="131" customFormat="1" x14ac:dyDescent="0.3">
      <c r="A148" s="125"/>
      <c r="B148" s="138"/>
      <c r="C148" s="122"/>
      <c r="D148" s="226"/>
      <c r="E148" s="127"/>
      <c r="F148" s="127"/>
      <c r="G148" s="122"/>
    </row>
    <row r="149" spans="1:7" s="131" customFormat="1" x14ac:dyDescent="0.3">
      <c r="A149" s="125"/>
      <c r="B149" s="128"/>
      <c r="C149" s="122"/>
      <c r="D149" s="226"/>
      <c r="E149" s="127"/>
      <c r="F149" s="127"/>
      <c r="G149" s="122"/>
    </row>
    <row r="150" spans="1:7" s="131" customFormat="1" x14ac:dyDescent="0.3">
      <c r="A150" s="125"/>
      <c r="B150" s="128"/>
      <c r="C150" s="122"/>
      <c r="D150" s="226"/>
      <c r="E150" s="127"/>
      <c r="F150" s="127"/>
      <c r="G150" s="122"/>
    </row>
    <row r="151" spans="1:7" s="131" customFormat="1" x14ac:dyDescent="0.3">
      <c r="A151" s="135"/>
      <c r="B151" s="139"/>
      <c r="C151" s="127"/>
      <c r="D151" s="226"/>
      <c r="E151" s="127"/>
      <c r="F151" s="127"/>
      <c r="G151" s="127"/>
    </row>
    <row r="152" spans="1:7" x14ac:dyDescent="0.3">
      <c r="A152" s="135"/>
      <c r="B152" s="135"/>
      <c r="C152" s="137"/>
      <c r="D152" s="140"/>
      <c r="E152" s="141"/>
      <c r="F152" s="137"/>
      <c r="G152" s="137"/>
    </row>
    <row r="153" spans="1:7" x14ac:dyDescent="0.3">
      <c r="A153" s="135"/>
      <c r="B153" s="135"/>
      <c r="C153" s="142"/>
      <c r="D153" s="143"/>
      <c r="E153" s="142"/>
      <c r="F153" s="142"/>
      <c r="G153" s="142"/>
    </row>
    <row r="154" spans="1:7" x14ac:dyDescent="0.3">
      <c r="A154" s="135"/>
      <c r="B154" s="135"/>
      <c r="C154" s="142"/>
      <c r="D154" s="140"/>
      <c r="E154" s="137"/>
      <c r="F154" s="137"/>
      <c r="G154" s="137"/>
    </row>
    <row r="155" spans="1:7" ht="15.75" customHeight="1" x14ac:dyDescent="0.3">
      <c r="A155" s="125"/>
      <c r="B155" s="138"/>
      <c r="C155" s="122"/>
      <c r="D155" s="140"/>
      <c r="E155" s="137"/>
      <c r="F155" s="137"/>
      <c r="G155" s="137"/>
    </row>
    <row r="156" spans="1:7" ht="15.75" customHeight="1" x14ac:dyDescent="0.3">
      <c r="A156" s="125"/>
      <c r="B156" s="126"/>
      <c r="C156" s="122"/>
      <c r="D156" s="140"/>
      <c r="E156" s="137"/>
      <c r="F156" s="137"/>
      <c r="G156" s="137"/>
    </row>
    <row r="157" spans="1:7" ht="15.75" customHeight="1" x14ac:dyDescent="0.3">
      <c r="A157" s="125"/>
      <c r="B157" s="126"/>
      <c r="C157" s="122"/>
      <c r="D157" s="140"/>
      <c r="E157" s="137"/>
      <c r="F157" s="137"/>
      <c r="G157" s="137"/>
    </row>
    <row r="158" spans="1:7" ht="15.75" customHeight="1" x14ac:dyDescent="0.3">
      <c r="A158" s="125"/>
      <c r="B158" s="138"/>
      <c r="C158" s="122"/>
      <c r="D158" s="140"/>
      <c r="E158" s="137"/>
      <c r="F158" s="137"/>
      <c r="G158" s="137"/>
    </row>
    <row r="159" spans="1:7" ht="15.75" customHeight="1" x14ac:dyDescent="0.3">
      <c r="A159" s="125"/>
      <c r="B159" s="126"/>
      <c r="C159" s="122"/>
      <c r="D159" s="140"/>
      <c r="E159" s="137"/>
      <c r="F159" s="137"/>
      <c r="G159" s="137"/>
    </row>
    <row r="160" spans="1:7" ht="15.75" customHeight="1" x14ac:dyDescent="0.3">
      <c r="A160" s="125"/>
      <c r="B160" s="138"/>
      <c r="C160" s="122"/>
      <c r="D160" s="140"/>
      <c r="E160" s="137"/>
      <c r="F160" s="137"/>
      <c r="G160" s="137"/>
    </row>
    <row r="161" spans="1:7" ht="15.75" customHeight="1" x14ac:dyDescent="0.3">
      <c r="A161" s="125"/>
      <c r="B161" s="128"/>
      <c r="C161" s="122"/>
      <c r="D161" s="140"/>
      <c r="E161" s="137"/>
      <c r="F161" s="137"/>
      <c r="G161" s="137"/>
    </row>
    <row r="162" spans="1:7" ht="15.75" customHeight="1" x14ac:dyDescent="0.3">
      <c r="A162" s="125"/>
      <c r="B162" s="126"/>
      <c r="C162" s="122"/>
      <c r="D162" s="140"/>
      <c r="E162" s="137"/>
      <c r="F162" s="137"/>
      <c r="G162" s="137"/>
    </row>
    <row r="163" spans="1:7" ht="15.75" customHeight="1" x14ac:dyDescent="0.3">
      <c r="A163" s="125"/>
      <c r="B163" s="126"/>
      <c r="C163" s="122"/>
      <c r="D163" s="140"/>
      <c r="E163" s="137"/>
      <c r="F163" s="137"/>
      <c r="G163" s="137"/>
    </row>
    <row r="164" spans="1:7" ht="15.75" customHeight="1" x14ac:dyDescent="0.3">
      <c r="A164" s="125"/>
      <c r="B164" s="126"/>
      <c r="C164" s="122"/>
      <c r="D164" s="140"/>
      <c r="E164" s="137"/>
      <c r="F164" s="137"/>
      <c r="G164" s="137"/>
    </row>
    <row r="165" spans="1:7" ht="15.75" customHeight="1" x14ac:dyDescent="0.3">
      <c r="A165" s="125"/>
      <c r="B165" s="126"/>
      <c r="C165" s="122"/>
      <c r="D165" s="140"/>
      <c r="E165" s="137"/>
      <c r="F165" s="137"/>
      <c r="G165" s="137"/>
    </row>
    <row r="166" spans="1:7" ht="15.75" customHeight="1" x14ac:dyDescent="0.3">
      <c r="A166" s="125"/>
      <c r="B166" s="126"/>
      <c r="C166" s="122"/>
      <c r="D166" s="140"/>
      <c r="E166" s="137"/>
      <c r="F166" s="137"/>
      <c r="G166" s="137"/>
    </row>
    <row r="167" spans="1:7" ht="15.75" customHeight="1" x14ac:dyDescent="0.3">
      <c r="A167" s="125"/>
      <c r="B167" s="126"/>
      <c r="C167" s="122"/>
      <c r="D167" s="140"/>
      <c r="E167" s="137"/>
      <c r="F167" s="137"/>
      <c r="G167" s="137"/>
    </row>
    <row r="168" spans="1:7" ht="15.75" customHeight="1" x14ac:dyDescent="0.3">
      <c r="A168" s="125"/>
      <c r="B168" s="126"/>
      <c r="C168" s="122"/>
      <c r="D168" s="140"/>
      <c r="E168" s="137"/>
      <c r="F168" s="137"/>
      <c r="G168" s="137"/>
    </row>
    <row r="169" spans="1:7" ht="15.75" customHeight="1" x14ac:dyDescent="0.3">
      <c r="A169" s="125"/>
      <c r="B169" s="126"/>
      <c r="C169" s="122"/>
      <c r="D169" s="140"/>
      <c r="E169" s="137"/>
      <c r="F169" s="137"/>
      <c r="G169" s="137"/>
    </row>
    <row r="170" spans="1:7" ht="15.75" customHeight="1" x14ac:dyDescent="0.3">
      <c r="A170" s="125"/>
      <c r="B170" s="126"/>
      <c r="C170" s="122"/>
      <c r="D170" s="140"/>
      <c r="E170" s="137"/>
      <c r="F170" s="137"/>
      <c r="G170" s="137"/>
    </row>
    <row r="171" spans="1:7" ht="15.75" customHeight="1" x14ac:dyDescent="0.3">
      <c r="A171" s="125"/>
      <c r="B171" s="126"/>
      <c r="C171" s="122"/>
      <c r="D171" s="140"/>
      <c r="E171" s="137"/>
      <c r="F171" s="137"/>
      <c r="G171" s="137"/>
    </row>
    <row r="172" spans="1:7" ht="15.75" customHeight="1" x14ac:dyDescent="0.3">
      <c r="A172" s="125"/>
      <c r="B172" s="126"/>
      <c r="C172" s="122"/>
      <c r="D172" s="140"/>
      <c r="E172" s="137"/>
      <c r="F172" s="137"/>
      <c r="G172" s="137"/>
    </row>
    <row r="173" spans="1:7" ht="15.75" customHeight="1" x14ac:dyDescent="0.3">
      <c r="A173" s="125"/>
      <c r="B173" s="126"/>
      <c r="C173" s="122"/>
      <c r="D173" s="140"/>
      <c r="E173" s="137"/>
      <c r="F173" s="137"/>
      <c r="G173" s="137"/>
    </row>
    <row r="174" spans="1:7" ht="15.75" customHeight="1" x14ac:dyDescent="0.3">
      <c r="A174" s="125"/>
      <c r="B174" s="126"/>
      <c r="C174" s="122"/>
      <c r="D174" s="140"/>
      <c r="E174" s="137"/>
      <c r="F174" s="137"/>
      <c r="G174" s="137"/>
    </row>
    <row r="175" spans="1:7" ht="15.75" customHeight="1" x14ac:dyDescent="0.3">
      <c r="A175" s="125"/>
      <c r="B175" s="126"/>
      <c r="C175" s="122"/>
      <c r="D175" s="140"/>
      <c r="E175" s="137"/>
      <c r="F175" s="137"/>
      <c r="G175" s="137"/>
    </row>
    <row r="176" spans="1:7" ht="15.75" customHeight="1" x14ac:dyDescent="0.3">
      <c r="A176" s="125"/>
      <c r="B176" s="126"/>
      <c r="C176" s="122"/>
      <c r="D176" s="140"/>
      <c r="E176" s="137"/>
      <c r="F176" s="137"/>
      <c r="G176" s="137"/>
    </row>
    <row r="177" spans="1:7" ht="15.75" customHeight="1" x14ac:dyDescent="0.3">
      <c r="A177" s="125"/>
      <c r="B177" s="126"/>
      <c r="C177" s="122"/>
      <c r="D177" s="140"/>
      <c r="E177" s="137"/>
      <c r="F177" s="137"/>
      <c r="G177" s="137"/>
    </row>
    <row r="178" spans="1:7" ht="15.75" customHeight="1" x14ac:dyDescent="0.3">
      <c r="A178" s="125"/>
      <c r="B178" s="126"/>
      <c r="C178" s="122"/>
      <c r="D178" s="140"/>
      <c r="E178" s="137"/>
      <c r="F178" s="137"/>
      <c r="G178" s="137"/>
    </row>
    <row r="179" spans="1:7" ht="15.75" customHeight="1" x14ac:dyDescent="0.3">
      <c r="A179" s="125"/>
      <c r="B179" s="126"/>
      <c r="C179" s="122"/>
      <c r="D179" s="140"/>
      <c r="E179" s="137"/>
      <c r="F179" s="137"/>
      <c r="G179" s="137"/>
    </row>
    <row r="180" spans="1:7" ht="15.75" customHeight="1" x14ac:dyDescent="0.3">
      <c r="A180" s="125"/>
      <c r="B180" s="126"/>
      <c r="C180" s="122"/>
      <c r="D180" s="140"/>
      <c r="E180" s="137"/>
      <c r="F180" s="137"/>
      <c r="G180" s="137"/>
    </row>
    <row r="181" spans="1:7" ht="15.75" customHeight="1" x14ac:dyDescent="0.3">
      <c r="A181" s="125"/>
      <c r="B181" s="126"/>
      <c r="C181" s="122"/>
      <c r="D181" s="140"/>
      <c r="E181" s="137"/>
      <c r="F181" s="137"/>
      <c r="G181" s="137"/>
    </row>
    <row r="182" spans="1:7" ht="15.75" customHeight="1" x14ac:dyDescent="0.3">
      <c r="A182" s="125"/>
      <c r="B182" s="126"/>
      <c r="C182" s="122"/>
      <c r="D182" s="140"/>
      <c r="E182" s="137"/>
      <c r="F182" s="137"/>
      <c r="G182" s="137"/>
    </row>
    <row r="183" spans="1:7" ht="15.75" customHeight="1" x14ac:dyDescent="0.3">
      <c r="A183" s="125"/>
      <c r="B183" s="126"/>
      <c r="C183" s="122"/>
      <c r="D183" s="140"/>
      <c r="E183" s="137"/>
      <c r="F183" s="137"/>
      <c r="G183" s="137"/>
    </row>
    <row r="184" spans="1:7" ht="15.75" customHeight="1" x14ac:dyDescent="0.3">
      <c r="A184" s="125"/>
      <c r="B184" s="126"/>
      <c r="C184" s="122"/>
      <c r="D184" s="140"/>
      <c r="E184" s="137"/>
      <c r="F184" s="137"/>
      <c r="G184" s="137"/>
    </row>
    <row r="185" spans="1:7" ht="15.75" customHeight="1" x14ac:dyDescent="0.3">
      <c r="A185" s="125"/>
      <c r="B185" s="132"/>
      <c r="C185" s="122"/>
      <c r="D185" s="140"/>
      <c r="E185" s="137"/>
      <c r="F185" s="137"/>
      <c r="G185" s="137"/>
    </row>
    <row r="186" spans="1:7" ht="15.75" customHeight="1" x14ac:dyDescent="0.3">
      <c r="A186" s="125"/>
      <c r="B186" s="126"/>
      <c r="C186" s="122"/>
      <c r="D186" s="140"/>
      <c r="E186" s="137"/>
      <c r="F186" s="137"/>
      <c r="G186" s="137"/>
    </row>
    <row r="187" spans="1:7" ht="15.75" customHeight="1" x14ac:dyDescent="0.3">
      <c r="A187" s="125"/>
      <c r="B187" s="128"/>
      <c r="C187" s="122"/>
      <c r="D187" s="140"/>
      <c r="E187" s="137"/>
      <c r="F187" s="137"/>
      <c r="G187" s="137"/>
    </row>
    <row r="188" spans="1:7" ht="15.75" customHeight="1" x14ac:dyDescent="0.3">
      <c r="A188" s="125"/>
      <c r="B188" s="128"/>
      <c r="C188" s="122"/>
      <c r="D188" s="140"/>
      <c r="E188" s="137"/>
      <c r="F188" s="137"/>
      <c r="G188" s="137"/>
    </row>
    <row r="189" spans="1:7" ht="15.75" customHeight="1" x14ac:dyDescent="0.3">
      <c r="A189" s="125"/>
      <c r="B189" s="128"/>
      <c r="C189" s="122"/>
      <c r="D189" s="140"/>
      <c r="E189" s="137"/>
      <c r="F189" s="137"/>
      <c r="G189" s="137"/>
    </row>
    <row r="190" spans="1:7" ht="15.75" customHeight="1" x14ac:dyDescent="0.3">
      <c r="A190" s="125"/>
      <c r="B190" s="128"/>
      <c r="C190" s="122"/>
      <c r="D190" s="140"/>
      <c r="E190" s="137"/>
      <c r="F190" s="137"/>
      <c r="G190" s="137"/>
    </row>
    <row r="191" spans="1:7" ht="20.25" customHeight="1" x14ac:dyDescent="0.3">
      <c r="A191" s="125"/>
      <c r="B191" s="138"/>
      <c r="C191" s="122"/>
      <c r="D191" s="140"/>
      <c r="E191" s="137"/>
      <c r="F191" s="137"/>
      <c r="G191" s="137"/>
    </row>
    <row r="192" spans="1:7" x14ac:dyDescent="0.3">
      <c r="A192" s="125"/>
      <c r="B192" s="126"/>
      <c r="C192" s="122"/>
      <c r="D192" s="226"/>
      <c r="E192" s="134"/>
      <c r="F192" s="127"/>
      <c r="G192" s="122"/>
    </row>
    <row r="193" spans="1:7" ht="18.75" customHeight="1" x14ac:dyDescent="0.3">
      <c r="A193" s="125"/>
      <c r="B193" s="126"/>
      <c r="C193" s="122"/>
      <c r="D193" s="226"/>
      <c r="E193" s="134"/>
      <c r="F193" s="127"/>
      <c r="G193" s="122"/>
    </row>
    <row r="194" spans="1:7" ht="18.75" customHeight="1" x14ac:dyDescent="0.3">
      <c r="A194" s="125"/>
      <c r="B194" s="126"/>
      <c r="C194" s="122"/>
      <c r="D194" s="226"/>
      <c r="E194" s="134"/>
      <c r="F194" s="127"/>
      <c r="G194" s="122"/>
    </row>
    <row r="195" spans="1:7" x14ac:dyDescent="0.3">
      <c r="A195" s="125"/>
      <c r="B195" s="126"/>
      <c r="C195" s="122"/>
      <c r="D195" s="226"/>
      <c r="E195" s="134"/>
      <c r="F195" s="127"/>
      <c r="G195" s="122"/>
    </row>
    <row r="196" spans="1:7" ht="13.5" customHeight="1" x14ac:dyDescent="0.3">
      <c r="A196" s="125"/>
      <c r="B196" s="126"/>
      <c r="C196" s="122"/>
      <c r="D196" s="226"/>
      <c r="E196" s="134"/>
      <c r="F196" s="127"/>
      <c r="G196" s="122"/>
    </row>
    <row r="197" spans="1:7" x14ac:dyDescent="0.3">
      <c r="A197" s="125"/>
      <c r="B197" s="126"/>
      <c r="C197" s="122"/>
      <c r="D197" s="226"/>
      <c r="E197" s="134"/>
      <c r="F197" s="127"/>
      <c r="G197" s="122"/>
    </row>
    <row r="198" spans="1:7" s="131" customFormat="1" x14ac:dyDescent="0.3">
      <c r="A198" s="125"/>
      <c r="B198" s="128"/>
      <c r="C198" s="122"/>
      <c r="D198" s="415"/>
      <c r="E198" s="127"/>
      <c r="F198" s="127"/>
      <c r="G198" s="122"/>
    </row>
    <row r="199" spans="1:7" x14ac:dyDescent="0.3">
      <c r="A199" s="125"/>
      <c r="B199" s="126"/>
      <c r="C199" s="122"/>
      <c r="D199" s="226"/>
      <c r="E199" s="134"/>
      <c r="F199" s="127"/>
      <c r="G199" s="122"/>
    </row>
    <row r="200" spans="1:7" s="131" customFormat="1" ht="15" customHeight="1" x14ac:dyDescent="0.3">
      <c r="A200" s="125"/>
      <c r="B200" s="128"/>
      <c r="C200" s="122"/>
      <c r="D200" s="415"/>
      <c r="E200" s="127"/>
      <c r="F200" s="127"/>
      <c r="G200" s="122"/>
    </row>
    <row r="201" spans="1:7" s="131" customFormat="1" x14ac:dyDescent="0.3">
      <c r="A201" s="125"/>
      <c r="B201" s="132"/>
      <c r="C201" s="122"/>
      <c r="D201" s="415"/>
      <c r="E201" s="127"/>
      <c r="F201" s="127"/>
      <c r="G201" s="122"/>
    </row>
    <row r="202" spans="1:7" x14ac:dyDescent="0.3">
      <c r="A202" s="125"/>
      <c r="B202" s="126"/>
      <c r="C202" s="122"/>
      <c r="D202" s="226"/>
      <c r="E202" s="134"/>
      <c r="F202" s="127"/>
      <c r="G202" s="122"/>
    </row>
    <row r="203" spans="1:7" ht="22.5" customHeight="1" x14ac:dyDescent="0.3">
      <c r="A203" s="125"/>
      <c r="B203" s="126"/>
      <c r="C203" s="122"/>
      <c r="D203" s="226"/>
      <c r="E203" s="134"/>
      <c r="F203" s="127"/>
      <c r="G203" s="122"/>
    </row>
    <row r="204" spans="1:7" x14ac:dyDescent="0.3">
      <c r="A204" s="135"/>
      <c r="B204" s="123"/>
      <c r="C204" s="122"/>
      <c r="D204" s="145"/>
      <c r="E204" s="122"/>
      <c r="F204" s="122"/>
      <c r="G204" s="122"/>
    </row>
    <row r="205" spans="1:7" x14ac:dyDescent="0.3">
      <c r="A205" s="135"/>
      <c r="B205" s="123"/>
      <c r="C205" s="122"/>
      <c r="D205" s="145"/>
      <c r="E205" s="122"/>
      <c r="F205" s="122"/>
      <c r="G205" s="122"/>
    </row>
    <row r="206" spans="1:7" ht="12.75" customHeight="1" x14ac:dyDescent="0.3">
      <c r="A206" s="125"/>
      <c r="B206" s="126"/>
      <c r="C206" s="122"/>
      <c r="D206" s="140"/>
      <c r="E206" s="137"/>
      <c r="F206" s="137"/>
      <c r="G206" s="137"/>
    </row>
    <row r="207" spans="1:7" x14ac:dyDescent="0.3">
      <c r="A207" s="135"/>
      <c r="B207" s="123"/>
      <c r="C207" s="122"/>
      <c r="D207" s="145"/>
      <c r="E207" s="122"/>
      <c r="F207" s="122"/>
      <c r="G207" s="122"/>
    </row>
    <row r="208" spans="1:7" x14ac:dyDescent="0.3">
      <c r="A208" s="135"/>
      <c r="B208" s="135"/>
      <c r="C208" s="142"/>
      <c r="D208" s="140"/>
      <c r="E208" s="137"/>
      <c r="F208" s="137"/>
      <c r="G208" s="137"/>
    </row>
    <row r="209" spans="1:7" x14ac:dyDescent="0.3">
      <c r="A209" s="125"/>
      <c r="B209" s="126"/>
      <c r="C209" s="122"/>
      <c r="D209" s="226"/>
      <c r="E209" s="127"/>
      <c r="F209" s="127"/>
      <c r="G209" s="127"/>
    </row>
    <row r="210" spans="1:7" x14ac:dyDescent="0.3">
      <c r="A210" s="125"/>
      <c r="B210" s="126"/>
      <c r="C210" s="122"/>
      <c r="D210" s="226"/>
      <c r="E210" s="127"/>
      <c r="F210" s="127"/>
      <c r="G210" s="122"/>
    </row>
    <row r="211" spans="1:7" x14ac:dyDescent="0.3">
      <c r="A211" s="125"/>
      <c r="B211" s="126"/>
      <c r="C211" s="122"/>
      <c r="D211" s="226"/>
      <c r="E211" s="127"/>
      <c r="F211" s="127"/>
      <c r="G211" s="122"/>
    </row>
    <row r="212" spans="1:7" x14ac:dyDescent="0.3">
      <c r="A212" s="125"/>
      <c r="B212" s="126"/>
      <c r="C212" s="122"/>
      <c r="D212" s="226"/>
      <c r="E212" s="127"/>
      <c r="F212" s="127"/>
      <c r="G212" s="122"/>
    </row>
    <row r="213" spans="1:7" x14ac:dyDescent="0.3">
      <c r="A213" s="125"/>
      <c r="B213" s="126"/>
      <c r="C213" s="122"/>
      <c r="D213" s="226"/>
      <c r="E213" s="127"/>
      <c r="F213" s="127"/>
      <c r="G213" s="122"/>
    </row>
    <row r="214" spans="1:7" x14ac:dyDescent="0.3">
      <c r="A214" s="125"/>
      <c r="B214" s="126"/>
      <c r="C214" s="122"/>
      <c r="D214" s="226"/>
      <c r="E214" s="127"/>
      <c r="F214" s="127"/>
      <c r="G214" s="122"/>
    </row>
    <row r="215" spans="1:7" x14ac:dyDescent="0.3">
      <c r="A215" s="125"/>
      <c r="B215" s="126"/>
      <c r="C215" s="122"/>
      <c r="D215" s="226"/>
      <c r="E215" s="127"/>
      <c r="F215" s="127"/>
      <c r="G215" s="122"/>
    </row>
    <row r="216" spans="1:7" x14ac:dyDescent="0.3">
      <c r="A216" s="125"/>
      <c r="B216" s="126"/>
      <c r="C216" s="122"/>
      <c r="D216" s="226"/>
      <c r="E216" s="127"/>
      <c r="F216" s="127"/>
      <c r="G216" s="122"/>
    </row>
    <row r="217" spans="1:7" x14ac:dyDescent="0.3">
      <c r="A217" s="125"/>
      <c r="B217" s="132"/>
      <c r="C217" s="122"/>
      <c r="D217" s="140"/>
      <c r="E217" s="137"/>
      <c r="F217" s="137"/>
      <c r="G217" s="137"/>
    </row>
    <row r="218" spans="1:7" x14ac:dyDescent="0.3">
      <c r="A218" s="125"/>
      <c r="B218" s="132"/>
      <c r="C218" s="122"/>
      <c r="D218" s="140"/>
      <c r="E218" s="137"/>
      <c r="F218" s="137"/>
      <c r="G218" s="137"/>
    </row>
    <row r="219" spans="1:7" x14ac:dyDescent="0.3">
      <c r="A219" s="125"/>
      <c r="B219" s="132"/>
      <c r="C219" s="122"/>
      <c r="D219" s="140"/>
      <c r="E219" s="137"/>
      <c r="F219" s="137"/>
      <c r="G219" s="137"/>
    </row>
    <row r="220" spans="1:7" x14ac:dyDescent="0.3">
      <c r="A220" s="125"/>
      <c r="B220" s="132"/>
      <c r="C220" s="122"/>
      <c r="D220" s="140"/>
      <c r="E220" s="137"/>
      <c r="F220" s="137"/>
      <c r="G220" s="137"/>
    </row>
    <row r="221" spans="1:7" x14ac:dyDescent="0.3">
      <c r="A221" s="125"/>
      <c r="B221" s="132"/>
      <c r="C221" s="122"/>
      <c r="D221" s="140"/>
      <c r="E221" s="137"/>
      <c r="F221" s="137"/>
      <c r="G221" s="137"/>
    </row>
    <row r="222" spans="1:7" x14ac:dyDescent="0.3">
      <c r="A222" s="125"/>
      <c r="B222" s="132"/>
      <c r="C222" s="122"/>
      <c r="D222" s="140"/>
      <c r="E222" s="137"/>
      <c r="F222" s="137"/>
      <c r="G222" s="137"/>
    </row>
    <row r="223" spans="1:7" x14ac:dyDescent="0.3">
      <c r="A223" s="125"/>
      <c r="B223" s="132"/>
      <c r="C223" s="122"/>
      <c r="D223" s="140"/>
      <c r="E223" s="137"/>
      <c r="F223" s="137"/>
      <c r="G223" s="137"/>
    </row>
    <row r="224" spans="1:7" x14ac:dyDescent="0.3">
      <c r="A224" s="125"/>
      <c r="B224" s="132"/>
      <c r="C224" s="122"/>
      <c r="D224" s="140"/>
      <c r="E224" s="137"/>
      <c r="F224" s="137"/>
      <c r="G224" s="137"/>
    </row>
    <row r="225" spans="1:7" x14ac:dyDescent="0.3">
      <c r="A225" s="125"/>
      <c r="B225" s="126"/>
      <c r="C225" s="122"/>
      <c r="D225" s="226"/>
      <c r="E225" s="127"/>
      <c r="F225" s="127"/>
      <c r="G225" s="122"/>
    </row>
    <row r="226" spans="1:7" x14ac:dyDescent="0.3">
      <c r="A226" s="125"/>
      <c r="B226" s="126"/>
      <c r="C226" s="122"/>
      <c r="D226" s="226"/>
      <c r="E226" s="127"/>
      <c r="F226" s="127"/>
      <c r="G226" s="122"/>
    </row>
    <row r="227" spans="1:7" x14ac:dyDescent="0.3">
      <c r="A227" s="135"/>
      <c r="B227" s="123"/>
      <c r="C227" s="122"/>
      <c r="D227" s="145"/>
      <c r="E227" s="122"/>
      <c r="F227" s="122"/>
      <c r="G227" s="122"/>
    </row>
    <row r="228" spans="1:7" x14ac:dyDescent="0.3">
      <c r="A228" s="135"/>
      <c r="B228" s="136"/>
      <c r="C228" s="137"/>
      <c r="D228" s="145"/>
      <c r="E228" s="122"/>
      <c r="F228" s="122"/>
      <c r="G228" s="122"/>
    </row>
    <row r="229" spans="1:7" x14ac:dyDescent="0.3">
      <c r="A229" s="125"/>
      <c r="B229" s="132"/>
      <c r="C229" s="122"/>
      <c r="D229" s="145"/>
      <c r="E229" s="122"/>
      <c r="F229" s="122"/>
      <c r="G229" s="122"/>
    </row>
    <row r="230" spans="1:7" x14ac:dyDescent="0.3">
      <c r="A230" s="135"/>
      <c r="B230" s="135"/>
      <c r="C230" s="122"/>
      <c r="D230" s="145"/>
      <c r="E230" s="122"/>
      <c r="F230" s="122"/>
      <c r="G230" s="122"/>
    </row>
    <row r="231" spans="1:7" x14ac:dyDescent="0.3">
      <c r="A231" s="135"/>
      <c r="B231" s="135"/>
      <c r="C231" s="142"/>
      <c r="D231" s="140"/>
      <c r="E231" s="137"/>
      <c r="F231" s="137"/>
      <c r="G231" s="137"/>
    </row>
    <row r="232" spans="1:7" ht="15" customHeight="1" x14ac:dyDescent="0.3">
      <c r="A232" s="125"/>
      <c r="B232" s="126"/>
      <c r="C232" s="122"/>
      <c r="D232" s="226"/>
      <c r="E232" s="127"/>
      <c r="F232" s="127"/>
      <c r="G232" s="122"/>
    </row>
    <row r="233" spans="1:7" ht="15" customHeight="1" x14ac:dyDescent="0.3">
      <c r="A233" s="125"/>
      <c r="B233" s="126"/>
      <c r="C233" s="122"/>
      <c r="D233" s="226"/>
      <c r="E233" s="127"/>
      <c r="F233" s="127"/>
      <c r="G233" s="122"/>
    </row>
    <row r="234" spans="1:7" ht="15" customHeight="1" x14ac:dyDescent="0.3">
      <c r="A234" s="125"/>
      <c r="B234" s="126"/>
      <c r="C234" s="122"/>
      <c r="D234" s="226"/>
      <c r="E234" s="127"/>
      <c r="F234" s="127"/>
      <c r="G234" s="122"/>
    </row>
    <row r="235" spans="1:7" ht="15" customHeight="1" x14ac:dyDescent="0.3">
      <c r="A235" s="125"/>
      <c r="B235" s="126"/>
      <c r="C235" s="122"/>
      <c r="D235" s="226"/>
      <c r="E235" s="127"/>
      <c r="F235" s="127"/>
      <c r="G235" s="122"/>
    </row>
    <row r="236" spans="1:7" ht="15" customHeight="1" x14ac:dyDescent="0.3">
      <c r="A236" s="125"/>
      <c r="B236" s="126"/>
      <c r="C236" s="122"/>
      <c r="D236" s="226"/>
      <c r="E236" s="127"/>
      <c r="F236" s="127"/>
      <c r="G236" s="122"/>
    </row>
    <row r="237" spans="1:7" ht="15" customHeight="1" x14ac:dyDescent="0.3">
      <c r="A237" s="125"/>
      <c r="B237" s="126"/>
      <c r="C237" s="122"/>
      <c r="D237" s="226"/>
      <c r="E237" s="127"/>
      <c r="F237" s="127"/>
      <c r="G237" s="122"/>
    </row>
    <row r="238" spans="1:7" x14ac:dyDescent="0.3">
      <c r="A238" s="135"/>
      <c r="B238" s="123"/>
      <c r="C238" s="122"/>
      <c r="D238" s="145"/>
      <c r="E238" s="122"/>
      <c r="F238" s="122"/>
      <c r="G238" s="122"/>
    </row>
    <row r="239" spans="1:7" x14ac:dyDescent="0.3">
      <c r="A239" s="135"/>
      <c r="B239" s="136"/>
      <c r="C239" s="137"/>
      <c r="D239" s="140"/>
      <c r="E239" s="137"/>
      <c r="F239" s="137"/>
      <c r="G239" s="137"/>
    </row>
    <row r="240" spans="1:7" x14ac:dyDescent="0.3">
      <c r="A240" s="125"/>
      <c r="B240" s="146"/>
      <c r="C240" s="122"/>
      <c r="D240" s="145"/>
      <c r="E240" s="122"/>
      <c r="F240" s="122"/>
      <c r="G240" s="122"/>
    </row>
    <row r="241" spans="1:7" x14ac:dyDescent="0.3">
      <c r="A241" s="125"/>
      <c r="B241" s="146"/>
      <c r="C241" s="122"/>
      <c r="D241" s="145"/>
      <c r="E241" s="122"/>
      <c r="F241" s="122"/>
      <c r="G241" s="122"/>
    </row>
    <row r="242" spans="1:7" x14ac:dyDescent="0.3">
      <c r="A242" s="125"/>
      <c r="B242" s="146"/>
      <c r="C242" s="122"/>
      <c r="D242" s="145"/>
      <c r="E242" s="122"/>
      <c r="F242" s="122"/>
      <c r="G242" s="122"/>
    </row>
    <row r="243" spans="1:7" x14ac:dyDescent="0.3">
      <c r="A243" s="125"/>
      <c r="B243" s="146"/>
      <c r="C243" s="122"/>
      <c r="D243" s="145"/>
      <c r="E243" s="122"/>
      <c r="F243" s="122"/>
      <c r="G243" s="122"/>
    </row>
    <row r="244" spans="1:7" x14ac:dyDescent="0.3">
      <c r="A244" s="125"/>
      <c r="B244" s="146"/>
      <c r="C244" s="122"/>
      <c r="D244" s="145"/>
      <c r="E244" s="122"/>
      <c r="F244" s="122"/>
      <c r="G244" s="122"/>
    </row>
    <row r="245" spans="1:7" x14ac:dyDescent="0.3">
      <c r="A245" s="125"/>
      <c r="B245" s="146"/>
      <c r="C245" s="122"/>
      <c r="D245" s="145"/>
      <c r="E245" s="122"/>
      <c r="F245" s="122"/>
      <c r="G245" s="122"/>
    </row>
    <row r="246" spans="1:7" x14ac:dyDescent="0.3">
      <c r="A246" s="135"/>
      <c r="B246" s="123"/>
      <c r="C246" s="122"/>
      <c r="D246" s="145"/>
      <c r="E246" s="122"/>
      <c r="F246" s="122"/>
      <c r="G246" s="122"/>
    </row>
    <row r="247" spans="1:7" x14ac:dyDescent="0.3">
      <c r="A247" s="135"/>
      <c r="B247" s="135"/>
      <c r="C247" s="142"/>
      <c r="D247" s="140"/>
      <c r="E247" s="137"/>
      <c r="F247" s="137"/>
      <c r="G247" s="137"/>
    </row>
    <row r="248" spans="1:7" ht="13.5" customHeight="1" x14ac:dyDescent="0.3">
      <c r="A248" s="125"/>
      <c r="B248" s="126"/>
      <c r="C248" s="122"/>
      <c r="D248" s="145"/>
      <c r="E248" s="122"/>
      <c r="F248" s="122"/>
      <c r="G248" s="122"/>
    </row>
    <row r="249" spans="1:7" x14ac:dyDescent="0.3">
      <c r="A249" s="125"/>
      <c r="B249" s="126"/>
      <c r="C249" s="122"/>
      <c r="D249" s="145"/>
      <c r="E249" s="125"/>
      <c r="F249" s="122"/>
      <c r="G249" s="122"/>
    </row>
    <row r="250" spans="1:7" x14ac:dyDescent="0.3">
      <c r="A250" s="125"/>
      <c r="B250" s="126"/>
      <c r="C250" s="122"/>
      <c r="D250" s="145"/>
      <c r="E250" s="125"/>
      <c r="F250" s="122"/>
      <c r="G250" s="122"/>
    </row>
    <row r="251" spans="1:7" x14ac:dyDescent="0.3">
      <c r="A251" s="125"/>
      <c r="B251" s="126"/>
      <c r="C251" s="122"/>
      <c r="D251" s="143"/>
      <c r="E251" s="125"/>
      <c r="F251" s="122"/>
      <c r="G251" s="122"/>
    </row>
    <row r="252" spans="1:7" x14ac:dyDescent="0.3">
      <c r="A252" s="135"/>
      <c r="B252" s="123"/>
      <c r="C252" s="122"/>
      <c r="D252" s="145"/>
      <c r="E252" s="125"/>
      <c r="F252" s="122"/>
      <c r="G252" s="122"/>
    </row>
    <row r="253" spans="1:7" x14ac:dyDescent="0.3">
      <c r="A253" s="135"/>
      <c r="B253" s="135"/>
      <c r="C253" s="137"/>
      <c r="D253" s="140"/>
      <c r="E253" s="137"/>
      <c r="F253" s="137"/>
      <c r="G253" s="137"/>
    </row>
    <row r="254" spans="1:7" x14ac:dyDescent="0.3">
      <c r="A254" s="135"/>
      <c r="B254" s="135"/>
      <c r="C254" s="142"/>
      <c r="D254" s="143"/>
      <c r="E254" s="142"/>
      <c r="F254" s="142"/>
      <c r="G254" s="142"/>
    </row>
    <row r="255" spans="1:7" x14ac:dyDescent="0.3">
      <c r="A255" s="135"/>
      <c r="B255" s="135"/>
      <c r="C255" s="142"/>
      <c r="D255" s="140"/>
      <c r="E255" s="137"/>
      <c r="F255" s="137"/>
      <c r="G255" s="137"/>
    </row>
    <row r="256" spans="1:7" x14ac:dyDescent="0.3">
      <c r="A256" s="125"/>
      <c r="B256" s="132"/>
      <c r="C256" s="122"/>
      <c r="D256" s="140"/>
      <c r="E256" s="137"/>
      <c r="F256" s="137"/>
      <c r="G256" s="137"/>
    </row>
    <row r="257" spans="1:7" x14ac:dyDescent="0.3">
      <c r="A257" s="125"/>
      <c r="B257" s="132"/>
      <c r="C257" s="122"/>
      <c r="D257" s="140"/>
      <c r="E257" s="137"/>
      <c r="F257" s="137"/>
      <c r="G257" s="137"/>
    </row>
    <row r="258" spans="1:7" x14ac:dyDescent="0.3">
      <c r="A258" s="125"/>
      <c r="B258" s="132"/>
      <c r="C258" s="122"/>
      <c r="D258" s="140"/>
      <c r="E258" s="137"/>
      <c r="F258" s="137"/>
      <c r="G258" s="137"/>
    </row>
    <row r="259" spans="1:7" x14ac:dyDescent="0.3">
      <c r="A259" s="125"/>
      <c r="B259" s="126"/>
      <c r="C259" s="122"/>
      <c r="D259" s="226"/>
      <c r="E259" s="127"/>
      <c r="F259" s="127"/>
      <c r="G259" s="127"/>
    </row>
    <row r="260" spans="1:7" x14ac:dyDescent="0.3">
      <c r="A260" s="135"/>
      <c r="B260" s="123"/>
      <c r="C260" s="127"/>
      <c r="D260" s="226"/>
      <c r="E260" s="127"/>
      <c r="F260" s="127"/>
      <c r="G260" s="127"/>
    </row>
    <row r="261" spans="1:7" ht="17.25" customHeight="1" x14ac:dyDescent="0.3">
      <c r="A261" s="135"/>
      <c r="B261" s="135"/>
      <c r="C261" s="142"/>
      <c r="D261" s="140"/>
      <c r="E261" s="137"/>
      <c r="F261" s="137"/>
      <c r="G261" s="122"/>
    </row>
    <row r="262" spans="1:7" ht="17.25" customHeight="1" x14ac:dyDescent="0.3">
      <c r="A262" s="134"/>
      <c r="B262" s="126"/>
      <c r="C262" s="122"/>
      <c r="D262" s="226"/>
      <c r="E262" s="127"/>
      <c r="F262" s="127"/>
      <c r="G262" s="122"/>
    </row>
    <row r="263" spans="1:7" ht="17.25" customHeight="1" x14ac:dyDescent="0.3">
      <c r="A263" s="123"/>
      <c r="B263" s="123"/>
      <c r="C263" s="127"/>
      <c r="D263" s="226"/>
      <c r="E263" s="127"/>
      <c r="F263" s="127"/>
      <c r="G263" s="122"/>
    </row>
    <row r="264" spans="1:7" x14ac:dyDescent="0.3">
      <c r="A264" s="135"/>
      <c r="B264" s="135"/>
      <c r="C264" s="142"/>
      <c r="D264" s="140"/>
      <c r="E264" s="137"/>
      <c r="F264" s="137"/>
      <c r="G264" s="137"/>
    </row>
    <row r="265" spans="1:7" s="131" customFormat="1" ht="13.5" customHeight="1" x14ac:dyDescent="0.3">
      <c r="A265" s="125"/>
      <c r="B265" s="128"/>
      <c r="C265" s="122"/>
      <c r="D265" s="226"/>
      <c r="E265" s="127"/>
      <c r="F265" s="127"/>
      <c r="G265" s="122"/>
    </row>
    <row r="266" spans="1:7" s="131" customFormat="1" ht="18" customHeight="1" x14ac:dyDescent="0.3">
      <c r="A266" s="125"/>
      <c r="B266" s="126"/>
      <c r="C266" s="122"/>
      <c r="D266" s="226"/>
      <c r="E266" s="127"/>
      <c r="F266" s="127"/>
      <c r="G266" s="122"/>
    </row>
    <row r="267" spans="1:7" s="131" customFormat="1" ht="18" customHeight="1" x14ac:dyDescent="0.3">
      <c r="A267" s="125"/>
      <c r="B267" s="126"/>
      <c r="C267" s="122"/>
      <c r="D267" s="226"/>
      <c r="E267" s="127"/>
      <c r="F267" s="127"/>
      <c r="G267" s="122"/>
    </row>
    <row r="268" spans="1:7" x14ac:dyDescent="0.3">
      <c r="A268" s="125"/>
      <c r="B268" s="147"/>
      <c r="C268" s="122"/>
      <c r="D268" s="226"/>
      <c r="E268" s="127"/>
      <c r="F268" s="127"/>
      <c r="G268" s="127"/>
    </row>
    <row r="269" spans="1:7" s="131" customFormat="1" x14ac:dyDescent="0.3">
      <c r="A269" s="125"/>
      <c r="B269" s="128"/>
      <c r="C269" s="122"/>
      <c r="D269" s="226"/>
      <c r="E269" s="127"/>
      <c r="F269" s="127"/>
      <c r="G269" s="122"/>
    </row>
    <row r="270" spans="1:7" x14ac:dyDescent="0.3">
      <c r="A270" s="125"/>
      <c r="B270" s="147"/>
      <c r="C270" s="122"/>
      <c r="D270" s="226"/>
      <c r="E270" s="127"/>
      <c r="F270" s="127"/>
      <c r="G270" s="127"/>
    </row>
    <row r="271" spans="1:7" s="131" customFormat="1" x14ac:dyDescent="0.3">
      <c r="A271" s="125"/>
      <c r="B271" s="128"/>
      <c r="C271" s="122"/>
      <c r="D271" s="415"/>
      <c r="E271" s="127"/>
      <c r="F271" s="127"/>
      <c r="G271" s="122"/>
    </row>
    <row r="272" spans="1:7" x14ac:dyDescent="0.3">
      <c r="A272" s="125"/>
      <c r="B272" s="147"/>
      <c r="C272" s="122"/>
      <c r="D272" s="226"/>
      <c r="E272" s="127"/>
      <c r="F272" s="127"/>
      <c r="G272" s="127"/>
    </row>
    <row r="273" spans="1:7" x14ac:dyDescent="0.3">
      <c r="A273" s="125"/>
      <c r="B273" s="147"/>
      <c r="C273" s="122"/>
      <c r="D273" s="226"/>
      <c r="E273" s="127"/>
      <c r="F273" s="127"/>
      <c r="G273" s="127"/>
    </row>
    <row r="274" spans="1:7" s="131" customFormat="1" x14ac:dyDescent="0.3">
      <c r="A274" s="125"/>
      <c r="B274" s="128"/>
      <c r="C274" s="122"/>
      <c r="D274" s="226"/>
      <c r="E274" s="127"/>
      <c r="F274" s="127"/>
      <c r="G274" s="122"/>
    </row>
    <row r="275" spans="1:7" s="131" customFormat="1" x14ac:dyDescent="0.3">
      <c r="A275" s="125"/>
      <c r="B275" s="128"/>
      <c r="C275" s="122"/>
      <c r="D275" s="226"/>
      <c r="E275" s="127"/>
      <c r="F275" s="127"/>
      <c r="G275" s="122"/>
    </row>
    <row r="276" spans="1:7" s="131" customFormat="1" x14ac:dyDescent="0.3">
      <c r="A276" s="125"/>
      <c r="B276" s="128"/>
      <c r="C276" s="122"/>
      <c r="D276" s="226"/>
      <c r="E276" s="127"/>
      <c r="F276" s="127"/>
      <c r="G276" s="122"/>
    </row>
    <row r="277" spans="1:7" x14ac:dyDescent="0.3">
      <c r="A277" s="125"/>
      <c r="B277" s="128"/>
      <c r="C277" s="122"/>
      <c r="D277" s="140"/>
      <c r="E277" s="137"/>
      <c r="F277" s="137"/>
      <c r="G277" s="137"/>
    </row>
    <row r="278" spans="1:7" x14ac:dyDescent="0.3">
      <c r="A278" s="125"/>
      <c r="B278" s="147"/>
      <c r="C278" s="122"/>
      <c r="D278" s="226"/>
      <c r="E278" s="127"/>
      <c r="F278" s="127"/>
      <c r="G278" s="127"/>
    </row>
    <row r="279" spans="1:7" x14ac:dyDescent="0.3">
      <c r="A279" s="125"/>
      <c r="B279" s="147"/>
      <c r="C279" s="122"/>
      <c r="D279" s="226"/>
      <c r="E279" s="127"/>
      <c r="F279" s="127"/>
      <c r="G279" s="127"/>
    </row>
    <row r="280" spans="1:7" x14ac:dyDescent="0.3">
      <c r="A280" s="125"/>
      <c r="B280" s="128"/>
      <c r="C280" s="122"/>
      <c r="D280" s="140"/>
      <c r="E280" s="137"/>
      <c r="F280" s="137"/>
      <c r="G280" s="137"/>
    </row>
    <row r="281" spans="1:7" s="131" customFormat="1" x14ac:dyDescent="0.3">
      <c r="A281" s="125"/>
      <c r="B281" s="128"/>
      <c r="C281" s="122"/>
      <c r="D281" s="226"/>
      <c r="E281" s="127"/>
      <c r="F281" s="127"/>
      <c r="G281" s="122"/>
    </row>
    <row r="282" spans="1:7" s="131" customFormat="1" x14ac:dyDescent="0.3">
      <c r="A282" s="125"/>
      <c r="B282" s="126"/>
      <c r="C282" s="122"/>
      <c r="D282" s="226"/>
      <c r="E282" s="127"/>
      <c r="F282" s="127"/>
      <c r="G282" s="122"/>
    </row>
    <row r="283" spans="1:7" s="131" customFormat="1" x14ac:dyDescent="0.3">
      <c r="A283" s="125"/>
      <c r="B283" s="126"/>
      <c r="C283" s="122"/>
      <c r="D283" s="226"/>
      <c r="E283" s="127"/>
      <c r="F283" s="127"/>
      <c r="G283" s="122"/>
    </row>
    <row r="284" spans="1:7" s="131" customFormat="1" x14ac:dyDescent="0.3">
      <c r="A284" s="125"/>
      <c r="B284" s="126"/>
      <c r="C284" s="122"/>
      <c r="D284" s="226"/>
      <c r="E284" s="127"/>
      <c r="F284" s="127"/>
      <c r="G284" s="122"/>
    </row>
    <row r="285" spans="1:7" s="131" customFormat="1" x14ac:dyDescent="0.3">
      <c r="A285" s="125"/>
      <c r="B285" s="128"/>
      <c r="C285" s="122"/>
      <c r="D285" s="226"/>
      <c r="E285" s="127"/>
      <c r="F285" s="127"/>
      <c r="G285" s="122"/>
    </row>
    <row r="286" spans="1:7" s="131" customFormat="1" x14ac:dyDescent="0.3">
      <c r="A286" s="125"/>
      <c r="B286" s="128"/>
      <c r="C286" s="122"/>
      <c r="D286" s="226"/>
      <c r="E286" s="127"/>
      <c r="F286" s="127"/>
      <c r="G286" s="122"/>
    </row>
    <row r="287" spans="1:7" x14ac:dyDescent="0.3">
      <c r="A287" s="125"/>
      <c r="B287" s="147"/>
      <c r="C287" s="122"/>
      <c r="D287" s="226"/>
      <c r="E287" s="127"/>
      <c r="F287" s="127"/>
      <c r="G287" s="127"/>
    </row>
    <row r="288" spans="1:7" x14ac:dyDescent="0.3">
      <c r="A288" s="125"/>
      <c r="B288" s="126"/>
      <c r="C288" s="122"/>
      <c r="D288" s="226"/>
      <c r="E288" s="127"/>
      <c r="F288" s="127"/>
      <c r="G288" s="127"/>
    </row>
    <row r="289" spans="1:7" x14ac:dyDescent="0.3">
      <c r="A289" s="125"/>
      <c r="B289" s="126"/>
      <c r="C289" s="122"/>
      <c r="D289" s="226"/>
      <c r="E289" s="127"/>
      <c r="F289" s="127"/>
      <c r="G289" s="127"/>
    </row>
    <row r="290" spans="1:7" s="131" customFormat="1" x14ac:dyDescent="0.3">
      <c r="A290" s="125"/>
      <c r="B290" s="128"/>
      <c r="C290" s="122"/>
      <c r="D290" s="226"/>
      <c r="E290" s="127"/>
      <c r="F290" s="127"/>
      <c r="G290" s="122"/>
    </row>
    <row r="291" spans="1:7" s="131" customFormat="1" x14ac:dyDescent="0.3">
      <c r="A291" s="125"/>
      <c r="B291" s="128"/>
      <c r="C291" s="122"/>
      <c r="D291" s="415"/>
      <c r="E291" s="127"/>
      <c r="F291" s="127"/>
      <c r="G291" s="122"/>
    </row>
    <row r="292" spans="1:7" s="131" customFormat="1" x14ac:dyDescent="0.3">
      <c r="A292" s="125"/>
      <c r="B292" s="128"/>
      <c r="C292" s="122"/>
      <c r="D292" s="226"/>
      <c r="E292" s="127"/>
      <c r="F292" s="127"/>
      <c r="G292" s="122"/>
    </row>
    <row r="293" spans="1:7" x14ac:dyDescent="0.3">
      <c r="A293" s="125"/>
      <c r="B293" s="128"/>
      <c r="C293" s="122"/>
      <c r="D293" s="140"/>
      <c r="E293" s="137"/>
      <c r="F293" s="137"/>
      <c r="G293" s="137"/>
    </row>
    <row r="294" spans="1:7" x14ac:dyDescent="0.3">
      <c r="A294" s="125"/>
      <c r="B294" s="126"/>
      <c r="C294" s="122"/>
      <c r="D294" s="226"/>
      <c r="E294" s="127"/>
      <c r="F294" s="127"/>
      <c r="G294" s="122"/>
    </row>
    <row r="295" spans="1:7" s="131" customFormat="1" x14ac:dyDescent="0.3">
      <c r="A295" s="125"/>
      <c r="B295" s="128"/>
      <c r="C295" s="122"/>
      <c r="D295" s="226"/>
      <c r="E295" s="127"/>
      <c r="F295" s="127"/>
      <c r="G295" s="122"/>
    </row>
    <row r="296" spans="1:7" x14ac:dyDescent="0.3">
      <c r="A296" s="125"/>
      <c r="B296" s="147"/>
      <c r="C296" s="122"/>
      <c r="D296" s="226"/>
      <c r="E296" s="127"/>
      <c r="F296" s="127"/>
      <c r="G296" s="127"/>
    </row>
    <row r="297" spans="1:7" x14ac:dyDescent="0.3">
      <c r="A297" s="125"/>
      <c r="B297" s="147"/>
      <c r="C297" s="122"/>
      <c r="D297" s="226"/>
      <c r="E297" s="127"/>
      <c r="F297" s="127"/>
      <c r="G297" s="127"/>
    </row>
    <row r="298" spans="1:7" x14ac:dyDescent="0.3">
      <c r="A298" s="125"/>
      <c r="B298" s="147"/>
      <c r="C298" s="122"/>
      <c r="D298" s="226"/>
      <c r="E298" s="127"/>
      <c r="F298" s="127"/>
      <c r="G298" s="127"/>
    </row>
    <row r="299" spans="1:7" s="131" customFormat="1" x14ac:dyDescent="0.3">
      <c r="A299" s="125"/>
      <c r="B299" s="132"/>
      <c r="C299" s="122"/>
      <c r="D299" s="226"/>
      <c r="E299" s="127"/>
      <c r="F299" s="127"/>
      <c r="G299" s="122"/>
    </row>
    <row r="300" spans="1:7" s="131" customFormat="1" x14ac:dyDescent="0.3">
      <c r="A300" s="125"/>
      <c r="B300" s="128"/>
      <c r="C300" s="122"/>
      <c r="D300" s="415"/>
      <c r="E300" s="127"/>
      <c r="F300" s="127"/>
      <c r="G300" s="122"/>
    </row>
    <row r="301" spans="1:7" x14ac:dyDescent="0.3">
      <c r="A301" s="125"/>
      <c r="B301" s="126"/>
      <c r="C301" s="122"/>
      <c r="D301" s="226"/>
      <c r="E301" s="127"/>
      <c r="F301" s="127"/>
      <c r="G301" s="122"/>
    </row>
    <row r="302" spans="1:7" x14ac:dyDescent="0.3">
      <c r="A302" s="125"/>
      <c r="B302" s="126"/>
      <c r="C302" s="122"/>
      <c r="D302" s="226"/>
      <c r="E302" s="127"/>
      <c r="F302" s="127"/>
      <c r="G302" s="122"/>
    </row>
    <row r="303" spans="1:7" x14ac:dyDescent="0.3">
      <c r="A303" s="125"/>
      <c r="B303" s="126"/>
      <c r="C303" s="122"/>
      <c r="D303" s="226"/>
      <c r="E303" s="127"/>
      <c r="F303" s="127"/>
      <c r="G303" s="122"/>
    </row>
    <row r="304" spans="1:7" x14ac:dyDescent="0.3">
      <c r="A304" s="125"/>
      <c r="B304" s="126"/>
      <c r="C304" s="122"/>
      <c r="D304" s="226"/>
      <c r="E304" s="127"/>
      <c r="F304" s="127"/>
      <c r="G304" s="122"/>
    </row>
    <row r="305" spans="1:7" x14ac:dyDescent="0.3">
      <c r="A305" s="125"/>
      <c r="B305" s="126"/>
      <c r="C305" s="122"/>
      <c r="D305" s="226"/>
      <c r="E305" s="127"/>
      <c r="F305" s="127"/>
      <c r="G305" s="127"/>
    </row>
    <row r="306" spans="1:7" x14ac:dyDescent="0.3">
      <c r="A306" s="125"/>
      <c r="B306" s="126"/>
      <c r="C306" s="122"/>
      <c r="D306" s="226"/>
      <c r="E306" s="127"/>
      <c r="F306" s="127"/>
      <c r="G306" s="127"/>
    </row>
    <row r="307" spans="1:7" s="131" customFormat="1" x14ac:dyDescent="0.3">
      <c r="A307" s="125"/>
      <c r="B307" s="128"/>
      <c r="C307" s="122"/>
      <c r="D307" s="226"/>
      <c r="E307" s="127"/>
      <c r="F307" s="127"/>
      <c r="G307" s="122"/>
    </row>
    <row r="308" spans="1:7" x14ac:dyDescent="0.3">
      <c r="A308" s="125"/>
      <c r="B308" s="126"/>
      <c r="C308" s="122"/>
      <c r="D308" s="226"/>
      <c r="E308" s="127"/>
      <c r="F308" s="127"/>
      <c r="G308" s="127"/>
    </row>
    <row r="309" spans="1:7" x14ac:dyDescent="0.3">
      <c r="A309" s="125"/>
      <c r="B309" s="126"/>
      <c r="C309" s="122"/>
      <c r="D309" s="226"/>
      <c r="E309" s="127"/>
      <c r="F309" s="127"/>
      <c r="G309" s="122"/>
    </row>
    <row r="310" spans="1:7" x14ac:dyDescent="0.3">
      <c r="A310" s="125"/>
      <c r="B310" s="126"/>
      <c r="C310" s="122"/>
      <c r="D310" s="226"/>
      <c r="E310" s="127"/>
      <c r="F310" s="127"/>
      <c r="G310" s="127"/>
    </row>
    <row r="311" spans="1:7" x14ac:dyDescent="0.3">
      <c r="A311" s="125"/>
      <c r="B311" s="126"/>
      <c r="C311" s="122"/>
      <c r="D311" s="226"/>
      <c r="E311" s="127"/>
      <c r="F311" s="127"/>
      <c r="G311" s="127"/>
    </row>
    <row r="312" spans="1:7" x14ac:dyDescent="0.3">
      <c r="A312" s="125"/>
      <c r="B312" s="416"/>
      <c r="C312" s="122"/>
      <c r="D312" s="140"/>
      <c r="E312" s="137"/>
      <c r="F312" s="137"/>
      <c r="G312" s="137"/>
    </row>
    <row r="313" spans="1:7" x14ac:dyDescent="0.3">
      <c r="A313" s="125"/>
      <c r="B313" s="416"/>
      <c r="C313" s="122"/>
      <c r="D313" s="140"/>
      <c r="E313" s="137"/>
      <c r="F313" s="137"/>
      <c r="G313" s="137"/>
    </row>
    <row r="314" spans="1:7" x14ac:dyDescent="0.3">
      <c r="A314" s="125"/>
      <c r="B314" s="126"/>
      <c r="C314" s="122"/>
      <c r="D314" s="226"/>
      <c r="E314" s="127"/>
      <c r="F314" s="127"/>
      <c r="G314" s="127"/>
    </row>
    <row r="315" spans="1:7" x14ac:dyDescent="0.3">
      <c r="A315" s="125"/>
      <c r="B315" s="126"/>
      <c r="C315" s="122"/>
      <c r="D315" s="226"/>
      <c r="E315" s="127"/>
      <c r="F315" s="127"/>
      <c r="G315" s="127"/>
    </row>
    <row r="316" spans="1:7" s="131" customFormat="1" x14ac:dyDescent="0.3">
      <c r="A316" s="125"/>
      <c r="B316" s="132"/>
      <c r="C316" s="122"/>
      <c r="D316" s="415"/>
      <c r="E316" s="134"/>
      <c r="F316" s="127"/>
      <c r="G316" s="122"/>
    </row>
    <row r="317" spans="1:7" s="131" customFormat="1" x14ac:dyDescent="0.3">
      <c r="A317" s="125"/>
      <c r="B317" s="128"/>
      <c r="C317" s="122"/>
      <c r="D317" s="226"/>
      <c r="E317" s="134"/>
      <c r="F317" s="127"/>
      <c r="G317" s="122"/>
    </row>
    <row r="318" spans="1:7" s="131" customFormat="1" x14ac:dyDescent="0.3">
      <c r="A318" s="125"/>
      <c r="B318" s="128"/>
      <c r="C318" s="122"/>
      <c r="D318" s="226"/>
      <c r="E318" s="134"/>
      <c r="F318" s="127"/>
      <c r="G318" s="122"/>
    </row>
    <row r="319" spans="1:7" s="131" customFormat="1" x14ac:dyDescent="0.3">
      <c r="A319" s="125"/>
      <c r="B319" s="126"/>
      <c r="C319" s="122"/>
      <c r="D319" s="226"/>
      <c r="E319" s="127"/>
      <c r="F319" s="127"/>
      <c r="G319" s="122"/>
    </row>
    <row r="320" spans="1:7" s="131" customFormat="1" x14ac:dyDescent="0.3">
      <c r="A320" s="125"/>
      <c r="B320" s="126"/>
      <c r="C320" s="122"/>
      <c r="D320" s="226"/>
      <c r="E320" s="127"/>
      <c r="F320" s="127"/>
      <c r="G320" s="122"/>
    </row>
    <row r="321" spans="1:7" s="131" customFormat="1" x14ac:dyDescent="0.3">
      <c r="A321" s="125"/>
      <c r="B321" s="126"/>
      <c r="C321" s="122"/>
      <c r="D321" s="226"/>
      <c r="E321" s="127"/>
      <c r="F321" s="127"/>
      <c r="G321" s="122"/>
    </row>
    <row r="322" spans="1:7" s="131" customFormat="1" x14ac:dyDescent="0.3">
      <c r="A322" s="125"/>
      <c r="B322" s="126"/>
      <c r="C322" s="122"/>
      <c r="D322" s="226"/>
      <c r="E322" s="127"/>
      <c r="F322" s="127"/>
      <c r="G322" s="122"/>
    </row>
    <row r="323" spans="1:7" x14ac:dyDescent="0.3">
      <c r="A323" s="125"/>
      <c r="B323" s="126"/>
      <c r="C323" s="122"/>
      <c r="D323" s="226"/>
      <c r="E323" s="127"/>
      <c r="F323" s="127"/>
      <c r="G323" s="127"/>
    </row>
    <row r="324" spans="1:7" x14ac:dyDescent="0.3">
      <c r="A324" s="135"/>
      <c r="B324" s="123"/>
      <c r="C324" s="127"/>
      <c r="D324" s="226"/>
      <c r="E324" s="127"/>
      <c r="F324" s="127"/>
      <c r="G324" s="127"/>
    </row>
    <row r="325" spans="1:7" ht="17.25" customHeight="1" x14ac:dyDescent="0.3">
      <c r="A325" s="135"/>
      <c r="B325" s="135"/>
      <c r="C325" s="142"/>
      <c r="D325" s="140"/>
      <c r="E325" s="137"/>
      <c r="F325" s="137"/>
      <c r="G325" s="122"/>
    </row>
    <row r="326" spans="1:7" ht="17.25" customHeight="1" x14ac:dyDescent="0.3">
      <c r="A326" s="125"/>
      <c r="B326" s="126"/>
      <c r="C326" s="122"/>
      <c r="D326" s="226"/>
      <c r="E326" s="127"/>
      <c r="F326" s="127"/>
      <c r="G326" s="122"/>
    </row>
    <row r="327" spans="1:7" ht="17.25" customHeight="1" x14ac:dyDescent="0.3">
      <c r="A327" s="134"/>
      <c r="B327" s="126"/>
      <c r="C327" s="122"/>
      <c r="D327" s="226"/>
      <c r="E327" s="127"/>
      <c r="F327" s="127"/>
      <c r="G327" s="122"/>
    </row>
    <row r="328" spans="1:7" ht="17.25" customHeight="1" x14ac:dyDescent="0.3">
      <c r="A328" s="123"/>
      <c r="B328" s="123"/>
      <c r="C328" s="127"/>
      <c r="D328" s="226"/>
      <c r="E328" s="127"/>
      <c r="F328" s="127"/>
      <c r="G328" s="122"/>
    </row>
    <row r="329" spans="1:7" s="131" customFormat="1" x14ac:dyDescent="0.3">
      <c r="A329" s="135"/>
      <c r="B329" s="136"/>
      <c r="C329" s="137"/>
      <c r="D329" s="226"/>
      <c r="E329" s="127"/>
      <c r="F329" s="127"/>
      <c r="G329" s="122"/>
    </row>
    <row r="330" spans="1:7" s="131" customFormat="1" x14ac:dyDescent="0.3">
      <c r="A330" s="125"/>
      <c r="B330" s="128"/>
      <c r="C330" s="122"/>
      <c r="D330" s="226"/>
      <c r="E330" s="127"/>
      <c r="F330" s="127"/>
      <c r="G330" s="122"/>
    </row>
    <row r="331" spans="1:7" s="131" customFormat="1" x14ac:dyDescent="0.3">
      <c r="A331" s="135"/>
      <c r="B331" s="139"/>
      <c r="C331" s="127"/>
      <c r="D331" s="226"/>
      <c r="E331" s="127"/>
      <c r="F331" s="127"/>
      <c r="G331" s="127"/>
    </row>
    <row r="332" spans="1:7" x14ac:dyDescent="0.3">
      <c r="A332" s="135"/>
      <c r="B332" s="135"/>
      <c r="C332" s="142"/>
      <c r="D332" s="140"/>
      <c r="E332" s="137"/>
      <c r="F332" s="137"/>
      <c r="G332" s="127"/>
    </row>
    <row r="333" spans="1:7" x14ac:dyDescent="0.3">
      <c r="A333" s="125"/>
      <c r="B333" s="126"/>
      <c r="C333" s="122"/>
      <c r="D333" s="226"/>
      <c r="E333" s="127"/>
      <c r="F333" s="127"/>
      <c r="G333" s="127"/>
    </row>
    <row r="334" spans="1:7" x14ac:dyDescent="0.3">
      <c r="A334" s="123"/>
      <c r="B334" s="123"/>
      <c r="C334" s="127"/>
      <c r="D334" s="226"/>
      <c r="E334" s="127"/>
      <c r="F334" s="127"/>
      <c r="G334" s="127"/>
    </row>
    <row r="335" spans="1:7" x14ac:dyDescent="0.3">
      <c r="A335" s="135"/>
      <c r="B335" s="135"/>
      <c r="C335" s="142"/>
      <c r="D335" s="140"/>
      <c r="E335" s="137"/>
      <c r="F335" s="137"/>
      <c r="G335" s="127"/>
    </row>
    <row r="336" spans="1:7" x14ac:dyDescent="0.3">
      <c r="A336" s="134"/>
      <c r="B336" s="126"/>
      <c r="C336" s="122"/>
      <c r="D336" s="226"/>
      <c r="E336" s="127"/>
      <c r="F336" s="127"/>
      <c r="G336" s="127"/>
    </row>
    <row r="337" spans="1:7" x14ac:dyDescent="0.3">
      <c r="A337" s="123"/>
      <c r="B337" s="123"/>
      <c r="C337" s="127"/>
      <c r="D337" s="226"/>
      <c r="E337" s="127"/>
      <c r="F337" s="127"/>
      <c r="G337" s="127"/>
    </row>
    <row r="338" spans="1:7" x14ac:dyDescent="0.3">
      <c r="A338" s="135"/>
      <c r="B338" s="135"/>
      <c r="C338" s="137"/>
      <c r="D338" s="140"/>
      <c r="E338" s="137"/>
      <c r="F338" s="137"/>
      <c r="G338" s="137"/>
    </row>
    <row r="339" spans="1:7" x14ac:dyDescent="0.3">
      <c r="A339" s="135"/>
      <c r="B339" s="135"/>
      <c r="C339" s="142"/>
      <c r="D339" s="143"/>
      <c r="E339" s="142"/>
      <c r="F339" s="142"/>
      <c r="G339" s="142"/>
    </row>
    <row r="340" spans="1:7" x14ac:dyDescent="0.3">
      <c r="A340" s="135"/>
      <c r="B340" s="135"/>
      <c r="C340" s="142"/>
      <c r="D340" s="140"/>
      <c r="E340" s="137"/>
      <c r="F340" s="137"/>
      <c r="G340" s="137"/>
    </row>
    <row r="341" spans="1:7" x14ac:dyDescent="0.3">
      <c r="A341" s="125"/>
      <c r="B341" s="126"/>
      <c r="C341" s="122"/>
      <c r="D341" s="145"/>
      <c r="E341" s="125"/>
      <c r="F341" s="127"/>
      <c r="G341" s="122"/>
    </row>
    <row r="342" spans="1:7" x14ac:dyDescent="0.3">
      <c r="A342" s="125"/>
      <c r="B342" s="126"/>
      <c r="C342" s="122"/>
      <c r="D342" s="145"/>
      <c r="E342" s="125"/>
      <c r="F342" s="127"/>
      <c r="G342" s="122"/>
    </row>
    <row r="343" spans="1:7" x14ac:dyDescent="0.3">
      <c r="A343" s="125"/>
      <c r="B343" s="126"/>
      <c r="C343" s="122"/>
      <c r="D343" s="145"/>
      <c r="E343" s="125"/>
      <c r="F343" s="127"/>
      <c r="G343" s="122"/>
    </row>
    <row r="344" spans="1:7" x14ac:dyDescent="0.3">
      <c r="A344" s="125"/>
      <c r="B344" s="126"/>
      <c r="C344" s="122"/>
      <c r="D344" s="145"/>
      <c r="E344" s="125"/>
      <c r="F344" s="127"/>
      <c r="G344" s="122"/>
    </row>
    <row r="345" spans="1:7" x14ac:dyDescent="0.3">
      <c r="A345" s="125"/>
      <c r="B345" s="126"/>
      <c r="C345" s="122"/>
      <c r="D345" s="145"/>
      <c r="E345" s="125"/>
      <c r="F345" s="127"/>
      <c r="G345" s="122"/>
    </row>
    <row r="346" spans="1:7" x14ac:dyDescent="0.3">
      <c r="A346" s="125"/>
      <c r="B346" s="126"/>
      <c r="C346" s="122"/>
      <c r="D346" s="145"/>
      <c r="E346" s="125"/>
      <c r="F346" s="127"/>
      <c r="G346" s="122"/>
    </row>
    <row r="347" spans="1:7" x14ac:dyDescent="0.3">
      <c r="A347" s="125"/>
      <c r="B347" s="126"/>
      <c r="C347" s="122"/>
      <c r="D347" s="145"/>
      <c r="E347" s="122"/>
      <c r="F347" s="127"/>
      <c r="G347" s="122"/>
    </row>
    <row r="348" spans="1:7" x14ac:dyDescent="0.3">
      <c r="A348" s="125"/>
      <c r="B348" s="126"/>
      <c r="C348" s="122"/>
      <c r="D348" s="145"/>
      <c r="E348" s="122"/>
      <c r="F348" s="127"/>
      <c r="G348" s="122"/>
    </row>
    <row r="349" spans="1:7" x14ac:dyDescent="0.3">
      <c r="A349" s="125"/>
      <c r="B349" s="126"/>
      <c r="C349" s="122"/>
      <c r="D349" s="145"/>
      <c r="E349" s="122"/>
      <c r="F349" s="127"/>
      <c r="G349" s="122"/>
    </row>
    <row r="350" spans="1:7" x14ac:dyDescent="0.3">
      <c r="A350" s="125"/>
      <c r="B350" s="126"/>
      <c r="C350" s="122"/>
      <c r="D350" s="145"/>
      <c r="E350" s="122"/>
      <c r="F350" s="127"/>
      <c r="G350" s="122"/>
    </row>
    <row r="351" spans="1:7" x14ac:dyDescent="0.3">
      <c r="A351" s="125"/>
      <c r="B351" s="126"/>
      <c r="C351" s="122"/>
      <c r="D351" s="145"/>
      <c r="E351" s="122"/>
      <c r="F351" s="127"/>
      <c r="G351" s="122"/>
    </row>
    <row r="352" spans="1:7" x14ac:dyDescent="0.3">
      <c r="A352" s="125"/>
      <c r="B352" s="126"/>
      <c r="C352" s="122"/>
      <c r="D352" s="145"/>
      <c r="E352" s="125"/>
      <c r="F352" s="127"/>
      <c r="G352" s="122"/>
    </row>
    <row r="353" spans="1:7" x14ac:dyDescent="0.3">
      <c r="A353" s="135"/>
      <c r="B353" s="123"/>
      <c r="C353" s="122"/>
      <c r="D353" s="145"/>
      <c r="E353" s="125"/>
      <c r="F353" s="122"/>
      <c r="G353" s="122"/>
    </row>
    <row r="354" spans="1:7" x14ac:dyDescent="0.3">
      <c r="A354" s="135"/>
      <c r="B354" s="135"/>
      <c r="C354" s="142"/>
      <c r="D354" s="140"/>
      <c r="E354" s="137"/>
      <c r="F354" s="137"/>
      <c r="G354" s="137"/>
    </row>
    <row r="355" spans="1:7" x14ac:dyDescent="0.3">
      <c r="A355" s="125"/>
      <c r="B355" s="126"/>
      <c r="C355" s="122"/>
      <c r="D355" s="145"/>
      <c r="E355" s="125"/>
      <c r="F355" s="122"/>
      <c r="G355" s="122"/>
    </row>
    <row r="356" spans="1:7" x14ac:dyDescent="0.3">
      <c r="A356" s="125"/>
      <c r="B356" s="126"/>
      <c r="C356" s="122"/>
      <c r="D356" s="145"/>
      <c r="E356" s="122"/>
      <c r="F356" s="122"/>
      <c r="G356" s="122"/>
    </row>
    <row r="357" spans="1:7" x14ac:dyDescent="0.3">
      <c r="A357" s="125"/>
      <c r="B357" s="126"/>
      <c r="C357" s="122"/>
      <c r="D357" s="145"/>
      <c r="E357" s="122"/>
      <c r="F357" s="122"/>
      <c r="G357" s="122"/>
    </row>
    <row r="358" spans="1:7" x14ac:dyDescent="0.3">
      <c r="A358" s="135"/>
      <c r="B358" s="123"/>
      <c r="C358" s="122"/>
      <c r="D358" s="145"/>
      <c r="E358" s="122"/>
      <c r="F358" s="122"/>
      <c r="G358" s="122"/>
    </row>
    <row r="359" spans="1:7" x14ac:dyDescent="0.3">
      <c r="A359" s="135"/>
      <c r="B359" s="135"/>
      <c r="C359" s="142"/>
      <c r="D359" s="143"/>
      <c r="E359" s="149"/>
      <c r="F359" s="142"/>
      <c r="G359" s="142"/>
    </row>
    <row r="360" spans="1:7" x14ac:dyDescent="0.3">
      <c r="A360" s="135"/>
      <c r="B360" s="135"/>
      <c r="C360" s="142"/>
      <c r="D360" s="143"/>
      <c r="E360" s="142"/>
      <c r="F360" s="142"/>
      <c r="G360" s="142"/>
    </row>
    <row r="361" spans="1:7" x14ac:dyDescent="0.3">
      <c r="A361" s="135"/>
      <c r="B361" s="135"/>
      <c r="C361" s="142"/>
      <c r="D361" s="140"/>
      <c r="E361" s="137"/>
      <c r="F361" s="137"/>
      <c r="G361" s="137"/>
    </row>
    <row r="362" spans="1:7" ht="12.75" customHeight="1" x14ac:dyDescent="0.3">
      <c r="A362" s="125"/>
      <c r="B362" s="126"/>
      <c r="C362" s="122"/>
      <c r="D362" s="145"/>
      <c r="E362" s="125"/>
      <c r="F362" s="122"/>
      <c r="G362" s="122"/>
    </row>
    <row r="363" spans="1:7" ht="12.75" customHeight="1" x14ac:dyDescent="0.3">
      <c r="A363" s="125"/>
      <c r="B363" s="126"/>
      <c r="C363" s="122"/>
      <c r="D363" s="145"/>
      <c r="E363" s="125"/>
      <c r="F363" s="122"/>
      <c r="G363" s="122"/>
    </row>
    <row r="364" spans="1:7" ht="12.75" customHeight="1" x14ac:dyDescent="0.3">
      <c r="A364" s="125"/>
      <c r="B364" s="126"/>
      <c r="C364" s="122"/>
      <c r="D364" s="145"/>
      <c r="E364" s="125"/>
      <c r="F364" s="122"/>
      <c r="G364" s="122"/>
    </row>
    <row r="365" spans="1:7" ht="12.75" customHeight="1" x14ac:dyDescent="0.3">
      <c r="A365" s="125"/>
      <c r="B365" s="126"/>
      <c r="C365" s="122"/>
      <c r="D365" s="145"/>
      <c r="E365" s="125"/>
      <c r="F365" s="122"/>
      <c r="G365" s="122"/>
    </row>
    <row r="366" spans="1:7" ht="12.75" customHeight="1" x14ac:dyDescent="0.3">
      <c r="A366" s="125"/>
      <c r="B366" s="126"/>
      <c r="C366" s="122"/>
      <c r="D366" s="145"/>
      <c r="E366" s="125"/>
      <c r="F366" s="122"/>
      <c r="G366" s="122"/>
    </row>
    <row r="367" spans="1:7" ht="12.75" customHeight="1" x14ac:dyDescent="0.3">
      <c r="A367" s="125"/>
      <c r="B367" s="126"/>
      <c r="C367" s="122"/>
      <c r="D367" s="145"/>
      <c r="E367" s="125"/>
      <c r="F367" s="122"/>
      <c r="G367" s="122"/>
    </row>
    <row r="368" spans="1:7" ht="12.75" customHeight="1" x14ac:dyDescent="0.3">
      <c r="A368" s="125"/>
      <c r="B368" s="126"/>
      <c r="C368" s="122"/>
      <c r="D368" s="145"/>
      <c r="E368" s="125"/>
      <c r="F368" s="122"/>
      <c r="G368" s="122"/>
    </row>
    <row r="369" spans="1:7" ht="12.75" customHeight="1" x14ac:dyDescent="0.3">
      <c r="A369" s="125"/>
      <c r="B369" s="126"/>
      <c r="C369" s="122"/>
      <c r="D369" s="145"/>
      <c r="E369" s="125"/>
      <c r="F369" s="122"/>
      <c r="G369" s="122"/>
    </row>
    <row r="370" spans="1:7" ht="12.75" customHeight="1" x14ac:dyDescent="0.3">
      <c r="A370" s="125"/>
      <c r="B370" s="126"/>
      <c r="C370" s="122"/>
      <c r="D370" s="145"/>
      <c r="E370" s="125"/>
      <c r="F370" s="122"/>
      <c r="G370" s="122"/>
    </row>
    <row r="371" spans="1:7" ht="12.75" customHeight="1" x14ac:dyDescent="0.3">
      <c r="A371" s="125"/>
      <c r="B371" s="126"/>
      <c r="C371" s="122"/>
      <c r="D371" s="145"/>
      <c r="E371" s="125"/>
      <c r="F371" s="122"/>
      <c r="G371" s="122"/>
    </row>
    <row r="372" spans="1:7" ht="12.75" customHeight="1" x14ac:dyDescent="0.3">
      <c r="A372" s="125"/>
      <c r="B372" s="126"/>
      <c r="C372" s="122"/>
      <c r="D372" s="145"/>
      <c r="E372" s="125"/>
      <c r="F372" s="122"/>
      <c r="G372" s="122"/>
    </row>
    <row r="373" spans="1:7" ht="12.75" customHeight="1" x14ac:dyDescent="0.3">
      <c r="A373" s="125"/>
      <c r="B373" s="126"/>
      <c r="C373" s="122"/>
      <c r="D373" s="145"/>
      <c r="E373" s="125"/>
      <c r="F373" s="122"/>
      <c r="G373" s="122"/>
    </row>
    <row r="374" spans="1:7" ht="12.75" customHeight="1" x14ac:dyDescent="0.3">
      <c r="A374" s="125"/>
      <c r="B374" s="126"/>
      <c r="C374" s="122"/>
      <c r="D374" s="145"/>
      <c r="E374" s="125"/>
      <c r="F374" s="122"/>
      <c r="G374" s="122"/>
    </row>
    <row r="375" spans="1:7" ht="12.75" customHeight="1" x14ac:dyDescent="0.3">
      <c r="A375" s="125"/>
      <c r="B375" s="126"/>
      <c r="C375" s="122"/>
      <c r="D375" s="145"/>
      <c r="E375" s="125"/>
      <c r="F375" s="122"/>
      <c r="G375" s="122"/>
    </row>
    <row r="376" spans="1:7" ht="12.75" customHeight="1" x14ac:dyDescent="0.3">
      <c r="A376" s="125"/>
      <c r="B376" s="126"/>
      <c r="C376" s="122"/>
      <c r="D376" s="145"/>
      <c r="E376" s="125"/>
      <c r="F376" s="122"/>
      <c r="G376" s="122"/>
    </row>
    <row r="377" spans="1:7" ht="12.75" customHeight="1" x14ac:dyDescent="0.3">
      <c r="A377" s="125"/>
      <c r="B377" s="126"/>
      <c r="C377" s="122"/>
      <c r="D377" s="145"/>
      <c r="E377" s="125"/>
      <c r="F377" s="122"/>
      <c r="G377" s="122"/>
    </row>
    <row r="378" spans="1:7" ht="12.75" customHeight="1" x14ac:dyDescent="0.3">
      <c r="A378" s="125"/>
      <c r="B378" s="126"/>
      <c r="C378" s="122"/>
      <c r="D378" s="145"/>
      <c r="E378" s="125"/>
      <c r="F378" s="122"/>
      <c r="G378" s="122"/>
    </row>
    <row r="379" spans="1:7" ht="12.75" customHeight="1" x14ac:dyDescent="0.3">
      <c r="A379" s="125"/>
      <c r="B379" s="126"/>
      <c r="C379" s="122"/>
      <c r="D379" s="145"/>
      <c r="E379" s="125"/>
      <c r="F379" s="122"/>
      <c r="G379" s="122"/>
    </row>
    <row r="380" spans="1:7" ht="12.75" customHeight="1" x14ac:dyDescent="0.3">
      <c r="A380" s="125"/>
      <c r="B380" s="126"/>
      <c r="C380" s="122"/>
      <c r="D380" s="145"/>
      <c r="E380" s="125"/>
      <c r="F380" s="122"/>
      <c r="G380" s="122"/>
    </row>
    <row r="381" spans="1:7" ht="12.75" customHeight="1" x14ac:dyDescent="0.3">
      <c r="A381" s="125"/>
      <c r="B381" s="126"/>
      <c r="C381" s="122"/>
      <c r="D381" s="145"/>
      <c r="E381" s="125"/>
      <c r="F381" s="122"/>
      <c r="G381" s="122"/>
    </row>
    <row r="382" spans="1:7" ht="12.75" customHeight="1" x14ac:dyDescent="0.3">
      <c r="A382" s="125"/>
      <c r="B382" s="126"/>
      <c r="C382" s="122"/>
      <c r="D382" s="145"/>
      <c r="E382" s="125"/>
      <c r="F382" s="122"/>
      <c r="G382" s="122"/>
    </row>
    <row r="383" spans="1:7" ht="12.75" customHeight="1" x14ac:dyDescent="0.3">
      <c r="A383" s="125"/>
      <c r="B383" s="126"/>
      <c r="C383" s="122"/>
      <c r="D383" s="145"/>
      <c r="E383" s="125"/>
      <c r="F383" s="122"/>
      <c r="G383" s="122"/>
    </row>
    <row r="384" spans="1:7" ht="12.75" customHeight="1" x14ac:dyDescent="0.3">
      <c r="A384" s="125"/>
      <c r="B384" s="126"/>
      <c r="C384" s="122"/>
      <c r="D384" s="145"/>
      <c r="E384" s="125"/>
      <c r="F384" s="122"/>
      <c r="G384" s="122"/>
    </row>
    <row r="385" spans="1:7" ht="12.75" customHeight="1" x14ac:dyDescent="0.3">
      <c r="A385" s="125"/>
      <c r="B385" s="126"/>
      <c r="C385" s="122"/>
      <c r="D385" s="145"/>
      <c r="E385" s="125"/>
      <c r="F385" s="122"/>
      <c r="G385" s="122"/>
    </row>
    <row r="386" spans="1:7" x14ac:dyDescent="0.3">
      <c r="A386" s="125"/>
      <c r="B386" s="126"/>
      <c r="C386" s="122"/>
      <c r="D386" s="145"/>
      <c r="E386" s="125"/>
      <c r="F386" s="122"/>
      <c r="G386" s="122"/>
    </row>
    <row r="387" spans="1:7" x14ac:dyDescent="0.3">
      <c r="A387" s="125"/>
      <c r="B387" s="126"/>
      <c r="C387" s="122"/>
      <c r="D387" s="145"/>
      <c r="E387" s="125"/>
      <c r="F387" s="122"/>
      <c r="G387" s="122"/>
    </row>
    <row r="388" spans="1:7" x14ac:dyDescent="0.3">
      <c r="A388" s="125"/>
      <c r="B388" s="126"/>
      <c r="C388" s="122"/>
      <c r="D388" s="145"/>
      <c r="E388" s="125"/>
      <c r="F388" s="122"/>
      <c r="G388" s="122"/>
    </row>
    <row r="389" spans="1:7" x14ac:dyDescent="0.3">
      <c r="A389" s="135"/>
      <c r="B389" s="123"/>
      <c r="C389" s="127"/>
      <c r="D389" s="226"/>
      <c r="E389" s="134"/>
      <c r="F389" s="127"/>
      <c r="G389" s="127"/>
    </row>
    <row r="390" spans="1:7" s="131" customFormat="1" x14ac:dyDescent="0.3">
      <c r="A390" s="135"/>
      <c r="B390" s="136"/>
      <c r="C390" s="137"/>
      <c r="D390" s="226"/>
      <c r="E390" s="127"/>
      <c r="F390" s="127"/>
      <c r="G390" s="122"/>
    </row>
    <row r="391" spans="1:7" s="131" customFormat="1" x14ac:dyDescent="0.3">
      <c r="A391" s="125"/>
      <c r="B391" s="132"/>
      <c r="C391" s="122"/>
      <c r="D391" s="145"/>
      <c r="E391" s="122"/>
      <c r="F391" s="122"/>
      <c r="G391" s="122"/>
    </row>
    <row r="392" spans="1:7" s="131" customFormat="1" x14ac:dyDescent="0.3">
      <c r="A392" s="125"/>
      <c r="B392" s="132"/>
      <c r="C392" s="122"/>
      <c r="D392" s="145"/>
      <c r="E392" s="122"/>
      <c r="F392" s="122"/>
      <c r="G392" s="122"/>
    </row>
    <row r="393" spans="1:7" s="131" customFormat="1" x14ac:dyDescent="0.3">
      <c r="A393" s="125"/>
      <c r="B393" s="132"/>
      <c r="C393" s="122"/>
      <c r="D393" s="145"/>
      <c r="E393" s="122"/>
      <c r="F393" s="122"/>
      <c r="G393" s="122"/>
    </row>
    <row r="394" spans="1:7" s="131" customFormat="1" x14ac:dyDescent="0.3">
      <c r="A394" s="135"/>
      <c r="B394" s="139"/>
      <c r="C394" s="127"/>
      <c r="D394" s="226"/>
      <c r="E394" s="127"/>
      <c r="F394" s="127"/>
      <c r="G394" s="127"/>
    </row>
    <row r="395" spans="1:7" x14ac:dyDescent="0.3">
      <c r="A395" s="135"/>
      <c r="B395" s="135"/>
      <c r="C395" s="142"/>
      <c r="D395" s="140"/>
      <c r="E395" s="137"/>
      <c r="F395" s="137"/>
      <c r="G395" s="137"/>
    </row>
    <row r="396" spans="1:7" x14ac:dyDescent="0.3">
      <c r="A396" s="125"/>
      <c r="B396" s="417"/>
      <c r="C396" s="122"/>
      <c r="D396" s="145"/>
      <c r="E396" s="122"/>
      <c r="F396" s="122"/>
      <c r="G396" s="127"/>
    </row>
    <row r="397" spans="1:7" s="131" customFormat="1" x14ac:dyDescent="0.3">
      <c r="A397" s="125"/>
      <c r="B397" s="132"/>
      <c r="C397" s="122"/>
      <c r="D397" s="145"/>
      <c r="E397" s="122"/>
      <c r="F397" s="122"/>
      <c r="G397" s="122"/>
    </row>
    <row r="398" spans="1:7" x14ac:dyDescent="0.3">
      <c r="A398" s="135"/>
      <c r="B398" s="123"/>
      <c r="C398" s="127"/>
      <c r="D398" s="226"/>
      <c r="E398" s="127"/>
      <c r="F398" s="127"/>
      <c r="G398" s="127"/>
    </row>
    <row r="399" spans="1:7" x14ac:dyDescent="0.3">
      <c r="A399" s="135"/>
      <c r="B399" s="135"/>
      <c r="C399" s="142"/>
      <c r="D399" s="143"/>
      <c r="E399" s="142"/>
      <c r="F399" s="142"/>
      <c r="G399" s="142"/>
    </row>
    <row r="400" spans="1:7" x14ac:dyDescent="0.3">
      <c r="A400" s="135"/>
      <c r="B400" s="135"/>
      <c r="C400" s="142"/>
      <c r="D400" s="143"/>
      <c r="E400" s="142"/>
      <c r="F400" s="142"/>
      <c r="G400" s="142"/>
    </row>
    <row r="401" spans="1:7" x14ac:dyDescent="0.3">
      <c r="A401" s="135"/>
      <c r="B401" s="135"/>
      <c r="C401" s="142"/>
      <c r="D401" s="140"/>
      <c r="E401" s="137"/>
      <c r="F401" s="137"/>
      <c r="G401" s="137"/>
    </row>
    <row r="402" spans="1:7" x14ac:dyDescent="0.3">
      <c r="A402" s="125"/>
      <c r="B402" s="126"/>
      <c r="C402" s="122"/>
      <c r="D402" s="145"/>
      <c r="E402" s="122"/>
      <c r="F402" s="122"/>
      <c r="G402" s="127"/>
    </row>
    <row r="403" spans="1:7" s="131" customFormat="1" x14ac:dyDescent="0.3">
      <c r="A403" s="125"/>
      <c r="B403" s="128"/>
      <c r="C403" s="122"/>
      <c r="D403" s="145"/>
      <c r="E403" s="122"/>
      <c r="F403" s="122"/>
      <c r="G403" s="122"/>
    </row>
    <row r="404" spans="1:7" s="131" customFormat="1" x14ac:dyDescent="0.3">
      <c r="A404" s="125"/>
      <c r="B404" s="132"/>
      <c r="C404" s="122"/>
      <c r="D404" s="226"/>
      <c r="E404" s="127"/>
      <c r="F404" s="122"/>
      <c r="G404" s="122"/>
    </row>
    <row r="405" spans="1:7" x14ac:dyDescent="0.3">
      <c r="A405" s="125"/>
      <c r="B405" s="126"/>
      <c r="C405" s="122"/>
      <c r="D405" s="145"/>
      <c r="E405" s="122"/>
      <c r="F405" s="122"/>
      <c r="G405" s="127"/>
    </row>
    <row r="406" spans="1:7" x14ac:dyDescent="0.3">
      <c r="A406" s="125"/>
      <c r="B406" s="126"/>
      <c r="C406" s="122"/>
      <c r="D406" s="145"/>
      <c r="E406" s="122"/>
      <c r="F406" s="122"/>
      <c r="G406" s="127"/>
    </row>
    <row r="407" spans="1:7" x14ac:dyDescent="0.3">
      <c r="A407" s="125"/>
      <c r="B407" s="126"/>
      <c r="C407" s="122"/>
      <c r="D407" s="145"/>
      <c r="E407" s="122"/>
      <c r="F407" s="122"/>
      <c r="G407" s="122"/>
    </row>
    <row r="408" spans="1:7" x14ac:dyDescent="0.3">
      <c r="A408" s="125"/>
      <c r="B408" s="126"/>
      <c r="C408" s="122"/>
      <c r="D408" s="145"/>
      <c r="E408" s="127"/>
      <c r="F408" s="122"/>
      <c r="G408" s="127"/>
    </row>
    <row r="409" spans="1:7" x14ac:dyDescent="0.3">
      <c r="A409" s="125"/>
      <c r="B409" s="126"/>
      <c r="C409" s="122"/>
      <c r="D409" s="145"/>
      <c r="E409" s="127"/>
      <c r="F409" s="122"/>
      <c r="G409" s="127"/>
    </row>
    <row r="410" spans="1:7" x14ac:dyDescent="0.3">
      <c r="A410" s="125"/>
      <c r="B410" s="126"/>
      <c r="C410" s="122"/>
      <c r="D410" s="145"/>
      <c r="E410" s="127"/>
      <c r="F410" s="122"/>
      <c r="G410" s="127"/>
    </row>
    <row r="411" spans="1:7" x14ac:dyDescent="0.3">
      <c r="A411" s="125"/>
      <c r="B411" s="126"/>
      <c r="C411" s="122"/>
      <c r="D411" s="145"/>
      <c r="E411" s="127"/>
      <c r="F411" s="122"/>
      <c r="G411" s="127"/>
    </row>
    <row r="412" spans="1:7" s="131" customFormat="1" x14ac:dyDescent="0.3">
      <c r="A412" s="125"/>
      <c r="B412" s="128"/>
      <c r="C412" s="122"/>
      <c r="D412" s="145"/>
      <c r="E412" s="122"/>
      <c r="F412" s="122"/>
      <c r="G412" s="122"/>
    </row>
    <row r="413" spans="1:7" s="131" customFormat="1" x14ac:dyDescent="0.3">
      <c r="A413" s="125"/>
      <c r="B413" s="128"/>
      <c r="C413" s="122"/>
      <c r="D413" s="145"/>
      <c r="E413" s="122"/>
      <c r="F413" s="122"/>
      <c r="G413" s="122"/>
    </row>
    <row r="414" spans="1:7" s="131" customFormat="1" x14ac:dyDescent="0.3">
      <c r="A414" s="125"/>
      <c r="B414" s="132"/>
      <c r="C414" s="122"/>
      <c r="D414" s="145"/>
      <c r="E414" s="122"/>
      <c r="F414" s="122"/>
      <c r="G414" s="122"/>
    </row>
    <row r="415" spans="1:7" x14ac:dyDescent="0.3">
      <c r="A415" s="125"/>
      <c r="B415" s="126"/>
      <c r="C415" s="122"/>
      <c r="D415" s="145"/>
      <c r="E415" s="134"/>
      <c r="F415" s="122"/>
      <c r="G415" s="127"/>
    </row>
    <row r="416" spans="1:7" x14ac:dyDescent="0.3">
      <c r="A416" s="125"/>
      <c r="B416" s="126"/>
      <c r="C416" s="122"/>
      <c r="D416" s="145"/>
      <c r="E416" s="127"/>
      <c r="F416" s="122"/>
      <c r="G416" s="127"/>
    </row>
    <row r="417" spans="1:7" s="131" customFormat="1" x14ac:dyDescent="0.3">
      <c r="A417" s="125"/>
      <c r="B417" s="128"/>
      <c r="C417" s="122"/>
      <c r="D417" s="145"/>
      <c r="E417" s="122"/>
      <c r="F417" s="122"/>
      <c r="G417" s="122"/>
    </row>
    <row r="418" spans="1:7" x14ac:dyDescent="0.3">
      <c r="A418" s="125"/>
      <c r="B418" s="126"/>
      <c r="C418" s="122"/>
      <c r="D418" s="145"/>
      <c r="E418" s="127"/>
      <c r="F418" s="122"/>
      <c r="G418" s="127"/>
    </row>
    <row r="419" spans="1:7" s="131" customFormat="1" x14ac:dyDescent="0.3">
      <c r="A419" s="125"/>
      <c r="B419" s="128"/>
      <c r="C419" s="122"/>
      <c r="D419" s="145"/>
      <c r="E419" s="122"/>
      <c r="F419" s="122"/>
      <c r="G419" s="122"/>
    </row>
    <row r="420" spans="1:7" x14ac:dyDescent="0.3">
      <c r="A420" s="125"/>
      <c r="B420" s="126"/>
      <c r="C420" s="122"/>
      <c r="D420" s="145"/>
      <c r="E420" s="127"/>
      <c r="F420" s="122"/>
      <c r="G420" s="127"/>
    </row>
    <row r="421" spans="1:7" s="131" customFormat="1" x14ac:dyDescent="0.3">
      <c r="A421" s="125"/>
      <c r="B421" s="132"/>
      <c r="C421" s="122"/>
      <c r="D421" s="145"/>
      <c r="E421" s="122"/>
      <c r="F421" s="122"/>
      <c r="G421" s="122"/>
    </row>
    <row r="422" spans="1:7" s="131" customFormat="1" x14ac:dyDescent="0.3">
      <c r="A422" s="125"/>
      <c r="B422" s="128"/>
      <c r="C422" s="122"/>
      <c r="D422" s="145"/>
      <c r="E422" s="122"/>
      <c r="F422" s="122"/>
      <c r="G422" s="122"/>
    </row>
    <row r="423" spans="1:7" x14ac:dyDescent="0.3">
      <c r="A423" s="125"/>
      <c r="B423" s="126"/>
      <c r="C423" s="122"/>
      <c r="D423" s="145"/>
      <c r="E423" s="127"/>
      <c r="F423" s="122"/>
      <c r="G423" s="127"/>
    </row>
    <row r="424" spans="1:7" s="131" customFormat="1" x14ac:dyDescent="0.3">
      <c r="A424" s="125"/>
      <c r="B424" s="128"/>
      <c r="C424" s="122"/>
      <c r="D424" s="145"/>
      <c r="E424" s="122"/>
      <c r="F424" s="122"/>
      <c r="G424" s="122"/>
    </row>
    <row r="425" spans="1:7" s="131" customFormat="1" x14ac:dyDescent="0.3">
      <c r="A425" s="125"/>
      <c r="B425" s="132"/>
      <c r="C425" s="122"/>
      <c r="D425" s="145"/>
      <c r="E425" s="122"/>
      <c r="F425" s="122"/>
      <c r="G425" s="122"/>
    </row>
    <row r="426" spans="1:7" x14ac:dyDescent="0.3">
      <c r="A426" s="135"/>
      <c r="B426" s="123"/>
      <c r="C426" s="122"/>
      <c r="D426" s="145"/>
      <c r="E426" s="125"/>
      <c r="F426" s="122"/>
      <c r="G426" s="122">
        <f>SUM(G402:G425)</f>
        <v>0</v>
      </c>
    </row>
    <row r="427" spans="1:7" x14ac:dyDescent="0.3">
      <c r="A427" s="135"/>
      <c r="B427" s="135"/>
      <c r="C427" s="142"/>
      <c r="D427" s="140"/>
      <c r="E427" s="137"/>
      <c r="F427" s="137"/>
      <c r="G427" s="137"/>
    </row>
    <row r="428" spans="1:7" x14ac:dyDescent="0.3">
      <c r="A428" s="125"/>
      <c r="B428" s="126"/>
      <c r="C428" s="122"/>
      <c r="D428" s="145"/>
      <c r="E428" s="127"/>
      <c r="F428" s="122"/>
      <c r="G428" s="122"/>
    </row>
    <row r="429" spans="1:7" x14ac:dyDescent="0.3">
      <c r="A429" s="125"/>
      <c r="B429" s="126"/>
      <c r="C429" s="122"/>
      <c r="D429" s="145"/>
      <c r="E429" s="127"/>
      <c r="F429" s="122"/>
      <c r="G429" s="122"/>
    </row>
    <row r="430" spans="1:7" x14ac:dyDescent="0.3">
      <c r="A430" s="125"/>
      <c r="B430" s="126"/>
      <c r="C430" s="122"/>
      <c r="D430" s="145"/>
      <c r="E430" s="127"/>
      <c r="F430" s="122"/>
      <c r="G430" s="122"/>
    </row>
    <row r="431" spans="1:7" x14ac:dyDescent="0.3">
      <c r="A431" s="125"/>
      <c r="B431" s="126"/>
      <c r="C431" s="122"/>
      <c r="D431" s="145"/>
      <c r="E431" s="127"/>
      <c r="F431" s="122"/>
      <c r="G431" s="122"/>
    </row>
    <row r="432" spans="1:7" x14ac:dyDescent="0.3">
      <c r="A432" s="125"/>
      <c r="B432" s="126"/>
      <c r="C432" s="122"/>
      <c r="D432" s="145"/>
      <c r="E432" s="127"/>
      <c r="F432" s="122"/>
      <c r="G432" s="122"/>
    </row>
    <row r="433" spans="1:7" x14ac:dyDescent="0.3">
      <c r="A433" s="125"/>
      <c r="B433" s="126"/>
      <c r="C433" s="122"/>
      <c r="D433" s="145"/>
      <c r="E433" s="127"/>
      <c r="F433" s="122"/>
      <c r="G433" s="122"/>
    </row>
    <row r="434" spans="1:7" x14ac:dyDescent="0.3">
      <c r="A434" s="125"/>
      <c r="B434" s="126"/>
      <c r="C434" s="122"/>
      <c r="D434" s="145"/>
      <c r="E434" s="127"/>
      <c r="F434" s="122"/>
      <c r="G434" s="122"/>
    </row>
    <row r="435" spans="1:7" x14ac:dyDescent="0.3">
      <c r="A435" s="125"/>
      <c r="B435" s="126"/>
      <c r="C435" s="122"/>
      <c r="D435" s="145"/>
      <c r="E435" s="127"/>
      <c r="F435" s="122"/>
      <c r="G435" s="122"/>
    </row>
    <row r="436" spans="1:7" x14ac:dyDescent="0.3">
      <c r="A436" s="125"/>
      <c r="B436" s="126"/>
      <c r="C436" s="122"/>
      <c r="D436" s="145"/>
      <c r="E436" s="127"/>
      <c r="F436" s="122"/>
      <c r="G436" s="122"/>
    </row>
    <row r="437" spans="1:7" s="131" customFormat="1" x14ac:dyDescent="0.3">
      <c r="A437" s="125"/>
      <c r="B437" s="128"/>
      <c r="C437" s="122"/>
      <c r="D437" s="145"/>
      <c r="E437" s="122"/>
      <c r="F437" s="122"/>
      <c r="G437" s="122"/>
    </row>
    <row r="438" spans="1:7" x14ac:dyDescent="0.3">
      <c r="A438" s="125"/>
      <c r="B438" s="126"/>
      <c r="C438" s="122"/>
      <c r="D438" s="145"/>
      <c r="E438" s="127"/>
      <c r="F438" s="122"/>
      <c r="G438" s="122"/>
    </row>
    <row r="439" spans="1:7" x14ac:dyDescent="0.3">
      <c r="A439" s="125"/>
      <c r="B439" s="126"/>
      <c r="C439" s="122"/>
      <c r="D439" s="145"/>
      <c r="E439" s="127"/>
      <c r="F439" s="122"/>
      <c r="G439" s="122"/>
    </row>
    <row r="440" spans="1:7" x14ac:dyDescent="0.3">
      <c r="A440" s="125"/>
      <c r="B440" s="126"/>
      <c r="C440" s="122"/>
      <c r="D440" s="145"/>
      <c r="E440" s="127"/>
      <c r="F440" s="122"/>
      <c r="G440" s="122"/>
    </row>
    <row r="441" spans="1:7" x14ac:dyDescent="0.3">
      <c r="A441" s="125"/>
      <c r="B441" s="126"/>
      <c r="C441" s="122"/>
      <c r="D441" s="145"/>
      <c r="E441" s="127"/>
      <c r="F441" s="122"/>
      <c r="G441" s="122"/>
    </row>
    <row r="442" spans="1:7" x14ac:dyDescent="0.3">
      <c r="A442" s="125"/>
      <c r="B442" s="126"/>
      <c r="C442" s="122"/>
      <c r="D442" s="145"/>
      <c r="E442" s="127"/>
      <c r="F442" s="122"/>
      <c r="G442" s="122"/>
    </row>
    <row r="443" spans="1:7" x14ac:dyDescent="0.3">
      <c r="A443" s="135"/>
      <c r="B443" s="123"/>
      <c r="C443" s="122"/>
      <c r="D443" s="145"/>
      <c r="E443" s="122"/>
      <c r="F443" s="122"/>
      <c r="G443" s="122">
        <f>SUM(G428:G442)</f>
        <v>0</v>
      </c>
    </row>
    <row r="444" spans="1:7" x14ac:dyDescent="0.3">
      <c r="A444" s="135"/>
      <c r="B444" s="135"/>
      <c r="C444" s="142"/>
      <c r="D444" s="140"/>
      <c r="E444" s="137"/>
      <c r="F444" s="137"/>
      <c r="G444" s="137"/>
    </row>
    <row r="445" spans="1:7" x14ac:dyDescent="0.3">
      <c r="A445" s="125"/>
      <c r="B445" s="128"/>
      <c r="C445" s="122"/>
      <c r="D445" s="140"/>
      <c r="E445" s="137"/>
      <c r="F445" s="137"/>
      <c r="G445" s="137"/>
    </row>
    <row r="446" spans="1:7" x14ac:dyDescent="0.3">
      <c r="A446" s="125"/>
      <c r="B446" s="128"/>
      <c r="C446" s="122"/>
      <c r="D446" s="140"/>
      <c r="E446" s="137"/>
      <c r="F446" s="137"/>
      <c r="G446" s="137"/>
    </row>
    <row r="447" spans="1:7" x14ac:dyDescent="0.3">
      <c r="A447" s="125"/>
      <c r="B447" s="128"/>
      <c r="C447" s="122"/>
      <c r="D447" s="226"/>
      <c r="E447" s="127"/>
      <c r="F447" s="127"/>
      <c r="G447" s="127"/>
    </row>
    <row r="448" spans="1:7" x14ac:dyDescent="0.3">
      <c r="A448" s="125"/>
      <c r="B448" s="128"/>
      <c r="C448" s="122"/>
      <c r="D448" s="226"/>
      <c r="E448" s="127"/>
      <c r="F448" s="127"/>
      <c r="G448" s="127"/>
    </row>
    <row r="449" spans="1:7" x14ac:dyDescent="0.3">
      <c r="A449" s="125"/>
      <c r="B449" s="126"/>
      <c r="C449" s="122"/>
      <c r="D449" s="145"/>
      <c r="E449" s="122"/>
      <c r="F449" s="122"/>
      <c r="G449" s="122"/>
    </row>
    <row r="450" spans="1:7" x14ac:dyDescent="0.3">
      <c r="A450" s="135"/>
      <c r="B450" s="123"/>
      <c r="C450" s="122"/>
      <c r="D450" s="145"/>
      <c r="E450" s="122"/>
      <c r="F450" s="122"/>
      <c r="G450" s="122">
        <f>SUM(G445:G449)</f>
        <v>0</v>
      </c>
    </row>
    <row r="451" spans="1:7" x14ac:dyDescent="0.3">
      <c r="A451" s="135"/>
      <c r="B451" s="135"/>
      <c r="C451" s="142"/>
      <c r="D451" s="140"/>
      <c r="E451" s="137"/>
      <c r="F451" s="137"/>
      <c r="G451" s="137"/>
    </row>
    <row r="452" spans="1:7" x14ac:dyDescent="0.3">
      <c r="A452" s="125"/>
      <c r="B452" s="126"/>
      <c r="C452" s="122"/>
      <c r="D452" s="145"/>
      <c r="E452" s="122"/>
      <c r="F452" s="122"/>
      <c r="G452" s="122"/>
    </row>
    <row r="453" spans="1:7" x14ac:dyDescent="0.3">
      <c r="A453" s="135"/>
      <c r="B453" s="123"/>
      <c r="C453" s="122"/>
      <c r="D453" s="145"/>
      <c r="E453" s="122"/>
      <c r="F453" s="122"/>
      <c r="G453" s="122">
        <f>SUM(G452:G452)</f>
        <v>0</v>
      </c>
    </row>
    <row r="454" spans="1:7" x14ac:dyDescent="0.3">
      <c r="A454" s="135"/>
      <c r="B454" s="399"/>
      <c r="C454" s="418"/>
      <c r="D454" s="140"/>
      <c r="E454" s="137"/>
      <c r="F454" s="137"/>
      <c r="G454" s="137"/>
    </row>
    <row r="455" spans="1:7" x14ac:dyDescent="0.3">
      <c r="A455" s="125"/>
      <c r="B455" s="126"/>
      <c r="C455" s="122"/>
      <c r="D455" s="145"/>
      <c r="E455" s="122"/>
      <c r="F455" s="122"/>
      <c r="G455" s="122"/>
    </row>
    <row r="456" spans="1:7" x14ac:dyDescent="0.3">
      <c r="A456" s="125"/>
      <c r="B456" s="126"/>
      <c r="C456" s="122"/>
      <c r="D456" s="145"/>
      <c r="E456" s="122"/>
      <c r="F456" s="122"/>
      <c r="G456" s="122"/>
    </row>
    <row r="457" spans="1:7" x14ac:dyDescent="0.3">
      <c r="A457" s="125"/>
      <c r="B457" s="126"/>
      <c r="C457" s="122"/>
      <c r="D457" s="145"/>
      <c r="E457" s="122"/>
      <c r="F457" s="122"/>
      <c r="G457" s="122"/>
    </row>
    <row r="458" spans="1:7" x14ac:dyDescent="0.3">
      <c r="A458" s="125"/>
      <c r="B458" s="126"/>
      <c r="C458" s="122"/>
      <c r="D458" s="145"/>
      <c r="E458" s="122"/>
      <c r="F458" s="122"/>
      <c r="G458" s="122"/>
    </row>
    <row r="459" spans="1:7" s="131" customFormat="1" x14ac:dyDescent="0.3">
      <c r="A459" s="125"/>
      <c r="B459" s="132"/>
      <c r="C459" s="122"/>
      <c r="D459" s="145"/>
      <c r="E459" s="122"/>
      <c r="F459" s="122"/>
      <c r="G459" s="122"/>
    </row>
    <row r="460" spans="1:7" s="131" customFormat="1" x14ac:dyDescent="0.3">
      <c r="A460" s="125"/>
      <c r="B460" s="132"/>
      <c r="C460" s="122"/>
      <c r="D460" s="145"/>
      <c r="E460" s="122"/>
      <c r="F460" s="122"/>
      <c r="G460" s="122"/>
    </row>
    <row r="461" spans="1:7" x14ac:dyDescent="0.3">
      <c r="A461" s="135"/>
      <c r="B461" s="123"/>
      <c r="C461" s="122"/>
      <c r="D461" s="145"/>
      <c r="E461" s="122"/>
      <c r="F461" s="122"/>
      <c r="G461" s="122">
        <f>SUM(G455:G460)</f>
        <v>0</v>
      </c>
    </row>
    <row r="462" spans="1:7" x14ac:dyDescent="0.3">
      <c r="A462" s="135"/>
      <c r="B462" s="399"/>
      <c r="C462" s="418"/>
      <c r="D462" s="140"/>
      <c r="E462" s="137"/>
      <c r="F462" s="137"/>
      <c r="G462" s="137"/>
    </row>
    <row r="463" spans="1:7" x14ac:dyDescent="0.3">
      <c r="A463" s="125"/>
      <c r="B463" s="126"/>
      <c r="C463" s="122"/>
      <c r="D463" s="145"/>
      <c r="E463" s="125"/>
      <c r="F463" s="122"/>
      <c r="G463" s="122"/>
    </row>
    <row r="464" spans="1:7" x14ac:dyDescent="0.3">
      <c r="A464" s="125"/>
      <c r="B464" s="126"/>
      <c r="C464" s="122"/>
      <c r="D464" s="145"/>
      <c r="E464" s="125"/>
      <c r="F464" s="122"/>
      <c r="G464" s="122"/>
    </row>
    <row r="465" spans="1:7" x14ac:dyDescent="0.3">
      <c r="A465" s="125"/>
      <c r="B465" s="126"/>
      <c r="C465" s="122"/>
      <c r="D465" s="145"/>
      <c r="E465" s="125"/>
      <c r="F465" s="122"/>
      <c r="G465" s="122"/>
    </row>
    <row r="466" spans="1:7" x14ac:dyDescent="0.3">
      <c r="A466" s="125"/>
      <c r="B466" s="126"/>
      <c r="C466" s="122"/>
      <c r="D466" s="145"/>
      <c r="E466" s="125"/>
      <c r="F466" s="122"/>
      <c r="G466" s="122"/>
    </row>
    <row r="467" spans="1:7" x14ac:dyDescent="0.3">
      <c r="A467" s="125"/>
      <c r="B467" s="126"/>
      <c r="C467" s="122"/>
      <c r="D467" s="145"/>
      <c r="E467" s="125"/>
      <c r="F467" s="122"/>
      <c r="G467" s="122"/>
    </row>
    <row r="468" spans="1:7" x14ac:dyDescent="0.3">
      <c r="A468" s="125"/>
      <c r="B468" s="126"/>
      <c r="C468" s="122"/>
      <c r="D468" s="145"/>
      <c r="E468" s="125"/>
      <c r="F468" s="122"/>
      <c r="G468" s="122"/>
    </row>
    <row r="469" spans="1:7" x14ac:dyDescent="0.3">
      <c r="A469" s="135"/>
      <c r="B469" s="123"/>
      <c r="C469" s="122"/>
      <c r="D469" s="145"/>
      <c r="E469" s="122"/>
      <c r="F469" s="122"/>
      <c r="G469" s="122">
        <f>SUM(G463:G468)</f>
        <v>0</v>
      </c>
    </row>
    <row r="470" spans="1:7" ht="21" customHeight="1" x14ac:dyDescent="0.3">
      <c r="A470" s="135"/>
      <c r="B470" s="135"/>
      <c r="C470" s="142"/>
      <c r="D470" s="140"/>
      <c r="E470" s="137"/>
      <c r="F470" s="137"/>
      <c r="G470" s="122" t="e">
        <f>#REF!+#REF!+#REF!+#REF!+#REF!+F470+#REF!+#REF!+#REF!+#REF!+#REF!+#REF!+#REF!+#REF!</f>
        <v>#REF!</v>
      </c>
    </row>
    <row r="471" spans="1:7" ht="21" customHeight="1" x14ac:dyDescent="0.3">
      <c r="A471" s="125"/>
      <c r="B471" s="126"/>
      <c r="C471" s="122"/>
      <c r="D471" s="145"/>
      <c r="E471" s="122"/>
      <c r="F471" s="122"/>
      <c r="G471" s="122" t="e">
        <f>#REF!+#REF!+#REF!+#REF!+#REF!+F471+#REF!+#REF!+#REF!+#REF!+#REF!+#REF!+#REF!+#REF!</f>
        <v>#REF!</v>
      </c>
    </row>
    <row r="472" spans="1:7" ht="21" customHeight="1" x14ac:dyDescent="0.3">
      <c r="A472" s="125"/>
      <c r="B472" s="126"/>
      <c r="C472" s="122"/>
      <c r="D472" s="145"/>
      <c r="E472" s="122"/>
      <c r="F472" s="122"/>
      <c r="G472" s="122" t="e">
        <f>#REF!+#REF!+#REF!+#REF!+#REF!+F472+#REF!+#REF!+#REF!+#REF!+#REF!+#REF!+#REF!+#REF!</f>
        <v>#REF!</v>
      </c>
    </row>
    <row r="473" spans="1:7" ht="21" customHeight="1" x14ac:dyDescent="0.3">
      <c r="A473" s="125"/>
      <c r="B473" s="126"/>
      <c r="C473" s="122"/>
      <c r="D473" s="145"/>
      <c r="E473" s="122"/>
      <c r="F473" s="122"/>
      <c r="G473" s="122" t="e">
        <f>#REF!+#REF!+#REF!+#REF!+#REF!+F473+#REF!+#REF!+#REF!+#REF!+#REF!+#REF!+#REF!+#REF!</f>
        <v>#REF!</v>
      </c>
    </row>
    <row r="474" spans="1:7" ht="21" customHeight="1" x14ac:dyDescent="0.3">
      <c r="A474" s="123"/>
      <c r="B474" s="123"/>
      <c r="C474" s="122"/>
      <c r="D474" s="145"/>
      <c r="E474" s="122"/>
      <c r="F474" s="122"/>
      <c r="G474" s="122" t="e">
        <f>#REF!+#REF!+#REF!+#REF!+#REF!+F474+#REF!+#REF!+#REF!+#REF!+#REF!+#REF!+#REF!+#REF!</f>
        <v>#REF!</v>
      </c>
    </row>
    <row r="475" spans="1:7" x14ac:dyDescent="0.3">
      <c r="A475" s="135"/>
      <c r="B475" s="135"/>
      <c r="C475" s="142"/>
      <c r="D475" s="140"/>
      <c r="E475" s="137"/>
      <c r="F475" s="137"/>
      <c r="G475" s="137"/>
    </row>
    <row r="476" spans="1:7" s="131" customFormat="1" x14ac:dyDescent="0.3">
      <c r="A476" s="125"/>
      <c r="B476" s="132"/>
      <c r="C476" s="122"/>
      <c r="D476" s="415"/>
      <c r="E476" s="122"/>
      <c r="F476" s="122"/>
      <c r="G476" s="122"/>
    </row>
    <row r="477" spans="1:7" s="131" customFormat="1" x14ac:dyDescent="0.3">
      <c r="A477" s="125"/>
      <c r="B477" s="132"/>
      <c r="C477" s="122"/>
      <c r="D477" s="415"/>
      <c r="E477" s="122"/>
      <c r="F477" s="122"/>
      <c r="G477" s="122"/>
    </row>
    <row r="478" spans="1:7" s="131" customFormat="1" x14ac:dyDescent="0.3">
      <c r="A478" s="125"/>
      <c r="B478" s="132"/>
      <c r="C478" s="122"/>
      <c r="D478" s="415"/>
      <c r="E478" s="125"/>
      <c r="F478" s="122"/>
      <c r="G478" s="122"/>
    </row>
    <row r="479" spans="1:7" s="131" customFormat="1" x14ac:dyDescent="0.3">
      <c r="A479" s="125"/>
      <c r="B479" s="132"/>
      <c r="C479" s="122"/>
      <c r="D479" s="415"/>
      <c r="E479" s="125"/>
      <c r="F479" s="122"/>
      <c r="G479" s="122"/>
    </row>
    <row r="480" spans="1:7" ht="16.5" customHeight="1" x14ac:dyDescent="0.3">
      <c r="A480" s="125"/>
      <c r="B480" s="132"/>
      <c r="C480" s="122"/>
      <c r="D480" s="140"/>
      <c r="E480" s="137"/>
      <c r="F480" s="137"/>
      <c r="G480" s="137"/>
    </row>
    <row r="481" spans="1:7" x14ac:dyDescent="0.3">
      <c r="A481" s="125"/>
      <c r="B481" s="132"/>
      <c r="C481" s="122"/>
      <c r="D481" s="140"/>
      <c r="E481" s="137"/>
      <c r="F481" s="137"/>
      <c r="G481" s="137"/>
    </row>
    <row r="482" spans="1:7" x14ac:dyDescent="0.3">
      <c r="A482" s="125"/>
      <c r="B482" s="132"/>
      <c r="C482" s="122"/>
      <c r="D482" s="226"/>
      <c r="E482" s="137"/>
      <c r="F482" s="137"/>
      <c r="G482" s="137"/>
    </row>
    <row r="483" spans="1:7" x14ac:dyDescent="0.3">
      <c r="A483" s="125"/>
      <c r="B483" s="132"/>
      <c r="C483" s="122"/>
      <c r="D483" s="226"/>
      <c r="E483" s="137"/>
      <c r="F483" s="137"/>
      <c r="G483" s="137"/>
    </row>
    <row r="484" spans="1:7" x14ac:dyDescent="0.3">
      <c r="A484" s="125"/>
      <c r="B484" s="132"/>
      <c r="C484" s="122"/>
      <c r="D484" s="226"/>
      <c r="E484" s="137"/>
      <c r="F484" s="137"/>
      <c r="G484" s="137"/>
    </row>
    <row r="485" spans="1:7" x14ac:dyDescent="0.3">
      <c r="A485" s="125"/>
      <c r="B485" s="132"/>
      <c r="C485" s="122"/>
      <c r="D485" s="226"/>
      <c r="E485" s="137"/>
      <c r="F485" s="137"/>
      <c r="G485" s="137"/>
    </row>
    <row r="486" spans="1:7" x14ac:dyDescent="0.3">
      <c r="A486" s="125"/>
      <c r="B486" s="132"/>
      <c r="C486" s="122"/>
      <c r="D486" s="226"/>
      <c r="E486" s="137"/>
      <c r="F486" s="137"/>
      <c r="G486" s="137"/>
    </row>
    <row r="487" spans="1:7" x14ac:dyDescent="0.3">
      <c r="A487" s="125"/>
      <c r="B487" s="132"/>
      <c r="C487" s="122"/>
      <c r="D487" s="140"/>
      <c r="E487" s="137"/>
      <c r="F487" s="137"/>
      <c r="G487" s="137"/>
    </row>
    <row r="488" spans="1:7" x14ac:dyDescent="0.3">
      <c r="A488" s="125"/>
      <c r="B488" s="132"/>
      <c r="C488" s="122"/>
      <c r="D488" s="226"/>
      <c r="E488" s="137"/>
      <c r="F488" s="137"/>
      <c r="G488" s="137"/>
    </row>
    <row r="489" spans="1:7" x14ac:dyDescent="0.3">
      <c r="A489" s="125"/>
      <c r="B489" s="132"/>
      <c r="C489" s="122"/>
      <c r="D489" s="226"/>
      <c r="E489" s="137"/>
      <c r="F489" s="137"/>
      <c r="G489" s="137"/>
    </row>
    <row r="490" spans="1:7" x14ac:dyDescent="0.3">
      <c r="A490" s="125"/>
      <c r="B490" s="132"/>
      <c r="C490" s="122"/>
      <c r="D490" s="226"/>
      <c r="E490" s="137"/>
      <c r="F490" s="137"/>
      <c r="G490" s="137"/>
    </row>
    <row r="491" spans="1:7" x14ac:dyDescent="0.3">
      <c r="A491" s="125"/>
      <c r="B491" s="132"/>
      <c r="C491" s="122"/>
      <c r="D491" s="226"/>
      <c r="E491" s="127"/>
      <c r="F491" s="127"/>
      <c r="G491" s="127"/>
    </row>
    <row r="492" spans="1:7" x14ac:dyDescent="0.3">
      <c r="A492" s="125"/>
      <c r="B492" s="132"/>
      <c r="C492" s="122"/>
      <c r="D492" s="226"/>
      <c r="E492" s="127"/>
      <c r="F492" s="127"/>
      <c r="G492" s="127"/>
    </row>
    <row r="493" spans="1:7" x14ac:dyDescent="0.3">
      <c r="A493" s="125"/>
      <c r="B493" s="132"/>
      <c r="C493" s="122"/>
      <c r="D493" s="226"/>
      <c r="E493" s="127"/>
      <c r="F493" s="127"/>
      <c r="G493" s="127"/>
    </row>
    <row r="494" spans="1:7" x14ac:dyDescent="0.3">
      <c r="A494" s="125"/>
      <c r="B494" s="132"/>
      <c r="C494" s="122"/>
      <c r="D494" s="140"/>
      <c r="E494" s="134"/>
      <c r="F494" s="127"/>
      <c r="G494" s="137"/>
    </row>
    <row r="495" spans="1:7" x14ac:dyDescent="0.3">
      <c r="A495" s="125"/>
      <c r="B495" s="132"/>
      <c r="C495" s="122"/>
      <c r="D495" s="140"/>
      <c r="E495" s="134"/>
      <c r="F495" s="127"/>
      <c r="G495" s="137"/>
    </row>
    <row r="496" spans="1:7" x14ac:dyDescent="0.3">
      <c r="A496" s="125"/>
      <c r="B496" s="132"/>
      <c r="C496" s="122"/>
      <c r="D496" s="140"/>
      <c r="E496" s="134"/>
      <c r="F496" s="127"/>
      <c r="G496" s="137"/>
    </row>
    <row r="497" spans="1:7" x14ac:dyDescent="0.3">
      <c r="A497" s="125"/>
      <c r="B497" s="132"/>
      <c r="C497" s="122"/>
      <c r="D497" s="140"/>
      <c r="E497" s="134"/>
      <c r="F497" s="127"/>
      <c r="G497" s="137"/>
    </row>
    <row r="498" spans="1:7" x14ac:dyDescent="0.3">
      <c r="A498" s="125"/>
      <c r="B498" s="132"/>
      <c r="C498" s="122"/>
      <c r="D498" s="140"/>
      <c r="E498" s="134"/>
      <c r="F498" s="127"/>
      <c r="G498" s="137"/>
    </row>
    <row r="499" spans="1:7" x14ac:dyDescent="0.3">
      <c r="A499" s="125"/>
      <c r="B499" s="126"/>
      <c r="C499" s="122"/>
      <c r="D499" s="145"/>
      <c r="E499" s="122"/>
      <c r="F499" s="122"/>
      <c r="G499" s="122"/>
    </row>
    <row r="500" spans="1:7" x14ac:dyDescent="0.3">
      <c r="A500" s="135"/>
      <c r="B500" s="123"/>
      <c r="C500" s="122"/>
      <c r="D500" s="145"/>
      <c r="E500" s="122"/>
      <c r="F500" s="122"/>
      <c r="G500" s="122">
        <f>SUM(G476:G499)</f>
        <v>0</v>
      </c>
    </row>
    <row r="501" spans="1:7" x14ac:dyDescent="0.3">
      <c r="A501" s="135"/>
      <c r="B501" s="135"/>
      <c r="C501" s="142"/>
      <c r="D501" s="143"/>
      <c r="E501" s="142"/>
      <c r="F501" s="142"/>
      <c r="G501" s="142">
        <f>SUM(G500+G469+G461+G453+G450+G443+G426)</f>
        <v>0</v>
      </c>
    </row>
    <row r="502" spans="1:7" x14ac:dyDescent="0.3">
      <c r="A502" s="135"/>
      <c r="B502" s="135"/>
      <c r="C502" s="142"/>
      <c r="D502" s="143"/>
      <c r="E502" s="142"/>
      <c r="F502" s="142"/>
      <c r="G502" s="142"/>
    </row>
    <row r="503" spans="1:7" x14ac:dyDescent="0.3">
      <c r="A503" s="135"/>
      <c r="B503" s="135"/>
      <c r="C503" s="142"/>
      <c r="D503" s="140"/>
      <c r="E503" s="137"/>
      <c r="F503" s="137"/>
      <c r="G503" s="137"/>
    </row>
    <row r="504" spans="1:7" x14ac:dyDescent="0.3">
      <c r="A504" s="125"/>
      <c r="B504" s="126"/>
      <c r="C504" s="122"/>
      <c r="D504" s="145"/>
      <c r="E504" s="122"/>
      <c r="F504" s="122"/>
      <c r="G504" s="122"/>
    </row>
    <row r="505" spans="1:7" x14ac:dyDescent="0.3">
      <c r="A505" s="125"/>
      <c r="B505" s="126"/>
      <c r="C505" s="122"/>
      <c r="D505" s="145"/>
      <c r="E505" s="122"/>
      <c r="F505" s="122"/>
      <c r="G505" s="122"/>
    </row>
    <row r="506" spans="1:7" x14ac:dyDescent="0.3">
      <c r="A506" s="125"/>
      <c r="B506" s="126"/>
      <c r="C506" s="122"/>
      <c r="D506" s="145"/>
      <c r="E506" s="122"/>
      <c r="F506" s="122"/>
      <c r="G506" s="122"/>
    </row>
    <row r="507" spans="1:7" x14ac:dyDescent="0.3">
      <c r="A507" s="125"/>
      <c r="B507" s="126"/>
      <c r="C507" s="122"/>
      <c r="D507" s="145"/>
      <c r="E507" s="122"/>
      <c r="F507" s="122"/>
      <c r="G507" s="122"/>
    </row>
    <row r="508" spans="1:7" x14ac:dyDescent="0.3">
      <c r="A508" s="125"/>
      <c r="B508" s="126"/>
      <c r="C508" s="122"/>
      <c r="D508" s="145"/>
      <c r="E508" s="122"/>
      <c r="F508" s="122"/>
      <c r="G508" s="122"/>
    </row>
    <row r="509" spans="1:7" x14ac:dyDescent="0.3">
      <c r="A509" s="125"/>
      <c r="B509" s="126"/>
      <c r="C509" s="122"/>
      <c r="D509" s="145"/>
      <c r="E509" s="122"/>
      <c r="F509" s="122"/>
      <c r="G509" s="122"/>
    </row>
    <row r="510" spans="1:7" x14ac:dyDescent="0.3">
      <c r="A510" s="125"/>
      <c r="B510" s="126"/>
      <c r="C510" s="122"/>
      <c r="D510" s="145"/>
      <c r="E510" s="122"/>
      <c r="F510" s="122"/>
      <c r="G510" s="122"/>
    </row>
    <row r="511" spans="1:7" x14ac:dyDescent="0.3">
      <c r="A511" s="125"/>
      <c r="B511" s="126"/>
      <c r="C511" s="122"/>
      <c r="D511" s="145"/>
      <c r="E511" s="122"/>
      <c r="F511" s="122"/>
      <c r="G511" s="122"/>
    </row>
    <row r="512" spans="1:7" x14ac:dyDescent="0.3">
      <c r="A512" s="125"/>
      <c r="B512" s="126"/>
      <c r="C512" s="122"/>
      <c r="D512" s="145"/>
      <c r="E512" s="122"/>
      <c r="F512" s="122"/>
      <c r="G512" s="122"/>
    </row>
    <row r="513" spans="1:7" x14ac:dyDescent="0.3">
      <c r="A513" s="125"/>
      <c r="B513" s="126"/>
      <c r="C513" s="122"/>
      <c r="D513" s="145"/>
      <c r="E513" s="122"/>
      <c r="F513" s="122"/>
      <c r="G513" s="122"/>
    </row>
    <row r="514" spans="1:7" x14ac:dyDescent="0.3">
      <c r="A514" s="125"/>
      <c r="B514" s="126"/>
      <c r="C514" s="122"/>
      <c r="D514" s="145"/>
      <c r="E514" s="122"/>
      <c r="F514" s="122"/>
      <c r="G514" s="122"/>
    </row>
    <row r="515" spans="1:7" x14ac:dyDescent="0.3">
      <c r="A515" s="125"/>
      <c r="B515" s="126"/>
      <c r="C515" s="122"/>
      <c r="D515" s="145"/>
      <c r="E515" s="122"/>
      <c r="F515" s="122"/>
      <c r="G515" s="122"/>
    </row>
    <row r="516" spans="1:7" x14ac:dyDescent="0.3">
      <c r="A516" s="125"/>
      <c r="B516" s="126"/>
      <c r="C516" s="122"/>
      <c r="D516" s="145"/>
      <c r="E516" s="122"/>
      <c r="F516" s="122"/>
      <c r="G516" s="122"/>
    </row>
    <row r="517" spans="1:7" x14ac:dyDescent="0.3">
      <c r="A517" s="125"/>
      <c r="B517" s="126"/>
      <c r="C517" s="122"/>
      <c r="D517" s="145"/>
      <c r="E517" s="122"/>
      <c r="F517" s="122"/>
      <c r="G517" s="122"/>
    </row>
    <row r="518" spans="1:7" x14ac:dyDescent="0.3">
      <c r="A518" s="125"/>
      <c r="B518" s="126"/>
      <c r="C518" s="122"/>
      <c r="D518" s="145"/>
      <c r="E518" s="122"/>
      <c r="F518" s="122"/>
      <c r="G518" s="122"/>
    </row>
    <row r="519" spans="1:7" x14ac:dyDescent="0.3">
      <c r="A519" s="125"/>
      <c r="B519" s="126"/>
      <c r="C519" s="122"/>
      <c r="D519" s="145"/>
      <c r="E519" s="122"/>
      <c r="F519" s="122"/>
      <c r="G519" s="122"/>
    </row>
    <row r="520" spans="1:7" s="131" customFormat="1" x14ac:dyDescent="0.3">
      <c r="A520" s="125"/>
      <c r="B520" s="132"/>
      <c r="C520" s="122"/>
      <c r="D520" s="145"/>
      <c r="E520" s="122"/>
      <c r="F520" s="127"/>
      <c r="G520" s="122"/>
    </row>
    <row r="521" spans="1:7" s="131" customFormat="1" x14ac:dyDescent="0.3">
      <c r="A521" s="125"/>
      <c r="B521" s="128"/>
      <c r="C521" s="122"/>
      <c r="D521" s="145"/>
      <c r="E521" s="122"/>
      <c r="F521" s="122"/>
      <c r="G521" s="122"/>
    </row>
    <row r="522" spans="1:7" x14ac:dyDescent="0.3">
      <c r="A522" s="125"/>
      <c r="B522" s="126"/>
      <c r="C522" s="122"/>
      <c r="D522" s="145"/>
      <c r="E522" s="122"/>
      <c r="F522" s="122"/>
      <c r="G522" s="122"/>
    </row>
    <row r="523" spans="1:7" x14ac:dyDescent="0.3">
      <c r="A523" s="125"/>
      <c r="B523" s="126"/>
      <c r="C523" s="122"/>
      <c r="D523" s="145"/>
      <c r="E523" s="122"/>
      <c r="F523" s="122"/>
      <c r="G523" s="122"/>
    </row>
    <row r="524" spans="1:7" s="131" customFormat="1" x14ac:dyDescent="0.3">
      <c r="A524" s="125"/>
      <c r="B524" s="128"/>
      <c r="C524" s="122"/>
      <c r="D524" s="145"/>
      <c r="E524" s="122"/>
      <c r="F524" s="122"/>
      <c r="G524" s="122"/>
    </row>
    <row r="525" spans="1:7" x14ac:dyDescent="0.3">
      <c r="A525" s="125"/>
      <c r="B525" s="126"/>
      <c r="C525" s="122"/>
      <c r="D525" s="145"/>
      <c r="E525" s="122"/>
      <c r="F525" s="122"/>
      <c r="G525" s="122"/>
    </row>
    <row r="526" spans="1:7" x14ac:dyDescent="0.3">
      <c r="A526" s="125"/>
      <c r="B526" s="126"/>
      <c r="C526" s="122"/>
      <c r="D526" s="145"/>
      <c r="E526" s="122"/>
      <c r="F526" s="122"/>
      <c r="G526" s="122"/>
    </row>
    <row r="527" spans="1:7" x14ac:dyDescent="0.3">
      <c r="A527" s="125"/>
      <c r="B527" s="126"/>
      <c r="C527" s="122"/>
      <c r="D527" s="145"/>
      <c r="E527" s="122"/>
      <c r="F527" s="122"/>
      <c r="G527" s="122"/>
    </row>
    <row r="528" spans="1:7" x14ac:dyDescent="0.3">
      <c r="A528" s="125"/>
      <c r="B528" s="126"/>
      <c r="C528" s="122"/>
      <c r="D528" s="145"/>
      <c r="E528" s="122"/>
      <c r="F528" s="122"/>
      <c r="G528" s="122"/>
    </row>
    <row r="529" spans="1:7" x14ac:dyDescent="0.3">
      <c r="A529" s="125"/>
      <c r="B529" s="126"/>
      <c r="C529" s="122"/>
      <c r="D529" s="145"/>
      <c r="E529" s="122"/>
      <c r="F529" s="122"/>
      <c r="G529" s="122"/>
    </row>
    <row r="530" spans="1:7" x14ac:dyDescent="0.3">
      <c r="A530" s="125"/>
      <c r="B530" s="126"/>
      <c r="C530" s="122"/>
      <c r="D530" s="145"/>
      <c r="E530" s="122"/>
      <c r="F530" s="122"/>
      <c r="G530" s="122"/>
    </row>
    <row r="531" spans="1:7" x14ac:dyDescent="0.3">
      <c r="A531" s="125"/>
      <c r="B531" s="126"/>
      <c r="C531" s="122"/>
      <c r="D531" s="145"/>
      <c r="E531" s="122"/>
      <c r="F531" s="122"/>
      <c r="G531" s="122"/>
    </row>
    <row r="532" spans="1:7" x14ac:dyDescent="0.3">
      <c r="A532" s="125"/>
      <c r="B532" s="126"/>
      <c r="C532" s="122"/>
      <c r="D532" s="145"/>
      <c r="E532" s="122"/>
      <c r="F532" s="122"/>
      <c r="G532" s="122"/>
    </row>
    <row r="533" spans="1:7" x14ac:dyDescent="0.3">
      <c r="A533" s="125"/>
      <c r="B533" s="126"/>
      <c r="C533" s="122"/>
      <c r="D533" s="145"/>
      <c r="E533" s="122"/>
      <c r="F533" s="122"/>
      <c r="G533" s="122"/>
    </row>
    <row r="534" spans="1:7" x14ac:dyDescent="0.3">
      <c r="A534" s="125"/>
      <c r="B534" s="126"/>
      <c r="C534" s="122"/>
      <c r="D534" s="145"/>
      <c r="E534" s="122"/>
      <c r="F534" s="122"/>
      <c r="G534" s="122"/>
    </row>
    <row r="535" spans="1:7" x14ac:dyDescent="0.3">
      <c r="A535" s="125"/>
      <c r="B535" s="126"/>
      <c r="C535" s="122"/>
      <c r="D535" s="145"/>
      <c r="E535" s="122"/>
      <c r="F535" s="122"/>
      <c r="G535" s="122"/>
    </row>
    <row r="536" spans="1:7" x14ac:dyDescent="0.3">
      <c r="A536" s="125"/>
      <c r="B536" s="126"/>
      <c r="C536" s="122"/>
      <c r="D536" s="145"/>
      <c r="E536" s="122"/>
      <c r="F536" s="122"/>
      <c r="G536" s="122"/>
    </row>
    <row r="537" spans="1:7" x14ac:dyDescent="0.3">
      <c r="A537" s="135"/>
      <c r="B537" s="123"/>
      <c r="C537" s="122"/>
      <c r="D537" s="145"/>
      <c r="E537" s="122"/>
      <c r="F537" s="122"/>
      <c r="G537" s="122">
        <f>SUM(G504:G536)</f>
        <v>0</v>
      </c>
    </row>
    <row r="538" spans="1:7" s="154" customFormat="1" x14ac:dyDescent="0.3">
      <c r="A538" s="135"/>
      <c r="B538" s="135"/>
      <c r="C538" s="142"/>
      <c r="D538" s="143"/>
      <c r="E538" s="142"/>
      <c r="F538" s="142"/>
      <c r="G538" s="142">
        <f>G537</f>
        <v>0</v>
      </c>
    </row>
    <row r="539" spans="1:7" x14ac:dyDescent="0.3">
      <c r="A539" s="135"/>
      <c r="B539" s="135"/>
      <c r="C539" s="142"/>
      <c r="D539" s="143"/>
      <c r="E539" s="142"/>
      <c r="F539" s="142"/>
      <c r="G539" s="142"/>
    </row>
    <row r="540" spans="1:7" x14ac:dyDescent="0.3">
      <c r="A540" s="135"/>
      <c r="B540" s="399"/>
      <c r="C540" s="418"/>
      <c r="D540" s="140"/>
      <c r="E540" s="137"/>
      <c r="F540" s="137"/>
      <c r="G540" s="137"/>
    </row>
    <row r="541" spans="1:7" x14ac:dyDescent="0.3">
      <c r="A541" s="125"/>
      <c r="B541" s="155"/>
      <c r="C541" s="122"/>
      <c r="D541" s="140"/>
      <c r="E541" s="137"/>
      <c r="F541" s="137"/>
      <c r="G541" s="137"/>
    </row>
    <row r="542" spans="1:7" x14ac:dyDescent="0.3">
      <c r="A542" s="125"/>
      <c r="B542" s="155"/>
      <c r="C542" s="122"/>
      <c r="D542" s="140"/>
      <c r="E542" s="137"/>
      <c r="F542" s="137"/>
      <c r="G542" s="137"/>
    </row>
    <row r="543" spans="1:7" s="131" customFormat="1" x14ac:dyDescent="0.3">
      <c r="A543" s="125"/>
      <c r="B543" s="146"/>
      <c r="C543" s="122"/>
      <c r="D543" s="145"/>
      <c r="E543" s="122"/>
      <c r="F543" s="122"/>
      <c r="G543" s="122"/>
    </row>
    <row r="544" spans="1:7" x14ac:dyDescent="0.3">
      <c r="A544" s="125"/>
      <c r="B544" s="155"/>
      <c r="C544" s="122"/>
      <c r="D544" s="140"/>
      <c r="E544" s="137"/>
      <c r="F544" s="137"/>
      <c r="G544" s="137"/>
    </row>
    <row r="545" spans="1:7" ht="15.75" customHeight="1" x14ac:dyDescent="0.3">
      <c r="A545" s="125"/>
      <c r="B545" s="156"/>
      <c r="C545" s="122"/>
      <c r="D545" s="145"/>
      <c r="E545" s="157"/>
      <c r="F545" s="122"/>
      <c r="G545" s="122"/>
    </row>
    <row r="546" spans="1:7" x14ac:dyDescent="0.3">
      <c r="A546" s="125"/>
      <c r="B546" s="156"/>
      <c r="C546" s="122"/>
      <c r="D546" s="143"/>
      <c r="E546" s="122"/>
      <c r="F546" s="122"/>
      <c r="G546" s="137"/>
    </row>
    <row r="547" spans="1:7" x14ac:dyDescent="0.3">
      <c r="A547" s="135"/>
      <c r="B547" s="123"/>
      <c r="C547" s="122"/>
      <c r="D547" s="145"/>
      <c r="E547" s="122"/>
      <c r="F547" s="122"/>
      <c r="G547" s="122">
        <f>SUM(G541:G544)</f>
        <v>0</v>
      </c>
    </row>
    <row r="548" spans="1:7" s="158" customFormat="1" x14ac:dyDescent="0.3">
      <c r="A548" s="135"/>
      <c r="B548" s="135"/>
      <c r="C548" s="142"/>
      <c r="D548" s="140"/>
      <c r="E548" s="137"/>
      <c r="F548" s="137"/>
      <c r="G548" s="137"/>
    </row>
    <row r="549" spans="1:7" s="158" customFormat="1" x14ac:dyDescent="0.3">
      <c r="A549" s="125"/>
      <c r="B549" s="132"/>
      <c r="C549" s="122"/>
      <c r="D549" s="140"/>
      <c r="E549" s="137"/>
      <c r="F549" s="137"/>
      <c r="G549" s="137"/>
    </row>
    <row r="550" spans="1:7" s="131" customFormat="1" x14ac:dyDescent="0.3">
      <c r="A550" s="135"/>
      <c r="B550" s="123"/>
      <c r="C550" s="122"/>
      <c r="D550" s="145"/>
      <c r="E550" s="122"/>
      <c r="F550" s="122"/>
      <c r="G550" s="122">
        <f>SUM(G549:G549)</f>
        <v>0</v>
      </c>
    </row>
    <row r="551" spans="1:7" x14ac:dyDescent="0.3">
      <c r="A551" s="135"/>
      <c r="B551" s="135"/>
      <c r="C551" s="142"/>
      <c r="D551" s="140"/>
      <c r="E551" s="137"/>
      <c r="F551" s="137"/>
      <c r="G551" s="137"/>
    </row>
    <row r="552" spans="1:7" x14ac:dyDescent="0.3">
      <c r="A552" s="125"/>
      <c r="B552" s="156"/>
      <c r="C552" s="122"/>
      <c r="D552" s="145"/>
      <c r="E552" s="122"/>
      <c r="F552" s="122"/>
      <c r="G552" s="122"/>
    </row>
    <row r="553" spans="1:7" x14ac:dyDescent="0.3">
      <c r="A553" s="125"/>
      <c r="B553" s="156"/>
      <c r="C553" s="122"/>
      <c r="D553" s="145"/>
      <c r="E553" s="125"/>
      <c r="F553" s="122"/>
      <c r="G553" s="122"/>
    </row>
    <row r="554" spans="1:7" s="158" customFormat="1" ht="15.75" customHeight="1" x14ac:dyDescent="0.3">
      <c r="A554" s="125"/>
      <c r="B554" s="126"/>
      <c r="C554" s="122"/>
      <c r="D554" s="145"/>
      <c r="E554" s="122"/>
      <c r="F554" s="122"/>
      <c r="G554" s="122"/>
    </row>
    <row r="555" spans="1:7" x14ac:dyDescent="0.3">
      <c r="A555" s="135"/>
      <c r="B555" s="123"/>
      <c r="C555" s="122"/>
      <c r="D555" s="145"/>
      <c r="E555" s="122"/>
      <c r="F555" s="122"/>
      <c r="G555" s="122">
        <f>SUM(G552:G554)</f>
        <v>0</v>
      </c>
    </row>
    <row r="556" spans="1:7" x14ac:dyDescent="0.3">
      <c r="A556" s="135"/>
      <c r="B556" s="135"/>
      <c r="C556" s="142"/>
      <c r="D556" s="140"/>
      <c r="E556" s="137"/>
      <c r="F556" s="137"/>
      <c r="G556" s="137"/>
    </row>
    <row r="557" spans="1:7" x14ac:dyDescent="0.3">
      <c r="A557" s="125"/>
      <c r="B557" s="126"/>
      <c r="C557" s="122"/>
      <c r="D557" s="145"/>
      <c r="E557" s="122"/>
      <c r="F557" s="122"/>
      <c r="G557" s="122"/>
    </row>
    <row r="558" spans="1:7" x14ac:dyDescent="0.3">
      <c r="A558" s="125"/>
      <c r="B558" s="126"/>
      <c r="C558" s="122"/>
      <c r="D558" s="145"/>
      <c r="E558" s="122"/>
      <c r="F558" s="122"/>
      <c r="G558" s="122"/>
    </row>
    <row r="559" spans="1:7" ht="15.75" customHeight="1" x14ac:dyDescent="0.3">
      <c r="A559" s="125"/>
      <c r="B559" s="126"/>
      <c r="C559" s="122"/>
      <c r="D559" s="145"/>
      <c r="E559" s="122"/>
      <c r="F559" s="122"/>
      <c r="G559" s="122"/>
    </row>
    <row r="560" spans="1:7" x14ac:dyDescent="0.3">
      <c r="A560" s="125"/>
      <c r="B560" s="126"/>
      <c r="C560" s="122"/>
      <c r="D560" s="145"/>
      <c r="E560" s="122"/>
      <c r="F560" s="122"/>
      <c r="G560" s="122"/>
    </row>
    <row r="561" spans="1:7" x14ac:dyDescent="0.3">
      <c r="A561" s="135"/>
      <c r="B561" s="123"/>
      <c r="C561" s="122"/>
      <c r="D561" s="145"/>
      <c r="E561" s="122"/>
      <c r="F561" s="122"/>
      <c r="G561" s="122">
        <f>SUM(G557:G560)</f>
        <v>0</v>
      </c>
    </row>
    <row r="562" spans="1:7" x14ac:dyDescent="0.3">
      <c r="A562" s="135"/>
      <c r="B562" s="136"/>
      <c r="C562" s="137"/>
      <c r="D562" s="140"/>
      <c r="E562" s="137"/>
      <c r="F562" s="137"/>
      <c r="G562" s="137"/>
    </row>
    <row r="563" spans="1:7" x14ac:dyDescent="0.3">
      <c r="A563" s="125"/>
      <c r="B563" s="128"/>
      <c r="C563" s="122"/>
      <c r="D563" s="145"/>
      <c r="E563" s="122"/>
      <c r="F563" s="122"/>
      <c r="G563" s="122"/>
    </row>
    <row r="564" spans="1:7" x14ac:dyDescent="0.3">
      <c r="A564" s="125"/>
      <c r="B564" s="128"/>
      <c r="C564" s="122"/>
      <c r="D564" s="145"/>
      <c r="E564" s="122"/>
      <c r="F564" s="122"/>
      <c r="G564" s="122"/>
    </row>
    <row r="565" spans="1:7" x14ac:dyDescent="0.3">
      <c r="A565" s="125"/>
      <c r="B565" s="128"/>
      <c r="C565" s="122"/>
      <c r="D565" s="145"/>
      <c r="E565" s="122"/>
      <c r="F565" s="122"/>
      <c r="G565" s="122"/>
    </row>
    <row r="566" spans="1:7" x14ac:dyDescent="0.3">
      <c r="A566" s="125"/>
      <c r="B566" s="128"/>
      <c r="C566" s="122"/>
      <c r="D566" s="145"/>
      <c r="E566" s="122"/>
      <c r="F566" s="122"/>
      <c r="G566" s="122"/>
    </row>
    <row r="567" spans="1:7" x14ac:dyDescent="0.3">
      <c r="A567" s="135"/>
      <c r="B567" s="123"/>
      <c r="C567" s="122"/>
      <c r="D567" s="145"/>
      <c r="E567" s="122"/>
      <c r="F567" s="122"/>
      <c r="G567" s="122">
        <f>SUM(G563:G566)</f>
        <v>0</v>
      </c>
    </row>
    <row r="568" spans="1:7" x14ac:dyDescent="0.3">
      <c r="A568" s="135"/>
      <c r="B568" s="135"/>
      <c r="C568" s="142"/>
      <c r="D568" s="140"/>
      <c r="E568" s="137"/>
      <c r="F568" s="137"/>
      <c r="G568" s="137"/>
    </row>
    <row r="569" spans="1:7" x14ac:dyDescent="0.3">
      <c r="A569" s="125"/>
      <c r="B569" s="126"/>
      <c r="C569" s="122"/>
      <c r="D569" s="145"/>
      <c r="E569" s="122"/>
      <c r="F569" s="122"/>
      <c r="G569" s="122"/>
    </row>
    <row r="570" spans="1:7" x14ac:dyDescent="0.3">
      <c r="A570" s="125"/>
      <c r="B570" s="126"/>
      <c r="C570" s="122"/>
      <c r="D570" s="145"/>
      <c r="E570" s="122"/>
      <c r="F570" s="122"/>
      <c r="G570" s="122"/>
    </row>
    <row r="571" spans="1:7" x14ac:dyDescent="0.3">
      <c r="A571" s="135"/>
      <c r="B571" s="123"/>
      <c r="C571" s="122"/>
      <c r="D571" s="145"/>
      <c r="E571" s="122"/>
      <c r="F571" s="122"/>
      <c r="G571" s="122">
        <f>SUM(G569:G570)</f>
        <v>0</v>
      </c>
    </row>
    <row r="572" spans="1:7" x14ac:dyDescent="0.3">
      <c r="A572" s="135"/>
      <c r="B572" s="135"/>
      <c r="C572" s="142"/>
      <c r="D572" s="140"/>
      <c r="E572" s="137"/>
      <c r="F572" s="137"/>
      <c r="G572" s="137"/>
    </row>
    <row r="573" spans="1:7" x14ac:dyDescent="0.3">
      <c r="A573" s="125"/>
      <c r="B573" s="126"/>
      <c r="C573" s="122"/>
      <c r="D573" s="145"/>
      <c r="E573" s="122"/>
      <c r="F573" s="122"/>
      <c r="G573" s="122"/>
    </row>
    <row r="574" spans="1:7" x14ac:dyDescent="0.3">
      <c r="A574" s="125"/>
      <c r="B574" s="126"/>
      <c r="C574" s="122"/>
      <c r="D574" s="145"/>
      <c r="E574" s="122"/>
      <c r="F574" s="122"/>
      <c r="G574" s="122"/>
    </row>
    <row r="575" spans="1:7" s="131" customFormat="1" x14ac:dyDescent="0.3">
      <c r="A575" s="125"/>
      <c r="B575" s="132"/>
      <c r="C575" s="122"/>
      <c r="D575" s="145"/>
      <c r="E575" s="122"/>
      <c r="F575" s="122"/>
      <c r="G575" s="122"/>
    </row>
    <row r="576" spans="1:7" s="131" customFormat="1" x14ac:dyDescent="0.3">
      <c r="A576" s="125"/>
      <c r="B576" s="132"/>
      <c r="C576" s="122"/>
      <c r="D576" s="145"/>
      <c r="E576" s="122"/>
      <c r="F576" s="122"/>
      <c r="G576" s="122"/>
    </row>
    <row r="577" spans="1:7" x14ac:dyDescent="0.3">
      <c r="A577" s="135"/>
      <c r="B577" s="123"/>
      <c r="C577" s="122"/>
      <c r="D577" s="145"/>
      <c r="E577" s="122"/>
      <c r="F577" s="122"/>
      <c r="G577" s="122">
        <f>SUM(G573:G576)</f>
        <v>0</v>
      </c>
    </row>
    <row r="578" spans="1:7" s="154" customFormat="1" x14ac:dyDescent="0.3">
      <c r="A578" s="135"/>
      <c r="B578" s="135"/>
      <c r="C578" s="142"/>
      <c r="D578" s="143"/>
      <c r="E578" s="142"/>
      <c r="F578" s="142"/>
      <c r="G578" s="142">
        <f>G555+G547+G550+G577+G571+G561+G567</f>
        <v>0</v>
      </c>
    </row>
    <row r="579" spans="1:7" s="154" customFormat="1" x14ac:dyDescent="0.3">
      <c r="A579" s="135"/>
      <c r="B579" s="135"/>
      <c r="C579" s="142"/>
      <c r="D579" s="143"/>
      <c r="E579" s="142"/>
      <c r="F579" s="142"/>
      <c r="G579" s="142"/>
    </row>
    <row r="580" spans="1:7" x14ac:dyDescent="0.3">
      <c r="A580" s="135"/>
      <c r="B580" s="399"/>
      <c r="C580" s="418"/>
      <c r="D580" s="140"/>
      <c r="E580" s="137"/>
      <c r="F580" s="137"/>
      <c r="G580" s="137"/>
    </row>
    <row r="581" spans="1:7" x14ac:dyDescent="0.3">
      <c r="A581" s="125"/>
      <c r="B581" s="126"/>
      <c r="C581" s="122"/>
      <c r="D581" s="226"/>
      <c r="E581" s="127"/>
      <c r="F581" s="127"/>
      <c r="G581" s="122"/>
    </row>
    <row r="582" spans="1:7" x14ac:dyDescent="0.3">
      <c r="A582" s="125"/>
      <c r="B582" s="126"/>
      <c r="C582" s="122"/>
      <c r="D582" s="226"/>
      <c r="E582" s="127"/>
      <c r="F582" s="127"/>
      <c r="G582" s="122"/>
    </row>
    <row r="583" spans="1:7" x14ac:dyDescent="0.3">
      <c r="A583" s="135"/>
      <c r="B583" s="123"/>
      <c r="C583" s="127"/>
      <c r="D583" s="226"/>
      <c r="E583" s="127"/>
      <c r="F583" s="127"/>
      <c r="G583" s="127">
        <f>SUM(G581:G582)</f>
        <v>0</v>
      </c>
    </row>
    <row r="584" spans="1:7" x14ac:dyDescent="0.3">
      <c r="A584" s="135"/>
      <c r="B584" s="135"/>
      <c r="C584" s="142"/>
      <c r="D584" s="140"/>
      <c r="E584" s="137"/>
      <c r="F584" s="137"/>
      <c r="G584" s="137"/>
    </row>
    <row r="585" spans="1:7" x14ac:dyDescent="0.3">
      <c r="A585" s="125"/>
      <c r="B585" s="126"/>
      <c r="C585" s="122"/>
      <c r="D585" s="140"/>
      <c r="E585" s="137"/>
      <c r="F585" s="137"/>
      <c r="G585" s="137"/>
    </row>
    <row r="586" spans="1:7" x14ac:dyDescent="0.3">
      <c r="A586" s="125"/>
      <c r="B586" s="126"/>
      <c r="C586" s="122"/>
      <c r="D586" s="140"/>
      <c r="E586" s="137"/>
      <c r="F586" s="137"/>
      <c r="G586" s="137"/>
    </row>
    <row r="587" spans="1:7" x14ac:dyDescent="0.3">
      <c r="A587" s="125"/>
      <c r="B587" s="126"/>
      <c r="C587" s="122"/>
      <c r="D587" s="140"/>
      <c r="E587" s="137"/>
      <c r="F587" s="137"/>
      <c r="G587" s="137"/>
    </row>
    <row r="588" spans="1:7" x14ac:dyDescent="0.3">
      <c r="A588" s="125"/>
      <c r="B588" s="126"/>
      <c r="C588" s="122"/>
      <c r="D588" s="140"/>
      <c r="E588" s="137"/>
      <c r="F588" s="137"/>
      <c r="G588" s="137"/>
    </row>
    <row r="589" spans="1:7" x14ac:dyDescent="0.3">
      <c r="A589" s="125"/>
      <c r="B589" s="126"/>
      <c r="C589" s="122"/>
      <c r="D589" s="140"/>
      <c r="E589" s="137"/>
      <c r="F589" s="137"/>
      <c r="G589" s="137"/>
    </row>
    <row r="590" spans="1:7" x14ac:dyDescent="0.3">
      <c r="A590" s="125"/>
      <c r="B590" s="126"/>
      <c r="C590" s="122"/>
      <c r="D590" s="140"/>
      <c r="E590" s="137"/>
      <c r="F590" s="137"/>
      <c r="G590" s="137"/>
    </row>
    <row r="591" spans="1:7" ht="12.75" customHeight="1" x14ac:dyDescent="0.3">
      <c r="A591" s="125"/>
      <c r="B591" s="126"/>
      <c r="C591" s="122"/>
      <c r="D591" s="140"/>
      <c r="E591" s="137"/>
      <c r="F591" s="137"/>
      <c r="G591" s="137"/>
    </row>
    <row r="592" spans="1:7" x14ac:dyDescent="0.3">
      <c r="A592" s="125"/>
      <c r="B592" s="126"/>
      <c r="C592" s="122"/>
      <c r="D592" s="140"/>
      <c r="E592" s="137"/>
      <c r="F592" s="137"/>
      <c r="G592" s="137"/>
    </row>
    <row r="593" spans="1:7" x14ac:dyDescent="0.3">
      <c r="A593" s="125"/>
      <c r="B593" s="126"/>
      <c r="C593" s="122"/>
      <c r="D593" s="140"/>
      <c r="E593" s="137"/>
      <c r="F593" s="137"/>
      <c r="G593" s="137"/>
    </row>
    <row r="594" spans="1:7" x14ac:dyDescent="0.3">
      <c r="A594" s="125"/>
      <c r="B594" s="126"/>
      <c r="C594" s="122"/>
      <c r="D594" s="140"/>
      <c r="E594" s="137"/>
      <c r="F594" s="137"/>
      <c r="G594" s="137"/>
    </row>
    <row r="595" spans="1:7" x14ac:dyDescent="0.3">
      <c r="A595" s="125"/>
      <c r="B595" s="126"/>
      <c r="C595" s="122"/>
      <c r="D595" s="140"/>
      <c r="E595" s="137"/>
      <c r="F595" s="137"/>
      <c r="G595" s="137"/>
    </row>
    <row r="596" spans="1:7" x14ac:dyDescent="0.3">
      <c r="A596" s="125"/>
      <c r="B596" s="126"/>
      <c r="C596" s="122"/>
      <c r="D596" s="140"/>
      <c r="E596" s="137"/>
      <c r="F596" s="137"/>
      <c r="G596" s="137"/>
    </row>
    <row r="597" spans="1:7" x14ac:dyDescent="0.3">
      <c r="A597" s="125"/>
      <c r="B597" s="126"/>
      <c r="C597" s="122"/>
      <c r="D597" s="140"/>
      <c r="E597" s="137"/>
      <c r="F597" s="137"/>
      <c r="G597" s="137"/>
    </row>
    <row r="598" spans="1:7" x14ac:dyDescent="0.3">
      <c r="A598" s="125"/>
      <c r="B598" s="126"/>
      <c r="C598" s="122"/>
      <c r="D598" s="140"/>
      <c r="E598" s="137"/>
      <c r="F598" s="137"/>
      <c r="G598" s="137"/>
    </row>
    <row r="599" spans="1:7" x14ac:dyDescent="0.3">
      <c r="A599" s="125"/>
      <c r="B599" s="126"/>
      <c r="C599" s="122"/>
      <c r="D599" s="140"/>
      <c r="E599" s="137"/>
      <c r="F599" s="137"/>
      <c r="G599" s="137"/>
    </row>
    <row r="600" spans="1:7" x14ac:dyDescent="0.3">
      <c r="A600" s="125"/>
      <c r="B600" s="126"/>
      <c r="C600" s="122"/>
      <c r="D600" s="140"/>
      <c r="E600" s="137"/>
      <c r="F600" s="137"/>
      <c r="G600" s="137"/>
    </row>
    <row r="601" spans="1:7" x14ac:dyDescent="0.3">
      <c r="A601" s="125"/>
      <c r="B601" s="126"/>
      <c r="C601" s="122"/>
      <c r="D601" s="140"/>
      <c r="E601" s="137"/>
      <c r="F601" s="137"/>
      <c r="G601" s="137"/>
    </row>
    <row r="602" spans="1:7" x14ac:dyDescent="0.3">
      <c r="A602" s="125"/>
      <c r="B602" s="126"/>
      <c r="C602" s="122"/>
      <c r="D602" s="140"/>
      <c r="E602" s="137"/>
      <c r="F602" s="137"/>
      <c r="G602" s="137"/>
    </row>
    <row r="603" spans="1:7" x14ac:dyDescent="0.3">
      <c r="A603" s="125"/>
      <c r="B603" s="126"/>
      <c r="C603" s="122"/>
      <c r="D603" s="140"/>
      <c r="E603" s="137"/>
      <c r="F603" s="137"/>
      <c r="G603" s="137"/>
    </row>
    <row r="604" spans="1:7" ht="14.25" customHeight="1" x14ac:dyDescent="0.3">
      <c r="A604" s="125"/>
      <c r="B604" s="126"/>
      <c r="C604" s="122"/>
      <c r="D604" s="145"/>
      <c r="E604" s="122"/>
      <c r="F604" s="122"/>
      <c r="G604" s="122"/>
    </row>
    <row r="605" spans="1:7" x14ac:dyDescent="0.3">
      <c r="A605" s="125"/>
      <c r="B605" s="126"/>
      <c r="C605" s="122"/>
      <c r="D605" s="140"/>
      <c r="E605" s="137"/>
      <c r="F605" s="137"/>
      <c r="G605" s="137"/>
    </row>
    <row r="606" spans="1:7" x14ac:dyDescent="0.3">
      <c r="A606" s="135"/>
      <c r="B606" s="123"/>
      <c r="C606" s="127"/>
      <c r="D606" s="226"/>
      <c r="E606" s="127"/>
      <c r="F606" s="127"/>
      <c r="G606" s="127">
        <f>SUM(G597:G605)</f>
        <v>0</v>
      </c>
    </row>
    <row r="607" spans="1:7" x14ac:dyDescent="0.3">
      <c r="A607" s="135"/>
      <c r="B607" s="135"/>
      <c r="C607" s="142"/>
      <c r="D607" s="140"/>
      <c r="E607" s="137"/>
      <c r="F607" s="137"/>
      <c r="G607" s="137"/>
    </row>
    <row r="608" spans="1:7" x14ac:dyDescent="0.3">
      <c r="A608" s="125"/>
      <c r="B608" s="126"/>
      <c r="C608" s="122"/>
      <c r="D608" s="145"/>
      <c r="E608" s="122"/>
      <c r="F608" s="122"/>
      <c r="G608" s="122"/>
    </row>
    <row r="609" spans="1:7" x14ac:dyDescent="0.3">
      <c r="A609" s="125"/>
      <c r="B609" s="128"/>
      <c r="C609" s="122"/>
      <c r="D609" s="140"/>
      <c r="E609" s="137"/>
      <c r="F609" s="137"/>
      <c r="G609" s="137"/>
    </row>
    <row r="610" spans="1:7" x14ac:dyDescent="0.3">
      <c r="A610" s="135"/>
      <c r="B610" s="123"/>
      <c r="C610" s="122"/>
      <c r="D610" s="145"/>
      <c r="E610" s="122"/>
      <c r="F610" s="122"/>
      <c r="G610" s="122">
        <f>SUM(G608:G609)</f>
        <v>0</v>
      </c>
    </row>
    <row r="611" spans="1:7" x14ac:dyDescent="0.3">
      <c r="A611" s="135"/>
      <c r="B611" s="399"/>
      <c r="C611" s="418"/>
      <c r="D611" s="140"/>
      <c r="E611" s="137"/>
      <c r="F611" s="137"/>
      <c r="G611" s="137"/>
    </row>
    <row r="612" spans="1:7" x14ac:dyDescent="0.3">
      <c r="A612" s="125"/>
      <c r="B612" s="126"/>
      <c r="C612" s="122"/>
      <c r="D612" s="145"/>
      <c r="E612" s="122"/>
      <c r="F612" s="122"/>
      <c r="G612" s="122"/>
    </row>
    <row r="613" spans="1:7" x14ac:dyDescent="0.3">
      <c r="A613" s="135"/>
      <c r="B613" s="123"/>
      <c r="C613" s="122"/>
      <c r="D613" s="145"/>
      <c r="E613" s="122"/>
      <c r="F613" s="122"/>
      <c r="G613" s="122">
        <f>SUM(G612:G612)</f>
        <v>0</v>
      </c>
    </row>
    <row r="614" spans="1:7" x14ac:dyDescent="0.3">
      <c r="A614" s="135"/>
      <c r="B614" s="135"/>
      <c r="C614" s="142"/>
      <c r="D614" s="140"/>
      <c r="E614" s="137"/>
      <c r="F614" s="137"/>
      <c r="G614" s="137"/>
    </row>
    <row r="615" spans="1:7" x14ac:dyDescent="0.3">
      <c r="A615" s="125"/>
      <c r="B615" s="126"/>
      <c r="C615" s="122"/>
      <c r="D615" s="226"/>
      <c r="E615" s="127"/>
      <c r="F615" s="127"/>
      <c r="G615" s="127"/>
    </row>
    <row r="616" spans="1:7" x14ac:dyDescent="0.3">
      <c r="A616" s="125"/>
      <c r="B616" s="126"/>
      <c r="C616" s="122"/>
      <c r="D616" s="226"/>
      <c r="E616" s="127"/>
      <c r="F616" s="127"/>
      <c r="G616" s="127"/>
    </row>
    <row r="617" spans="1:7" x14ac:dyDescent="0.3">
      <c r="A617" s="125"/>
      <c r="B617" s="126"/>
      <c r="C617" s="122"/>
      <c r="D617" s="226"/>
      <c r="E617" s="127"/>
      <c r="F617" s="127"/>
      <c r="G617" s="127"/>
    </row>
    <row r="618" spans="1:7" x14ac:dyDescent="0.3">
      <c r="A618" s="125"/>
      <c r="B618" s="128"/>
      <c r="C618" s="122"/>
      <c r="D618" s="140"/>
      <c r="E618" s="137"/>
      <c r="F618" s="137"/>
      <c r="G618" s="137"/>
    </row>
    <row r="619" spans="1:7" x14ac:dyDescent="0.3">
      <c r="A619" s="125"/>
      <c r="B619" s="128"/>
      <c r="C619" s="122"/>
      <c r="D619" s="140"/>
      <c r="E619" s="137"/>
      <c r="F619" s="137"/>
      <c r="G619" s="137"/>
    </row>
    <row r="620" spans="1:7" x14ac:dyDescent="0.3">
      <c r="A620" s="125"/>
      <c r="B620" s="128"/>
      <c r="C620" s="122"/>
      <c r="D620" s="140"/>
      <c r="E620" s="137"/>
      <c r="F620" s="137"/>
      <c r="G620" s="137"/>
    </row>
    <row r="621" spans="1:7" x14ac:dyDescent="0.3">
      <c r="A621" s="125"/>
      <c r="B621" s="128"/>
      <c r="C621" s="122"/>
      <c r="D621" s="140"/>
      <c r="E621" s="137"/>
      <c r="F621" s="137"/>
      <c r="G621" s="137"/>
    </row>
    <row r="622" spans="1:7" x14ac:dyDescent="0.3">
      <c r="A622" s="135"/>
      <c r="B622" s="123"/>
      <c r="C622" s="127"/>
      <c r="D622" s="226"/>
      <c r="E622" s="127"/>
      <c r="F622" s="127"/>
      <c r="G622" s="127">
        <f>SUM(G615:G621)</f>
        <v>0</v>
      </c>
    </row>
    <row r="623" spans="1:7" x14ac:dyDescent="0.3">
      <c r="A623" s="135"/>
      <c r="B623" s="399"/>
      <c r="C623" s="418"/>
      <c r="D623" s="140"/>
      <c r="E623" s="137"/>
      <c r="F623" s="137"/>
      <c r="G623" s="137"/>
    </row>
    <row r="624" spans="1:7" x14ac:dyDescent="0.3">
      <c r="A624" s="125"/>
      <c r="B624" s="126"/>
      <c r="C624" s="122"/>
      <c r="D624" s="226"/>
      <c r="E624" s="127"/>
      <c r="F624" s="127"/>
      <c r="G624" s="127"/>
    </row>
    <row r="625" spans="1:7" x14ac:dyDescent="0.3">
      <c r="A625" s="125"/>
      <c r="B625" s="126"/>
      <c r="C625" s="122"/>
      <c r="D625" s="226"/>
      <c r="E625" s="127"/>
      <c r="F625" s="127"/>
      <c r="G625" s="127"/>
    </row>
    <row r="626" spans="1:7" x14ac:dyDescent="0.3">
      <c r="A626" s="125"/>
      <c r="B626" s="126"/>
      <c r="C626" s="122"/>
      <c r="D626" s="226"/>
      <c r="E626" s="127"/>
      <c r="F626" s="127"/>
      <c r="G626" s="127"/>
    </row>
    <row r="627" spans="1:7" x14ac:dyDescent="0.3">
      <c r="A627" s="125"/>
      <c r="B627" s="126"/>
      <c r="C627" s="122"/>
      <c r="D627" s="226"/>
      <c r="E627" s="127"/>
      <c r="F627" s="127"/>
      <c r="G627" s="127"/>
    </row>
    <row r="628" spans="1:7" x14ac:dyDescent="0.3">
      <c r="A628" s="125"/>
      <c r="B628" s="126"/>
      <c r="C628" s="122"/>
      <c r="D628" s="226"/>
      <c r="E628" s="127"/>
      <c r="F628" s="127"/>
      <c r="G628" s="127"/>
    </row>
    <row r="629" spans="1:7" x14ac:dyDescent="0.3">
      <c r="A629" s="125"/>
      <c r="B629" s="126"/>
      <c r="C629" s="122"/>
      <c r="D629" s="226"/>
      <c r="E629" s="127"/>
      <c r="F629" s="127"/>
      <c r="G629" s="127"/>
    </row>
    <row r="630" spans="1:7" x14ac:dyDescent="0.3">
      <c r="A630" s="135"/>
      <c r="B630" s="123"/>
      <c r="C630" s="122"/>
      <c r="D630" s="145"/>
      <c r="E630" s="122"/>
      <c r="F630" s="122"/>
      <c r="G630" s="122">
        <f>SUM(G624:G629)</f>
        <v>0</v>
      </c>
    </row>
    <row r="631" spans="1:7" x14ac:dyDescent="0.3">
      <c r="A631" s="135"/>
      <c r="B631" s="135"/>
      <c r="C631" s="142"/>
      <c r="D631" s="140"/>
      <c r="E631" s="137"/>
      <c r="F631" s="137"/>
      <c r="G631" s="137"/>
    </row>
    <row r="632" spans="1:7" x14ac:dyDescent="0.3">
      <c r="A632" s="125"/>
      <c r="B632" s="417"/>
      <c r="C632" s="122"/>
      <c r="D632" s="226"/>
      <c r="E632" s="127"/>
      <c r="F632" s="127"/>
      <c r="G632" s="122"/>
    </row>
    <row r="633" spans="1:7" x14ac:dyDescent="0.3">
      <c r="A633" s="135"/>
      <c r="B633" s="123"/>
      <c r="C633" s="122"/>
      <c r="D633" s="145"/>
      <c r="E633" s="122"/>
      <c r="F633" s="122"/>
      <c r="G633" s="122">
        <f>SUM(G632:G632)</f>
        <v>0</v>
      </c>
    </row>
    <row r="634" spans="1:7" x14ac:dyDescent="0.3">
      <c r="A634" s="135"/>
      <c r="B634" s="135"/>
      <c r="C634" s="142"/>
      <c r="D634" s="140"/>
      <c r="E634" s="137"/>
      <c r="F634" s="137"/>
      <c r="G634" s="137"/>
    </row>
    <row r="635" spans="1:7" x14ac:dyDescent="0.3">
      <c r="A635" s="125"/>
      <c r="B635" s="132"/>
      <c r="C635" s="122"/>
      <c r="D635" s="145"/>
      <c r="E635" s="122"/>
      <c r="F635" s="122"/>
      <c r="G635" s="122"/>
    </row>
    <row r="636" spans="1:7" x14ac:dyDescent="0.3">
      <c r="A636" s="135"/>
      <c r="B636" s="123"/>
      <c r="C636" s="122"/>
      <c r="D636" s="145"/>
      <c r="E636" s="122"/>
      <c r="F636" s="122"/>
      <c r="G636" s="122">
        <f>SUM(G635)</f>
        <v>0</v>
      </c>
    </row>
    <row r="637" spans="1:7" x14ac:dyDescent="0.3">
      <c r="A637" s="135"/>
      <c r="B637" s="123"/>
      <c r="C637" s="419"/>
      <c r="D637" s="145"/>
      <c r="E637" s="122"/>
      <c r="F637" s="122"/>
      <c r="G637" s="122"/>
    </row>
    <row r="638" spans="1:7" x14ac:dyDescent="0.3">
      <c r="A638" s="125"/>
      <c r="B638" s="132"/>
      <c r="C638" s="122"/>
      <c r="D638" s="145"/>
      <c r="E638" s="122"/>
      <c r="F638" s="122"/>
      <c r="G638" s="122"/>
    </row>
    <row r="639" spans="1:7" x14ac:dyDescent="0.3">
      <c r="A639" s="125"/>
      <c r="B639" s="132"/>
      <c r="C639" s="122"/>
      <c r="D639" s="145"/>
      <c r="E639" s="122"/>
      <c r="F639" s="122"/>
      <c r="G639" s="122"/>
    </row>
    <row r="640" spans="1:7" x14ac:dyDescent="0.3">
      <c r="A640" s="125"/>
      <c r="B640" s="132"/>
      <c r="C640" s="122"/>
      <c r="D640" s="145"/>
      <c r="E640" s="122"/>
      <c r="F640" s="122"/>
      <c r="G640" s="122"/>
    </row>
    <row r="641" spans="1:7" x14ac:dyDescent="0.3">
      <c r="A641" s="125"/>
      <c r="B641" s="132"/>
      <c r="C641" s="122"/>
      <c r="D641" s="145"/>
      <c r="E641" s="122"/>
      <c r="F641" s="122"/>
      <c r="G641" s="122"/>
    </row>
    <row r="642" spans="1:7" x14ac:dyDescent="0.3">
      <c r="A642" s="135"/>
      <c r="B642" s="135"/>
      <c r="C642" s="122"/>
      <c r="D642" s="145"/>
      <c r="E642" s="122"/>
      <c r="F642" s="122"/>
      <c r="G642" s="122"/>
    </row>
    <row r="643" spans="1:7" s="154" customFormat="1" x14ac:dyDescent="0.3">
      <c r="A643" s="135"/>
      <c r="B643" s="135"/>
      <c r="C643" s="142"/>
      <c r="D643" s="143"/>
      <c r="E643" s="142"/>
      <c r="F643" s="142"/>
      <c r="G643" s="142">
        <f>G583+G606+G610+G613+G622+G630+G633+G636+G642</f>
        <v>0</v>
      </c>
    </row>
    <row r="644" spans="1:7" x14ac:dyDescent="0.3">
      <c r="A644" s="135"/>
      <c r="B644" s="135"/>
      <c r="C644" s="142"/>
      <c r="D644" s="143"/>
      <c r="E644" s="142"/>
      <c r="F644" s="142"/>
      <c r="G644" s="142"/>
    </row>
    <row r="645" spans="1:7" x14ac:dyDescent="0.3">
      <c r="A645" s="135"/>
      <c r="B645" s="135"/>
      <c r="C645" s="142"/>
      <c r="D645" s="140"/>
      <c r="E645" s="137"/>
      <c r="F645" s="137"/>
      <c r="G645" s="137"/>
    </row>
    <row r="646" spans="1:7" x14ac:dyDescent="0.3">
      <c r="A646" s="125"/>
      <c r="B646" s="132"/>
      <c r="C646" s="122"/>
      <c r="D646" s="226"/>
      <c r="E646" s="127"/>
      <c r="F646" s="127"/>
      <c r="G646" s="127"/>
    </row>
    <row r="647" spans="1:7" x14ac:dyDescent="0.3">
      <c r="A647" s="125"/>
      <c r="B647" s="126"/>
      <c r="C647" s="122"/>
      <c r="D647" s="140"/>
      <c r="E647" s="137"/>
      <c r="F647" s="137"/>
      <c r="G647" s="127"/>
    </row>
    <row r="648" spans="1:7" x14ac:dyDescent="0.3">
      <c r="A648" s="125"/>
      <c r="B648" s="126"/>
      <c r="C648" s="122"/>
      <c r="D648" s="140"/>
      <c r="E648" s="137"/>
      <c r="F648" s="137"/>
      <c r="G648" s="127"/>
    </row>
    <row r="649" spans="1:7" x14ac:dyDescent="0.3">
      <c r="A649" s="125"/>
      <c r="B649" s="126"/>
      <c r="C649" s="122"/>
      <c r="D649" s="140"/>
      <c r="E649" s="137"/>
      <c r="F649" s="137"/>
      <c r="G649" s="127"/>
    </row>
    <row r="650" spans="1:7" x14ac:dyDescent="0.3">
      <c r="A650" s="125"/>
      <c r="B650" s="126"/>
      <c r="C650" s="122"/>
      <c r="D650" s="140"/>
      <c r="E650" s="137"/>
      <c r="F650" s="137"/>
      <c r="G650" s="127"/>
    </row>
    <row r="651" spans="1:7" x14ac:dyDescent="0.3">
      <c r="A651" s="125"/>
      <c r="B651" s="126"/>
      <c r="C651" s="122"/>
      <c r="D651" s="140"/>
      <c r="E651" s="137"/>
      <c r="F651" s="137"/>
      <c r="G651" s="127"/>
    </row>
    <row r="652" spans="1:7" x14ac:dyDescent="0.3">
      <c r="A652" s="125"/>
      <c r="B652" s="126"/>
      <c r="C652" s="122"/>
      <c r="D652" s="140"/>
      <c r="E652" s="137"/>
      <c r="F652" s="137"/>
      <c r="G652" s="127"/>
    </row>
    <row r="653" spans="1:7" x14ac:dyDescent="0.3">
      <c r="A653" s="125"/>
      <c r="B653" s="126"/>
      <c r="C653" s="122"/>
      <c r="D653" s="140"/>
      <c r="E653" s="127"/>
      <c r="F653" s="127"/>
      <c r="G653" s="127"/>
    </row>
    <row r="654" spans="1:7" x14ac:dyDescent="0.3">
      <c r="A654" s="135"/>
      <c r="B654" s="123"/>
      <c r="C654" s="127"/>
      <c r="D654" s="226"/>
      <c r="E654" s="127"/>
      <c r="F654" s="127"/>
      <c r="G654" s="127">
        <f>SUM(G646:G653)</f>
        <v>0</v>
      </c>
    </row>
    <row r="655" spans="1:7" x14ac:dyDescent="0.3">
      <c r="A655" s="135"/>
      <c r="B655" s="135"/>
      <c r="C655" s="137"/>
      <c r="D655" s="140"/>
      <c r="E655" s="137"/>
      <c r="F655" s="137"/>
      <c r="G655" s="137">
        <f>G654</f>
        <v>0</v>
      </c>
    </row>
    <row r="656" spans="1:7" x14ac:dyDescent="0.3">
      <c r="A656" s="135"/>
      <c r="B656" s="135"/>
      <c r="C656" s="142"/>
      <c r="D656" s="143"/>
      <c r="E656" s="142"/>
      <c r="F656" s="142"/>
      <c r="G656" s="142"/>
    </row>
    <row r="657" spans="1:7" x14ac:dyDescent="0.3">
      <c r="A657" s="135"/>
      <c r="B657" s="399"/>
      <c r="C657" s="418"/>
      <c r="D657" s="140"/>
      <c r="E657" s="137"/>
      <c r="F657" s="137"/>
      <c r="G657" s="137"/>
    </row>
    <row r="658" spans="1:7" x14ac:dyDescent="0.3">
      <c r="A658" s="125"/>
      <c r="B658" s="155"/>
      <c r="C658" s="122"/>
      <c r="D658" s="140"/>
      <c r="E658" s="137"/>
      <c r="F658" s="137"/>
      <c r="G658" s="137"/>
    </row>
    <row r="659" spans="1:7" x14ac:dyDescent="0.3">
      <c r="A659" s="125"/>
      <c r="B659" s="155"/>
      <c r="C659" s="122"/>
      <c r="D659" s="140"/>
      <c r="E659" s="137"/>
      <c r="F659" s="137"/>
      <c r="G659" s="137"/>
    </row>
    <row r="660" spans="1:7" x14ac:dyDescent="0.3">
      <c r="A660" s="125"/>
      <c r="B660" s="155"/>
      <c r="C660" s="122"/>
      <c r="D660" s="140"/>
      <c r="E660" s="137"/>
      <c r="F660" s="137"/>
      <c r="G660" s="137"/>
    </row>
    <row r="661" spans="1:7" x14ac:dyDescent="0.3">
      <c r="A661" s="125"/>
      <c r="B661" s="155"/>
      <c r="C661" s="122"/>
      <c r="D661" s="140"/>
      <c r="E661" s="137"/>
      <c r="F661" s="137"/>
      <c r="G661" s="137"/>
    </row>
    <row r="662" spans="1:7" x14ac:dyDescent="0.3">
      <c r="A662" s="125"/>
      <c r="B662" s="155"/>
      <c r="C662" s="122"/>
      <c r="D662" s="140"/>
      <c r="E662" s="137"/>
      <c r="F662" s="137"/>
      <c r="G662" s="137"/>
    </row>
    <row r="663" spans="1:7" x14ac:dyDescent="0.3">
      <c r="A663" s="135"/>
      <c r="B663" s="123"/>
      <c r="C663" s="127"/>
      <c r="D663" s="226"/>
      <c r="E663" s="127"/>
      <c r="F663" s="127"/>
      <c r="G663" s="127">
        <f>SUM(G658:G662)</f>
        <v>0</v>
      </c>
    </row>
    <row r="664" spans="1:7" x14ac:dyDescent="0.3">
      <c r="A664" s="135"/>
      <c r="B664" s="135"/>
      <c r="C664" s="142"/>
      <c r="D664" s="140"/>
      <c r="E664" s="137"/>
      <c r="F664" s="137"/>
      <c r="G664" s="137"/>
    </row>
    <row r="665" spans="1:7" x14ac:dyDescent="0.3">
      <c r="A665" s="125"/>
      <c r="B665" s="126"/>
      <c r="C665" s="122"/>
      <c r="D665" s="226"/>
      <c r="E665" s="127"/>
      <c r="F665" s="127"/>
      <c r="G665" s="122"/>
    </row>
    <row r="666" spans="1:7" x14ac:dyDescent="0.3">
      <c r="A666" s="125"/>
      <c r="B666" s="126"/>
      <c r="C666" s="122"/>
      <c r="D666" s="226"/>
      <c r="E666" s="127"/>
      <c r="F666" s="127"/>
      <c r="G666" s="122"/>
    </row>
    <row r="667" spans="1:7" x14ac:dyDescent="0.3">
      <c r="A667" s="125"/>
      <c r="B667" s="126"/>
      <c r="C667" s="122"/>
      <c r="D667" s="226"/>
      <c r="E667" s="127"/>
      <c r="F667" s="127"/>
      <c r="G667" s="122"/>
    </row>
    <row r="668" spans="1:7" x14ac:dyDescent="0.3">
      <c r="A668" s="125"/>
      <c r="B668" s="126"/>
      <c r="C668" s="122"/>
      <c r="D668" s="226"/>
      <c r="E668" s="127"/>
      <c r="F668" s="127"/>
      <c r="G668" s="122"/>
    </row>
    <row r="669" spans="1:7" x14ac:dyDescent="0.3">
      <c r="A669" s="135"/>
      <c r="B669" s="123"/>
      <c r="C669" s="127"/>
      <c r="D669" s="226"/>
      <c r="E669" s="127"/>
      <c r="F669" s="127"/>
      <c r="G669" s="127">
        <f>SUM(G665:G668)</f>
        <v>0</v>
      </c>
    </row>
    <row r="670" spans="1:7" x14ac:dyDescent="0.3">
      <c r="A670" s="135"/>
      <c r="B670" s="135"/>
      <c r="C670" s="142"/>
      <c r="D670" s="140"/>
      <c r="E670" s="137"/>
      <c r="F670" s="137"/>
      <c r="G670" s="137"/>
    </row>
    <row r="671" spans="1:7" x14ac:dyDescent="0.3">
      <c r="A671" s="125"/>
      <c r="B671" s="132"/>
      <c r="C671" s="122"/>
      <c r="D671" s="140"/>
      <c r="E671" s="137"/>
      <c r="F671" s="137"/>
      <c r="G671" s="137"/>
    </row>
    <row r="672" spans="1:7" x14ac:dyDescent="0.3">
      <c r="A672" s="125"/>
      <c r="B672" s="126"/>
      <c r="C672" s="122"/>
      <c r="D672" s="226"/>
      <c r="E672" s="127"/>
      <c r="F672" s="127"/>
      <c r="G672" s="122"/>
    </row>
    <row r="673" spans="1:7" x14ac:dyDescent="0.3">
      <c r="A673" s="125"/>
      <c r="B673" s="132"/>
      <c r="C673" s="122"/>
      <c r="D673" s="140"/>
      <c r="E673" s="137"/>
      <c r="F673" s="137"/>
      <c r="G673" s="137"/>
    </row>
    <row r="674" spans="1:7" x14ac:dyDescent="0.3">
      <c r="A674" s="135"/>
      <c r="B674" s="123"/>
      <c r="C674" s="127"/>
      <c r="D674" s="226"/>
      <c r="E674" s="127"/>
      <c r="F674" s="127"/>
      <c r="G674" s="127">
        <f>SUM(G671:G673)</f>
        <v>0</v>
      </c>
    </row>
    <row r="675" spans="1:7" x14ac:dyDescent="0.3">
      <c r="A675" s="135"/>
      <c r="B675" s="135"/>
      <c r="C675" s="142"/>
      <c r="D675" s="140"/>
      <c r="E675" s="137"/>
      <c r="F675" s="137"/>
      <c r="G675" s="137"/>
    </row>
    <row r="676" spans="1:7" x14ac:dyDescent="0.3">
      <c r="A676" s="125"/>
      <c r="B676" s="126"/>
      <c r="C676" s="122"/>
      <c r="D676" s="226"/>
      <c r="E676" s="127"/>
      <c r="F676" s="127"/>
      <c r="G676" s="127"/>
    </row>
    <row r="677" spans="1:7" x14ac:dyDescent="0.3">
      <c r="A677" s="125"/>
      <c r="B677" s="126"/>
      <c r="C677" s="122"/>
      <c r="D677" s="226"/>
      <c r="E677" s="127"/>
      <c r="F677" s="127"/>
      <c r="G677" s="127"/>
    </row>
    <row r="678" spans="1:7" x14ac:dyDescent="0.3">
      <c r="A678" s="125"/>
      <c r="B678" s="126"/>
      <c r="C678" s="122"/>
      <c r="D678" s="226"/>
      <c r="E678" s="127"/>
      <c r="F678" s="127"/>
      <c r="G678" s="127"/>
    </row>
    <row r="679" spans="1:7" x14ac:dyDescent="0.3">
      <c r="A679" s="125"/>
      <c r="B679" s="126"/>
      <c r="C679" s="122"/>
      <c r="D679" s="226"/>
      <c r="E679" s="127"/>
      <c r="F679" s="127"/>
      <c r="G679" s="127"/>
    </row>
    <row r="680" spans="1:7" x14ac:dyDescent="0.3">
      <c r="A680" s="135"/>
      <c r="B680" s="123"/>
      <c r="C680" s="127"/>
      <c r="D680" s="226"/>
      <c r="E680" s="127"/>
      <c r="F680" s="127"/>
      <c r="G680" s="127">
        <f>SUM(G676:G679)</f>
        <v>0</v>
      </c>
    </row>
    <row r="681" spans="1:7" x14ac:dyDescent="0.3">
      <c r="A681" s="135"/>
      <c r="B681" s="135"/>
      <c r="C681" s="142"/>
      <c r="D681" s="140"/>
      <c r="E681" s="137"/>
      <c r="F681" s="137"/>
      <c r="G681" s="137"/>
    </row>
    <row r="682" spans="1:7" x14ac:dyDescent="0.3">
      <c r="A682" s="125"/>
      <c r="B682" s="165"/>
      <c r="C682" s="122"/>
      <c r="D682" s="226"/>
      <c r="E682" s="127"/>
      <c r="F682" s="127"/>
      <c r="G682" s="122"/>
    </row>
    <row r="683" spans="1:7" x14ac:dyDescent="0.3">
      <c r="A683" s="125"/>
      <c r="B683" s="166"/>
      <c r="C683" s="122"/>
      <c r="D683" s="226"/>
      <c r="E683" s="127"/>
      <c r="F683" s="127"/>
      <c r="G683" s="127"/>
    </row>
    <row r="684" spans="1:7" x14ac:dyDescent="0.3">
      <c r="A684" s="135"/>
      <c r="B684" s="123"/>
      <c r="C684" s="127"/>
      <c r="D684" s="226"/>
      <c r="E684" s="127"/>
      <c r="F684" s="127"/>
      <c r="G684" s="127">
        <f>SUM(G682:G683)</f>
        <v>0</v>
      </c>
    </row>
    <row r="685" spans="1:7" x14ac:dyDescent="0.3">
      <c r="A685" s="135"/>
      <c r="B685" s="167"/>
      <c r="C685" s="127"/>
      <c r="D685" s="226"/>
      <c r="E685" s="127"/>
      <c r="F685" s="127"/>
      <c r="G685" s="127"/>
    </row>
    <row r="686" spans="1:7" x14ac:dyDescent="0.3">
      <c r="A686" s="125"/>
      <c r="B686" s="132"/>
      <c r="C686" s="127"/>
      <c r="D686" s="226"/>
      <c r="E686" s="127"/>
      <c r="F686" s="127"/>
      <c r="G686" s="127"/>
    </row>
    <row r="687" spans="1:7" x14ac:dyDescent="0.3">
      <c r="A687" s="125"/>
      <c r="B687" s="132"/>
      <c r="C687" s="127"/>
      <c r="D687" s="226"/>
      <c r="E687" s="127"/>
      <c r="F687" s="127"/>
      <c r="G687" s="127"/>
    </row>
    <row r="688" spans="1:7" x14ac:dyDescent="0.3">
      <c r="A688" s="135"/>
      <c r="B688" s="123"/>
      <c r="C688" s="127"/>
      <c r="D688" s="226"/>
      <c r="E688" s="127"/>
      <c r="F688" s="127"/>
      <c r="G688" s="127"/>
    </row>
    <row r="689" spans="1:7" x14ac:dyDescent="0.3">
      <c r="A689" s="135"/>
      <c r="B689" s="167"/>
      <c r="C689" s="127"/>
      <c r="D689" s="226"/>
      <c r="E689" s="127"/>
      <c r="F689" s="127"/>
      <c r="G689" s="127"/>
    </row>
    <row r="690" spans="1:7" x14ac:dyDescent="0.3">
      <c r="A690" s="125"/>
      <c r="B690" s="132"/>
      <c r="C690" s="127"/>
      <c r="D690" s="226"/>
      <c r="E690" s="127"/>
      <c r="F690" s="127"/>
      <c r="G690" s="127"/>
    </row>
    <row r="691" spans="1:7" x14ac:dyDescent="0.3">
      <c r="A691" s="125"/>
      <c r="B691" s="132"/>
      <c r="C691" s="127"/>
      <c r="D691" s="226"/>
      <c r="E691" s="127"/>
      <c r="F691" s="127"/>
      <c r="G691" s="127"/>
    </row>
    <row r="692" spans="1:7" x14ac:dyDescent="0.3">
      <c r="A692" s="135"/>
      <c r="B692" s="123"/>
      <c r="C692" s="127"/>
      <c r="D692" s="226"/>
      <c r="E692" s="127"/>
      <c r="F692" s="127"/>
      <c r="G692" s="127">
        <f>G690+G691</f>
        <v>0</v>
      </c>
    </row>
    <row r="693" spans="1:7" x14ac:dyDescent="0.3">
      <c r="A693" s="135"/>
      <c r="B693" s="135"/>
      <c r="C693" s="137"/>
      <c r="D693" s="140"/>
      <c r="E693" s="137"/>
      <c r="F693" s="137"/>
      <c r="G693" s="137">
        <f>G663+G669+G674+G680+G684</f>
        <v>0</v>
      </c>
    </row>
    <row r="694" spans="1:7" x14ac:dyDescent="0.3">
      <c r="A694" s="135"/>
      <c r="B694" s="135"/>
      <c r="C694" s="142"/>
      <c r="D694" s="143"/>
      <c r="E694" s="142"/>
      <c r="F694" s="142"/>
      <c r="G694" s="168"/>
    </row>
    <row r="695" spans="1:7" s="131" customFormat="1" x14ac:dyDescent="0.3">
      <c r="A695" s="135"/>
      <c r="B695" s="169"/>
      <c r="C695" s="401"/>
      <c r="D695" s="400"/>
      <c r="E695" s="401"/>
      <c r="F695" s="401"/>
      <c r="G695" s="401"/>
    </row>
    <row r="696" spans="1:7" s="131" customFormat="1" x14ac:dyDescent="0.3">
      <c r="A696" s="125"/>
      <c r="B696" s="132"/>
      <c r="C696" s="122"/>
      <c r="D696" s="171"/>
      <c r="E696" s="170"/>
      <c r="F696" s="170"/>
      <c r="G696" s="122"/>
    </row>
    <row r="697" spans="1:7" s="131" customFormat="1" x14ac:dyDescent="0.3">
      <c r="A697" s="135"/>
      <c r="B697" s="420"/>
      <c r="C697" s="170"/>
      <c r="D697" s="171"/>
      <c r="E697" s="170"/>
      <c r="F697" s="170"/>
      <c r="G697" s="170">
        <f>SUM(G696:G696)</f>
        <v>0</v>
      </c>
    </row>
    <row r="698" spans="1:7" x14ac:dyDescent="0.3">
      <c r="A698" s="135"/>
      <c r="B698" s="172"/>
      <c r="C698" s="168"/>
      <c r="D698" s="140"/>
      <c r="E698" s="137"/>
      <c r="F698" s="137"/>
      <c r="G698" s="137"/>
    </row>
    <row r="699" spans="1:7" x14ac:dyDescent="0.3">
      <c r="A699" s="125"/>
      <c r="B699" s="417"/>
      <c r="C699" s="122"/>
      <c r="D699" s="171"/>
      <c r="E699" s="170"/>
      <c r="F699" s="170"/>
      <c r="G699" s="170"/>
    </row>
    <row r="700" spans="1:7" x14ac:dyDescent="0.3">
      <c r="A700" s="135"/>
      <c r="B700" s="123"/>
      <c r="C700" s="122"/>
      <c r="D700" s="145"/>
      <c r="E700" s="122"/>
      <c r="F700" s="122"/>
      <c r="G700" s="122">
        <f>SUM(G699)</f>
        <v>0</v>
      </c>
    </row>
    <row r="701" spans="1:7" x14ac:dyDescent="0.3">
      <c r="A701" s="135"/>
      <c r="B701" s="172"/>
      <c r="C701" s="168"/>
      <c r="D701" s="140"/>
      <c r="E701" s="137"/>
      <c r="F701" s="137"/>
      <c r="G701" s="137"/>
    </row>
    <row r="702" spans="1:7" x14ac:dyDescent="0.3">
      <c r="A702" s="125"/>
      <c r="B702" s="173"/>
      <c r="C702" s="122"/>
      <c r="D702" s="226"/>
      <c r="E702" s="127"/>
      <c r="F702" s="127"/>
      <c r="G702" s="127"/>
    </row>
    <row r="703" spans="1:7" x14ac:dyDescent="0.3">
      <c r="A703" s="125"/>
      <c r="B703" s="173"/>
      <c r="C703" s="122"/>
      <c r="D703" s="226"/>
      <c r="E703" s="127"/>
      <c r="F703" s="127"/>
      <c r="G703" s="127"/>
    </row>
    <row r="704" spans="1:7" x14ac:dyDescent="0.3">
      <c r="A704" s="125"/>
      <c r="B704" s="173"/>
      <c r="C704" s="122"/>
      <c r="D704" s="226"/>
      <c r="E704" s="127"/>
      <c r="F704" s="127"/>
      <c r="G704" s="127"/>
    </row>
    <row r="705" spans="1:7" x14ac:dyDescent="0.3">
      <c r="A705" s="125"/>
      <c r="B705" s="173"/>
      <c r="C705" s="122"/>
      <c r="D705" s="226"/>
      <c r="E705" s="127"/>
      <c r="F705" s="127"/>
      <c r="G705" s="127"/>
    </row>
    <row r="706" spans="1:7" x14ac:dyDescent="0.3">
      <c r="A706" s="125"/>
      <c r="B706" s="173"/>
      <c r="C706" s="122"/>
      <c r="D706" s="226"/>
      <c r="E706" s="127"/>
      <c r="F706" s="127"/>
      <c r="G706" s="127"/>
    </row>
    <row r="707" spans="1:7" x14ac:dyDescent="0.3">
      <c r="A707" s="125"/>
      <c r="B707" s="173"/>
      <c r="C707" s="122"/>
      <c r="D707" s="226"/>
      <c r="E707" s="127"/>
      <c r="F707" s="127"/>
      <c r="G707" s="127"/>
    </row>
    <row r="708" spans="1:7" x14ac:dyDescent="0.3">
      <c r="A708" s="125"/>
      <c r="B708" s="173"/>
      <c r="C708" s="122"/>
      <c r="D708" s="226"/>
      <c r="E708" s="127"/>
      <c r="F708" s="127"/>
      <c r="G708" s="127"/>
    </row>
    <row r="709" spans="1:7" s="131" customFormat="1" x14ac:dyDescent="0.3">
      <c r="A709" s="125"/>
      <c r="B709" s="128"/>
      <c r="C709" s="122"/>
      <c r="D709" s="175"/>
      <c r="E709" s="174"/>
      <c r="F709" s="170"/>
      <c r="G709" s="122"/>
    </row>
    <row r="710" spans="1:7" s="131" customFormat="1" x14ac:dyDescent="0.3">
      <c r="A710" s="125"/>
      <c r="B710" s="132"/>
      <c r="C710" s="122"/>
      <c r="D710" s="175"/>
      <c r="E710" s="174"/>
      <c r="F710" s="170"/>
      <c r="G710" s="122"/>
    </row>
    <row r="711" spans="1:7" x14ac:dyDescent="0.3">
      <c r="A711" s="125"/>
      <c r="B711" s="173"/>
      <c r="C711" s="122"/>
      <c r="D711" s="226"/>
      <c r="E711" s="127"/>
      <c r="F711" s="127"/>
      <c r="G711" s="127"/>
    </row>
    <row r="712" spans="1:7" s="131" customFormat="1" x14ac:dyDescent="0.3">
      <c r="A712" s="125"/>
      <c r="B712" s="128"/>
      <c r="C712" s="122"/>
      <c r="D712" s="175"/>
      <c r="E712" s="174"/>
      <c r="F712" s="170"/>
      <c r="G712" s="127"/>
    </row>
    <row r="713" spans="1:7" x14ac:dyDescent="0.3">
      <c r="A713" s="125"/>
      <c r="B713" s="173"/>
      <c r="C713" s="122"/>
      <c r="D713" s="226"/>
      <c r="E713" s="127"/>
      <c r="F713" s="127"/>
      <c r="G713" s="127"/>
    </row>
    <row r="714" spans="1:7" x14ac:dyDescent="0.3">
      <c r="A714" s="125"/>
      <c r="B714" s="173"/>
      <c r="C714" s="122"/>
      <c r="D714" s="226"/>
      <c r="E714" s="127"/>
      <c r="F714" s="127"/>
      <c r="G714" s="127"/>
    </row>
    <row r="715" spans="1:7" x14ac:dyDescent="0.3">
      <c r="A715" s="125"/>
      <c r="B715" s="173"/>
      <c r="C715" s="122"/>
      <c r="D715" s="226"/>
      <c r="E715" s="127"/>
      <c r="F715" s="127"/>
      <c r="G715" s="127"/>
    </row>
    <row r="716" spans="1:7" x14ac:dyDescent="0.3">
      <c r="A716" s="125"/>
      <c r="B716" s="173"/>
      <c r="C716" s="122"/>
      <c r="D716" s="226"/>
      <c r="E716" s="127"/>
      <c r="F716" s="127"/>
      <c r="G716" s="127"/>
    </row>
    <row r="717" spans="1:7" x14ac:dyDescent="0.3">
      <c r="A717" s="125"/>
      <c r="B717" s="173"/>
      <c r="C717" s="122"/>
      <c r="D717" s="226"/>
      <c r="E717" s="127"/>
      <c r="F717" s="127"/>
      <c r="G717" s="127"/>
    </row>
    <row r="718" spans="1:7" x14ac:dyDescent="0.3">
      <c r="A718" s="125"/>
      <c r="B718" s="173"/>
      <c r="C718" s="122"/>
      <c r="D718" s="226"/>
      <c r="E718" s="127"/>
      <c r="F718" s="127"/>
      <c r="G718" s="127"/>
    </row>
    <row r="719" spans="1:7" x14ac:dyDescent="0.3">
      <c r="A719" s="125"/>
      <c r="B719" s="173"/>
      <c r="C719" s="122"/>
      <c r="D719" s="226"/>
      <c r="E719" s="127"/>
      <c r="F719" s="127"/>
      <c r="G719" s="127"/>
    </row>
    <row r="720" spans="1:7" x14ac:dyDescent="0.3">
      <c r="A720" s="125"/>
      <c r="B720" s="126"/>
      <c r="C720" s="122"/>
      <c r="D720" s="226"/>
      <c r="E720" s="134"/>
      <c r="F720" s="127"/>
      <c r="G720" s="122"/>
    </row>
    <row r="721" spans="1:7" x14ac:dyDescent="0.3">
      <c r="A721" s="125"/>
      <c r="B721" s="173"/>
      <c r="C721" s="122"/>
      <c r="D721" s="226"/>
      <c r="E721" s="127"/>
      <c r="F721" s="127"/>
      <c r="G721" s="127"/>
    </row>
    <row r="722" spans="1:7" x14ac:dyDescent="0.3">
      <c r="A722" s="125"/>
      <c r="B722" s="173"/>
      <c r="C722" s="122"/>
      <c r="D722" s="226"/>
      <c r="E722" s="127"/>
      <c r="F722" s="127"/>
      <c r="G722" s="127"/>
    </row>
    <row r="723" spans="1:7" x14ac:dyDescent="0.3">
      <c r="A723" s="125"/>
      <c r="B723" s="173"/>
      <c r="C723" s="122"/>
      <c r="D723" s="226"/>
      <c r="E723" s="127"/>
      <c r="F723" s="127"/>
      <c r="G723" s="127"/>
    </row>
    <row r="724" spans="1:7" x14ac:dyDescent="0.3">
      <c r="A724" s="125"/>
      <c r="B724" s="173"/>
      <c r="C724" s="122"/>
      <c r="D724" s="226"/>
      <c r="E724" s="127"/>
      <c r="F724" s="127"/>
      <c r="G724" s="127"/>
    </row>
    <row r="725" spans="1:7" x14ac:dyDescent="0.3">
      <c r="A725" s="125"/>
      <c r="B725" s="173"/>
      <c r="C725" s="122"/>
      <c r="D725" s="226"/>
      <c r="E725" s="127"/>
      <c r="F725" s="127"/>
      <c r="G725" s="127"/>
    </row>
    <row r="726" spans="1:7" x14ac:dyDescent="0.3">
      <c r="A726" s="125"/>
      <c r="B726" s="173"/>
      <c r="C726" s="122"/>
      <c r="D726" s="226"/>
      <c r="E726" s="127"/>
      <c r="F726" s="127"/>
      <c r="G726" s="127"/>
    </row>
    <row r="727" spans="1:7" x14ac:dyDescent="0.3">
      <c r="A727" s="125"/>
      <c r="B727" s="173"/>
      <c r="C727" s="122"/>
      <c r="D727" s="226"/>
      <c r="E727" s="127"/>
      <c r="F727" s="127"/>
      <c r="G727" s="127"/>
    </row>
    <row r="728" spans="1:7" x14ac:dyDescent="0.3">
      <c r="A728" s="125"/>
      <c r="B728" s="173"/>
      <c r="C728" s="122"/>
      <c r="D728" s="226"/>
      <c r="E728" s="127"/>
      <c r="F728" s="127"/>
      <c r="G728" s="127"/>
    </row>
    <row r="729" spans="1:7" x14ac:dyDescent="0.3">
      <c r="A729" s="125"/>
      <c r="B729" s="173"/>
      <c r="C729" s="122"/>
      <c r="D729" s="226"/>
      <c r="E729" s="127"/>
      <c r="F729" s="127"/>
      <c r="G729" s="127"/>
    </row>
    <row r="730" spans="1:7" x14ac:dyDescent="0.3">
      <c r="A730" s="125"/>
      <c r="B730" s="173"/>
      <c r="C730" s="122"/>
      <c r="D730" s="226"/>
      <c r="E730" s="127"/>
      <c r="F730" s="127"/>
      <c r="G730" s="127"/>
    </row>
    <row r="731" spans="1:7" x14ac:dyDescent="0.3">
      <c r="A731" s="125"/>
      <c r="B731" s="173"/>
      <c r="C731" s="122"/>
      <c r="D731" s="226"/>
      <c r="E731" s="127"/>
      <c r="F731" s="127"/>
      <c r="G731" s="127"/>
    </row>
    <row r="732" spans="1:7" x14ac:dyDescent="0.3">
      <c r="A732" s="125"/>
      <c r="B732" s="173"/>
      <c r="C732" s="122"/>
      <c r="D732" s="226"/>
      <c r="E732" s="127"/>
      <c r="F732" s="127"/>
      <c r="G732" s="127"/>
    </row>
    <row r="733" spans="1:7" x14ac:dyDescent="0.3">
      <c r="A733" s="125"/>
      <c r="B733" s="173"/>
      <c r="C733" s="122"/>
      <c r="D733" s="226"/>
      <c r="E733" s="127"/>
      <c r="F733" s="127"/>
      <c r="G733" s="127"/>
    </row>
    <row r="734" spans="1:7" x14ac:dyDescent="0.3">
      <c r="A734" s="125"/>
      <c r="B734" s="173"/>
      <c r="C734" s="122"/>
      <c r="D734" s="226"/>
      <c r="E734" s="127"/>
      <c r="F734" s="127"/>
      <c r="G734" s="127"/>
    </row>
    <row r="735" spans="1:7" x14ac:dyDescent="0.3">
      <c r="A735" s="125"/>
      <c r="B735" s="173"/>
      <c r="C735" s="122"/>
      <c r="D735" s="226"/>
      <c r="E735" s="127"/>
      <c r="F735" s="127"/>
      <c r="G735" s="127"/>
    </row>
    <row r="736" spans="1:7" x14ac:dyDescent="0.3">
      <c r="A736" s="125"/>
      <c r="B736" s="173"/>
      <c r="C736" s="122"/>
      <c r="D736" s="226"/>
      <c r="E736" s="127"/>
      <c r="F736" s="127"/>
      <c r="G736" s="127"/>
    </row>
    <row r="737" spans="1:7" x14ac:dyDescent="0.3">
      <c r="A737" s="125"/>
      <c r="B737" s="173"/>
      <c r="C737" s="122"/>
      <c r="D737" s="226"/>
      <c r="E737" s="134"/>
      <c r="F737" s="127"/>
      <c r="G737" s="127"/>
    </row>
    <row r="738" spans="1:7" x14ac:dyDescent="0.3">
      <c r="A738" s="135"/>
      <c r="B738" s="123"/>
      <c r="C738" s="170"/>
      <c r="D738" s="171"/>
      <c r="E738" s="178"/>
      <c r="F738" s="170"/>
      <c r="G738" s="170">
        <f>SUM(G702:G737)</f>
        <v>0</v>
      </c>
    </row>
    <row r="739" spans="1:7" s="154" customFormat="1" x14ac:dyDescent="0.3">
      <c r="A739" s="135"/>
      <c r="B739" s="135"/>
      <c r="C739" s="142"/>
      <c r="D739" s="143"/>
      <c r="E739" s="149"/>
      <c r="F739" s="142"/>
      <c r="G739" s="142">
        <f>G738+G700+G697</f>
        <v>0</v>
      </c>
    </row>
    <row r="740" spans="1:7" x14ac:dyDescent="0.3">
      <c r="A740" s="135"/>
      <c r="B740" s="135"/>
      <c r="C740" s="142"/>
      <c r="D740" s="143"/>
      <c r="E740" s="142"/>
      <c r="F740" s="142"/>
      <c r="G740" s="168"/>
    </row>
    <row r="741" spans="1:7" x14ac:dyDescent="0.3">
      <c r="A741" s="125"/>
      <c r="B741" s="126"/>
      <c r="C741" s="122"/>
      <c r="D741" s="179"/>
      <c r="E741" s="180"/>
      <c r="F741" s="150"/>
      <c r="G741" s="127"/>
    </row>
    <row r="742" spans="1:7" x14ac:dyDescent="0.3">
      <c r="A742" s="125"/>
      <c r="B742" s="173"/>
      <c r="C742" s="122"/>
      <c r="D742" s="179"/>
      <c r="E742" s="180"/>
      <c r="F742" s="150"/>
      <c r="G742" s="127"/>
    </row>
    <row r="743" spans="1:7" x14ac:dyDescent="0.3">
      <c r="A743" s="125"/>
      <c r="B743" s="173"/>
      <c r="C743" s="122"/>
      <c r="D743" s="179"/>
      <c r="E743" s="180"/>
      <c r="F743" s="150"/>
      <c r="G743" s="127"/>
    </row>
    <row r="744" spans="1:7" x14ac:dyDescent="0.3">
      <c r="A744" s="125"/>
      <c r="B744" s="126"/>
      <c r="C744" s="122"/>
      <c r="D744" s="179"/>
      <c r="E744" s="180"/>
      <c r="F744" s="150"/>
      <c r="G744" s="127"/>
    </row>
    <row r="745" spans="1:7" x14ac:dyDescent="0.3">
      <c r="A745" s="125"/>
      <c r="B745" s="173"/>
      <c r="C745" s="122"/>
      <c r="D745" s="179"/>
      <c r="E745" s="180"/>
      <c r="F745" s="150"/>
      <c r="G745" s="127"/>
    </row>
    <row r="746" spans="1:7" x14ac:dyDescent="0.3">
      <c r="A746" s="125"/>
      <c r="B746" s="173"/>
      <c r="C746" s="122"/>
      <c r="D746" s="179"/>
      <c r="E746" s="180"/>
      <c r="F746" s="150"/>
      <c r="G746" s="127"/>
    </row>
    <row r="747" spans="1:7" x14ac:dyDescent="0.3">
      <c r="A747" s="125"/>
      <c r="B747" s="173"/>
      <c r="C747" s="122"/>
      <c r="D747" s="179"/>
      <c r="E747" s="180"/>
      <c r="F747" s="150"/>
      <c r="G747" s="127"/>
    </row>
    <row r="748" spans="1:7" x14ac:dyDescent="0.3">
      <c r="A748" s="125"/>
      <c r="B748" s="173"/>
      <c r="C748" s="122"/>
      <c r="D748" s="179"/>
      <c r="E748" s="180"/>
      <c r="F748" s="150"/>
      <c r="G748" s="127"/>
    </row>
    <row r="749" spans="1:7" x14ac:dyDescent="0.3">
      <c r="A749" s="125"/>
      <c r="B749" s="173"/>
      <c r="C749" s="122"/>
      <c r="D749" s="179"/>
      <c r="E749" s="180"/>
      <c r="F749" s="150"/>
      <c r="G749" s="127"/>
    </row>
    <row r="750" spans="1:7" x14ac:dyDescent="0.3">
      <c r="A750" s="125"/>
      <c r="B750" s="173"/>
      <c r="C750" s="122"/>
      <c r="D750" s="179"/>
      <c r="E750" s="180"/>
      <c r="F750" s="150"/>
      <c r="G750" s="127"/>
    </row>
    <row r="751" spans="1:7" x14ac:dyDescent="0.3">
      <c r="A751" s="125"/>
      <c r="B751" s="173"/>
      <c r="C751" s="122"/>
      <c r="D751" s="179"/>
      <c r="E751" s="180"/>
      <c r="F751" s="150"/>
      <c r="G751" s="127"/>
    </row>
    <row r="752" spans="1:7" x14ac:dyDescent="0.3">
      <c r="A752" s="125"/>
      <c r="B752" s="173"/>
      <c r="C752" s="122"/>
      <c r="D752" s="179"/>
      <c r="E752" s="180"/>
      <c r="F752" s="150"/>
      <c r="G752" s="127"/>
    </row>
    <row r="753" spans="1:7" x14ac:dyDescent="0.3">
      <c r="A753" s="125"/>
      <c r="B753" s="173"/>
      <c r="C753" s="122"/>
      <c r="D753" s="179"/>
      <c r="E753" s="180"/>
      <c r="F753" s="150"/>
      <c r="G753" s="127"/>
    </row>
    <row r="754" spans="1:7" x14ac:dyDescent="0.3">
      <c r="A754" s="125"/>
      <c r="B754" s="173"/>
      <c r="C754" s="122"/>
      <c r="D754" s="179"/>
      <c r="E754" s="180"/>
      <c r="F754" s="150"/>
      <c r="G754" s="127"/>
    </row>
    <row r="755" spans="1:7" x14ac:dyDescent="0.3">
      <c r="A755" s="125"/>
      <c r="B755" s="173"/>
      <c r="C755" s="122"/>
      <c r="D755" s="179"/>
      <c r="E755" s="180"/>
      <c r="F755" s="150"/>
      <c r="G755" s="127"/>
    </row>
    <row r="756" spans="1:7" x14ac:dyDescent="0.3">
      <c r="A756" s="125"/>
      <c r="B756" s="173"/>
      <c r="C756" s="122"/>
      <c r="D756" s="179"/>
      <c r="E756" s="180"/>
      <c r="F756" s="150"/>
      <c r="G756" s="127"/>
    </row>
    <row r="757" spans="1:7" x14ac:dyDescent="0.3">
      <c r="A757" s="125"/>
      <c r="B757" s="173"/>
      <c r="C757" s="122"/>
      <c r="D757" s="179"/>
      <c r="E757" s="180"/>
      <c r="F757" s="150"/>
      <c r="G757" s="127"/>
    </row>
    <row r="758" spans="1:7" x14ac:dyDescent="0.3">
      <c r="A758" s="125"/>
      <c r="B758" s="173"/>
      <c r="C758" s="122"/>
      <c r="D758" s="179"/>
      <c r="E758" s="180"/>
      <c r="F758" s="150"/>
      <c r="G758" s="127"/>
    </row>
    <row r="759" spans="1:7" x14ac:dyDescent="0.3">
      <c r="A759" s="125"/>
      <c r="B759" s="126"/>
      <c r="C759" s="122"/>
      <c r="D759" s="179"/>
      <c r="E759" s="180"/>
      <c r="F759" s="150"/>
      <c r="G759" s="127"/>
    </row>
    <row r="760" spans="1:7" x14ac:dyDescent="0.3">
      <c r="A760" s="125"/>
      <c r="B760" s="173"/>
      <c r="C760" s="122"/>
      <c r="D760" s="179"/>
      <c r="E760" s="180"/>
      <c r="F760" s="150"/>
      <c r="G760" s="127"/>
    </row>
    <row r="761" spans="1:7" x14ac:dyDescent="0.3">
      <c r="A761" s="125"/>
      <c r="B761" s="126"/>
      <c r="C761" s="122"/>
      <c r="D761" s="179"/>
      <c r="E761" s="180"/>
      <c r="F761" s="150"/>
      <c r="G761" s="150"/>
    </row>
    <row r="762" spans="1:7" x14ac:dyDescent="0.3">
      <c r="A762" s="125"/>
      <c r="B762" s="126"/>
      <c r="C762" s="122"/>
      <c r="D762" s="179"/>
      <c r="E762" s="180"/>
      <c r="F762" s="150"/>
      <c r="G762" s="150"/>
    </row>
    <row r="763" spans="1:7" x14ac:dyDescent="0.3">
      <c r="A763" s="125"/>
      <c r="B763" s="126"/>
      <c r="C763" s="122"/>
      <c r="D763" s="179"/>
      <c r="E763" s="180"/>
      <c r="F763" s="150"/>
      <c r="G763" s="127"/>
    </row>
    <row r="764" spans="1:7" x14ac:dyDescent="0.3">
      <c r="A764" s="125"/>
      <c r="B764" s="126"/>
      <c r="C764" s="122"/>
      <c r="D764" s="145"/>
      <c r="E764" s="125"/>
      <c r="F764" s="182"/>
      <c r="G764" s="122"/>
    </row>
    <row r="765" spans="1:7" x14ac:dyDescent="0.3">
      <c r="A765" s="125"/>
      <c r="B765" s="126"/>
      <c r="C765" s="122"/>
      <c r="D765" s="179"/>
      <c r="E765" s="180"/>
      <c r="F765" s="182"/>
      <c r="G765" s="150"/>
    </row>
    <row r="766" spans="1:7" x14ac:dyDescent="0.3">
      <c r="A766" s="125"/>
      <c r="B766" s="126"/>
      <c r="C766" s="122"/>
      <c r="D766" s="179"/>
      <c r="E766" s="180"/>
      <c r="F766" s="150"/>
      <c r="G766" s="150"/>
    </row>
    <row r="767" spans="1:7" x14ac:dyDescent="0.3">
      <c r="A767" s="125"/>
      <c r="B767" s="173"/>
      <c r="C767" s="122"/>
      <c r="D767" s="179"/>
      <c r="E767" s="180"/>
      <c r="F767" s="150"/>
      <c r="G767" s="150"/>
    </row>
    <row r="768" spans="1:7" s="131" customFormat="1" x14ac:dyDescent="0.3">
      <c r="A768" s="125"/>
      <c r="B768" s="132"/>
      <c r="C768" s="122"/>
      <c r="D768" s="171"/>
      <c r="E768" s="178"/>
      <c r="F768" s="170"/>
      <c r="G768" s="122"/>
    </row>
    <row r="769" spans="1:7" x14ac:dyDescent="0.3">
      <c r="A769" s="125"/>
      <c r="B769" s="126"/>
      <c r="C769" s="122"/>
      <c r="D769" s="179"/>
      <c r="E769" s="180"/>
      <c r="F769" s="150"/>
      <c r="G769" s="150"/>
    </row>
    <row r="770" spans="1:7" x14ac:dyDescent="0.3">
      <c r="A770" s="125"/>
      <c r="B770" s="126"/>
      <c r="C770" s="122"/>
      <c r="D770" s="179"/>
      <c r="E770" s="180"/>
      <c r="F770" s="150"/>
      <c r="G770" s="150"/>
    </row>
    <row r="771" spans="1:7" x14ac:dyDescent="0.3">
      <c r="A771" s="125"/>
      <c r="B771" s="126"/>
      <c r="C771" s="122"/>
      <c r="D771" s="179"/>
      <c r="E771" s="180"/>
      <c r="F771" s="150"/>
      <c r="G771" s="150"/>
    </row>
    <row r="772" spans="1:7" x14ac:dyDescent="0.3">
      <c r="A772" s="125"/>
      <c r="B772" s="126"/>
      <c r="C772" s="122"/>
      <c r="D772" s="179"/>
      <c r="E772" s="180"/>
      <c r="F772" s="150"/>
      <c r="G772" s="150"/>
    </row>
    <row r="773" spans="1:7" x14ac:dyDescent="0.3">
      <c r="A773" s="125"/>
      <c r="B773" s="173"/>
      <c r="C773" s="122"/>
      <c r="D773" s="179"/>
      <c r="E773" s="180"/>
      <c r="F773" s="150"/>
      <c r="G773" s="150"/>
    </row>
    <row r="774" spans="1:7" x14ac:dyDescent="0.3">
      <c r="A774" s="125"/>
      <c r="B774" s="173"/>
      <c r="C774" s="122"/>
      <c r="D774" s="179"/>
      <c r="E774" s="180"/>
      <c r="F774" s="150"/>
      <c r="G774" s="150"/>
    </row>
    <row r="775" spans="1:7" x14ac:dyDescent="0.3">
      <c r="A775" s="125"/>
      <c r="B775" s="173"/>
      <c r="C775" s="122"/>
      <c r="D775" s="179"/>
      <c r="E775" s="180"/>
      <c r="F775" s="150"/>
      <c r="G775" s="150"/>
    </row>
    <row r="776" spans="1:7" x14ac:dyDescent="0.3">
      <c r="A776" s="125"/>
      <c r="B776" s="173"/>
      <c r="C776" s="122"/>
      <c r="D776" s="179"/>
      <c r="E776" s="180"/>
      <c r="F776" s="150"/>
      <c r="G776" s="150"/>
    </row>
    <row r="777" spans="1:7" x14ac:dyDescent="0.3">
      <c r="A777" s="125"/>
      <c r="B777" s="173"/>
      <c r="C777" s="122"/>
      <c r="D777" s="179"/>
      <c r="E777" s="180"/>
      <c r="F777" s="150"/>
      <c r="G777" s="150"/>
    </row>
    <row r="778" spans="1:7" x14ac:dyDescent="0.3">
      <c r="A778" s="125"/>
      <c r="B778" s="126"/>
      <c r="C778" s="122"/>
      <c r="D778" s="179"/>
      <c r="E778" s="180"/>
      <c r="F778" s="150"/>
      <c r="G778" s="150"/>
    </row>
    <row r="779" spans="1:7" x14ac:dyDescent="0.3">
      <c r="A779" s="125"/>
      <c r="B779" s="126"/>
      <c r="C779" s="122"/>
      <c r="D779" s="179"/>
      <c r="E779" s="180"/>
      <c r="F779" s="150"/>
      <c r="G779" s="150"/>
    </row>
    <row r="780" spans="1:7" x14ac:dyDescent="0.3">
      <c r="A780" s="125"/>
      <c r="B780" s="173"/>
      <c r="C780" s="122"/>
      <c r="D780" s="179"/>
      <c r="E780" s="180"/>
      <c r="F780" s="150"/>
      <c r="G780" s="150"/>
    </row>
    <row r="781" spans="1:7" x14ac:dyDescent="0.3">
      <c r="A781" s="125"/>
      <c r="B781" s="173"/>
      <c r="C781" s="122"/>
      <c r="D781" s="179"/>
      <c r="E781" s="180"/>
      <c r="F781" s="150"/>
      <c r="G781" s="150"/>
    </row>
    <row r="782" spans="1:7" x14ac:dyDescent="0.3">
      <c r="A782" s="125"/>
      <c r="B782" s="173"/>
      <c r="C782" s="122"/>
      <c r="D782" s="179"/>
      <c r="E782" s="180"/>
      <c r="F782" s="150"/>
      <c r="G782" s="150"/>
    </row>
    <row r="783" spans="1:7" x14ac:dyDescent="0.3">
      <c r="A783" s="125"/>
      <c r="B783" s="173"/>
      <c r="C783" s="122"/>
      <c r="D783" s="179"/>
      <c r="E783" s="180"/>
      <c r="F783" s="150"/>
      <c r="G783" s="150"/>
    </row>
    <row r="784" spans="1:7" x14ac:dyDescent="0.3">
      <c r="A784" s="125"/>
      <c r="B784" s="173"/>
      <c r="C784" s="122"/>
      <c r="D784" s="179"/>
      <c r="E784" s="180"/>
      <c r="F784" s="150"/>
      <c r="G784" s="150"/>
    </row>
    <row r="785" spans="1:7" x14ac:dyDescent="0.3">
      <c r="A785" s="125"/>
      <c r="B785" s="173"/>
      <c r="C785" s="122"/>
      <c r="D785" s="179"/>
      <c r="E785" s="180"/>
      <c r="F785" s="150"/>
      <c r="G785" s="150"/>
    </row>
    <row r="786" spans="1:7" x14ac:dyDescent="0.3">
      <c r="A786" s="125"/>
      <c r="B786" s="173"/>
      <c r="C786" s="122"/>
      <c r="D786" s="179"/>
      <c r="E786" s="180"/>
      <c r="F786" s="150"/>
      <c r="G786" s="150"/>
    </row>
    <row r="787" spans="1:7" x14ac:dyDescent="0.3">
      <c r="A787" s="125"/>
      <c r="B787" s="173"/>
      <c r="C787" s="122"/>
      <c r="D787" s="179"/>
      <c r="E787" s="180"/>
      <c r="F787" s="150"/>
      <c r="G787" s="150"/>
    </row>
    <row r="788" spans="1:7" x14ac:dyDescent="0.3">
      <c r="A788" s="125"/>
      <c r="B788" s="126"/>
      <c r="C788" s="122"/>
      <c r="D788" s="179"/>
      <c r="E788" s="180"/>
      <c r="F788" s="150"/>
      <c r="G788" s="150"/>
    </row>
    <row r="789" spans="1:7" x14ac:dyDescent="0.3">
      <c r="A789" s="125"/>
      <c r="B789" s="126"/>
      <c r="C789" s="122"/>
      <c r="D789" s="179"/>
      <c r="E789" s="180"/>
      <c r="F789" s="150"/>
      <c r="G789" s="150"/>
    </row>
    <row r="790" spans="1:7" x14ac:dyDescent="0.3">
      <c r="A790" s="125"/>
      <c r="B790" s="173"/>
      <c r="C790" s="122"/>
      <c r="D790" s="179"/>
      <c r="E790" s="180"/>
      <c r="F790" s="150"/>
      <c r="G790" s="150"/>
    </row>
    <row r="791" spans="1:7" x14ac:dyDescent="0.3">
      <c r="A791" s="125"/>
      <c r="B791" s="126"/>
      <c r="C791" s="122"/>
      <c r="D791" s="179"/>
      <c r="E791" s="180"/>
      <c r="F791" s="150"/>
      <c r="G791" s="150"/>
    </row>
    <row r="792" spans="1:7" x14ac:dyDescent="0.3">
      <c r="A792" s="125"/>
      <c r="B792" s="126"/>
      <c r="C792" s="122"/>
      <c r="D792" s="179"/>
      <c r="E792" s="180"/>
      <c r="F792" s="150"/>
      <c r="G792" s="150"/>
    </row>
    <row r="793" spans="1:7" x14ac:dyDescent="0.3">
      <c r="A793" s="125"/>
      <c r="B793" s="126"/>
      <c r="C793" s="122"/>
      <c r="D793" s="179"/>
      <c r="E793" s="180"/>
      <c r="F793" s="150"/>
      <c r="G793" s="150"/>
    </row>
    <row r="794" spans="1:7" x14ac:dyDescent="0.3">
      <c r="A794" s="125"/>
      <c r="B794" s="126"/>
      <c r="C794" s="122"/>
      <c r="D794" s="179"/>
      <c r="E794" s="180"/>
      <c r="F794" s="150"/>
      <c r="G794" s="150"/>
    </row>
    <row r="795" spans="1:7" x14ac:dyDescent="0.3">
      <c r="A795" s="125"/>
      <c r="B795" s="126"/>
      <c r="C795" s="122"/>
      <c r="D795" s="179"/>
      <c r="E795" s="180"/>
      <c r="F795" s="150"/>
      <c r="G795" s="150"/>
    </row>
    <row r="796" spans="1:7" x14ac:dyDescent="0.3">
      <c r="A796" s="125"/>
      <c r="B796" s="126"/>
      <c r="C796" s="122"/>
      <c r="D796" s="179"/>
      <c r="E796" s="180"/>
      <c r="F796" s="150"/>
      <c r="G796" s="150"/>
    </row>
    <row r="797" spans="1:7" x14ac:dyDescent="0.3">
      <c r="A797" s="125"/>
      <c r="B797" s="126"/>
      <c r="C797" s="122"/>
      <c r="D797" s="179"/>
      <c r="E797" s="180"/>
      <c r="F797" s="150"/>
      <c r="G797" s="150"/>
    </row>
    <row r="798" spans="1:7" x14ac:dyDescent="0.3">
      <c r="A798" s="125"/>
      <c r="B798" s="126"/>
      <c r="C798" s="122"/>
      <c r="D798" s="179"/>
      <c r="E798" s="180"/>
      <c r="F798" s="150"/>
      <c r="G798" s="150"/>
    </row>
    <row r="799" spans="1:7" x14ac:dyDescent="0.3">
      <c r="A799" s="125"/>
      <c r="B799" s="126"/>
      <c r="C799" s="122"/>
      <c r="D799" s="179"/>
      <c r="E799" s="180"/>
      <c r="F799" s="150"/>
      <c r="G799" s="150"/>
    </row>
    <row r="800" spans="1:7" s="131" customFormat="1" x14ac:dyDescent="0.3">
      <c r="A800" s="125"/>
      <c r="B800" s="132"/>
      <c r="C800" s="122"/>
      <c r="D800" s="171"/>
      <c r="E800" s="178"/>
      <c r="F800" s="170"/>
      <c r="G800" s="122"/>
    </row>
    <row r="801" spans="1:7" x14ac:dyDescent="0.3">
      <c r="A801" s="125"/>
      <c r="B801" s="126"/>
      <c r="C801" s="122"/>
      <c r="D801" s="179"/>
      <c r="E801" s="180"/>
      <c r="F801" s="150"/>
      <c r="G801" s="150"/>
    </row>
    <row r="802" spans="1:7" x14ac:dyDescent="0.3">
      <c r="A802" s="125"/>
      <c r="B802" s="126"/>
      <c r="C802" s="122"/>
      <c r="D802" s="179"/>
      <c r="E802" s="180"/>
      <c r="F802" s="150"/>
      <c r="G802" s="150"/>
    </row>
    <row r="803" spans="1:7" s="131" customFormat="1" x14ac:dyDescent="0.3">
      <c r="A803" s="125"/>
      <c r="B803" s="132"/>
      <c r="C803" s="122"/>
      <c r="D803" s="171"/>
      <c r="E803" s="178"/>
      <c r="F803" s="170"/>
      <c r="G803" s="122"/>
    </row>
    <row r="804" spans="1:7" x14ac:dyDescent="0.3">
      <c r="A804" s="125"/>
      <c r="B804" s="126"/>
      <c r="C804" s="122"/>
      <c r="D804" s="179"/>
      <c r="E804" s="180"/>
      <c r="F804" s="150"/>
      <c r="G804" s="150"/>
    </row>
    <row r="805" spans="1:7" x14ac:dyDescent="0.3">
      <c r="A805" s="125"/>
      <c r="B805" s="126"/>
      <c r="C805" s="122"/>
      <c r="D805" s="179"/>
      <c r="E805" s="180"/>
      <c r="F805" s="150"/>
      <c r="G805" s="150"/>
    </row>
    <row r="806" spans="1:7" x14ac:dyDescent="0.3">
      <c r="A806" s="125"/>
      <c r="B806" s="126"/>
      <c r="C806" s="122"/>
      <c r="D806" s="179"/>
      <c r="E806" s="180"/>
      <c r="F806" s="150"/>
      <c r="G806" s="150"/>
    </row>
    <row r="807" spans="1:7" x14ac:dyDescent="0.3">
      <c r="A807" s="125"/>
      <c r="B807" s="126"/>
      <c r="C807" s="122"/>
      <c r="D807" s="179"/>
      <c r="E807" s="180"/>
      <c r="F807" s="150"/>
      <c r="G807" s="150"/>
    </row>
    <row r="808" spans="1:7" x14ac:dyDescent="0.3">
      <c r="A808" s="125"/>
      <c r="B808" s="126"/>
      <c r="C808" s="122"/>
      <c r="D808" s="179"/>
      <c r="E808" s="180"/>
      <c r="F808" s="150"/>
      <c r="G808" s="150"/>
    </row>
    <row r="809" spans="1:7" x14ac:dyDescent="0.3">
      <c r="A809" s="125"/>
      <c r="B809" s="126"/>
      <c r="C809" s="122"/>
      <c r="D809" s="179"/>
      <c r="E809" s="180"/>
      <c r="F809" s="150"/>
      <c r="G809" s="150"/>
    </row>
    <row r="810" spans="1:7" x14ac:dyDescent="0.3">
      <c r="A810" s="125"/>
      <c r="B810" s="126"/>
      <c r="C810" s="122"/>
      <c r="D810" s="179"/>
      <c r="E810" s="180"/>
      <c r="F810" s="150"/>
      <c r="G810" s="150"/>
    </row>
    <row r="811" spans="1:7" x14ac:dyDescent="0.3">
      <c r="A811" s="125"/>
      <c r="B811" s="126"/>
      <c r="C811" s="122"/>
      <c r="D811" s="179"/>
      <c r="E811" s="180"/>
      <c r="F811" s="150"/>
      <c r="G811" s="150"/>
    </row>
    <row r="812" spans="1:7" x14ac:dyDescent="0.3">
      <c r="A812" s="125"/>
      <c r="B812" s="126"/>
      <c r="C812" s="122"/>
      <c r="D812" s="179"/>
      <c r="E812" s="180"/>
      <c r="F812" s="150"/>
      <c r="G812" s="150"/>
    </row>
    <row r="813" spans="1:7" x14ac:dyDescent="0.3">
      <c r="A813" s="125"/>
      <c r="B813" s="132"/>
      <c r="C813" s="122"/>
      <c r="D813" s="179"/>
      <c r="E813" s="180"/>
      <c r="F813" s="150"/>
      <c r="G813" s="150"/>
    </row>
    <row r="814" spans="1:7" x14ac:dyDescent="0.3">
      <c r="A814" s="125"/>
      <c r="B814" s="132"/>
      <c r="C814" s="122"/>
      <c r="D814" s="179"/>
      <c r="E814" s="180"/>
      <c r="F814" s="150"/>
      <c r="G814" s="150"/>
    </row>
    <row r="815" spans="1:7" x14ac:dyDescent="0.3">
      <c r="A815" s="125"/>
      <c r="B815" s="132"/>
      <c r="C815" s="122"/>
      <c r="D815" s="179"/>
      <c r="E815" s="180"/>
      <c r="F815" s="150"/>
      <c r="G815" s="150"/>
    </row>
    <row r="816" spans="1:7" x14ac:dyDescent="0.3">
      <c r="A816" s="125"/>
      <c r="B816" s="132"/>
      <c r="C816" s="122"/>
      <c r="D816" s="179"/>
      <c r="E816" s="180"/>
      <c r="F816" s="150"/>
      <c r="G816" s="150"/>
    </row>
    <row r="817" spans="1:7" x14ac:dyDescent="0.3">
      <c r="A817" s="125"/>
      <c r="B817" s="132"/>
      <c r="C817" s="122"/>
      <c r="D817" s="179"/>
      <c r="E817" s="180"/>
      <c r="F817" s="150"/>
      <c r="G817" s="150"/>
    </row>
    <row r="818" spans="1:7" x14ac:dyDescent="0.3">
      <c r="A818" s="125"/>
      <c r="B818" s="132"/>
      <c r="C818" s="122"/>
      <c r="D818" s="179"/>
      <c r="E818" s="180"/>
      <c r="F818" s="150"/>
      <c r="G818" s="150"/>
    </row>
    <row r="819" spans="1:7" x14ac:dyDescent="0.3">
      <c r="A819" s="125"/>
      <c r="B819" s="132"/>
      <c r="C819" s="122"/>
      <c r="D819" s="179"/>
      <c r="E819" s="180"/>
      <c r="F819" s="150"/>
      <c r="G819" s="150"/>
    </row>
    <row r="820" spans="1:7" x14ac:dyDescent="0.3">
      <c r="A820" s="125"/>
      <c r="B820" s="132"/>
      <c r="C820" s="122"/>
      <c r="D820" s="179"/>
      <c r="E820" s="180"/>
      <c r="F820" s="150"/>
      <c r="G820" s="150"/>
    </row>
    <row r="821" spans="1:7" x14ac:dyDescent="0.3">
      <c r="A821" s="125"/>
      <c r="B821" s="132"/>
      <c r="C821" s="122"/>
      <c r="D821" s="179"/>
      <c r="E821" s="180"/>
      <c r="F821" s="150"/>
      <c r="G821" s="150"/>
    </row>
    <row r="822" spans="1:7" x14ac:dyDescent="0.3">
      <c r="A822" s="125"/>
      <c r="B822" s="132"/>
      <c r="C822" s="122"/>
      <c r="D822" s="179"/>
      <c r="E822" s="180"/>
      <c r="F822" s="150"/>
      <c r="G822" s="150"/>
    </row>
    <row r="823" spans="1:7" x14ac:dyDescent="0.3">
      <c r="A823" s="125"/>
      <c r="B823" s="132"/>
      <c r="C823" s="122"/>
      <c r="D823" s="179"/>
      <c r="E823" s="180"/>
      <c r="F823" s="150"/>
      <c r="G823" s="150"/>
    </row>
    <row r="824" spans="1:7" x14ac:dyDescent="0.3">
      <c r="A824" s="125"/>
      <c r="B824" s="132"/>
      <c r="C824" s="122"/>
      <c r="D824" s="179"/>
      <c r="E824" s="180"/>
      <c r="F824" s="150"/>
      <c r="G824" s="150"/>
    </row>
    <row r="825" spans="1:7" x14ac:dyDescent="0.3">
      <c r="A825" s="125"/>
      <c r="B825" s="132"/>
      <c r="C825" s="122"/>
      <c r="D825" s="179"/>
      <c r="E825" s="180"/>
      <c r="F825" s="150"/>
      <c r="G825" s="150"/>
    </row>
    <row r="826" spans="1:7" x14ac:dyDescent="0.3">
      <c r="A826" s="125"/>
      <c r="B826" s="132"/>
      <c r="C826" s="122"/>
      <c r="D826" s="179"/>
      <c r="E826" s="180"/>
      <c r="F826" s="150"/>
      <c r="G826" s="150"/>
    </row>
    <row r="827" spans="1:7" x14ac:dyDescent="0.3">
      <c r="A827" s="125"/>
      <c r="B827" s="132"/>
      <c r="C827" s="122"/>
      <c r="D827" s="179"/>
      <c r="E827" s="180"/>
      <c r="F827" s="150"/>
      <c r="G827" s="150"/>
    </row>
    <row r="828" spans="1:7" x14ac:dyDescent="0.3">
      <c r="A828" s="125"/>
      <c r="B828" s="132"/>
      <c r="C828" s="122"/>
      <c r="D828" s="179"/>
      <c r="E828" s="180"/>
      <c r="F828" s="150"/>
      <c r="G828" s="150"/>
    </row>
    <row r="829" spans="1:7" x14ac:dyDescent="0.3">
      <c r="A829" s="125"/>
      <c r="B829" s="132"/>
      <c r="C829" s="122"/>
      <c r="D829" s="179"/>
      <c r="E829" s="180"/>
      <c r="F829" s="150"/>
      <c r="G829" s="150"/>
    </row>
    <row r="830" spans="1:7" x14ac:dyDescent="0.3">
      <c r="A830" s="125"/>
      <c r="B830" s="132"/>
      <c r="C830" s="122"/>
      <c r="D830" s="179"/>
      <c r="E830" s="180"/>
      <c r="F830" s="150"/>
      <c r="G830" s="150"/>
    </row>
    <row r="831" spans="1:7" s="131" customFormat="1" x14ac:dyDescent="0.3">
      <c r="A831" s="125"/>
      <c r="B831" s="132"/>
      <c r="C831" s="122"/>
      <c r="D831" s="171"/>
      <c r="E831" s="178"/>
      <c r="F831" s="170"/>
      <c r="G831" s="150"/>
    </row>
    <row r="832" spans="1:7" s="131" customFormat="1" x14ac:dyDescent="0.3">
      <c r="A832" s="125"/>
      <c r="B832" s="132"/>
      <c r="C832" s="122"/>
      <c r="D832" s="171"/>
      <c r="E832" s="178"/>
      <c r="F832" s="170"/>
      <c r="G832" s="150"/>
    </row>
    <row r="833" spans="1:7" s="131" customFormat="1" x14ac:dyDescent="0.3">
      <c r="A833" s="125"/>
      <c r="B833" s="132"/>
      <c r="C833" s="122"/>
      <c r="D833" s="171"/>
      <c r="E833" s="178"/>
      <c r="F833" s="170"/>
      <c r="G833" s="150"/>
    </row>
    <row r="834" spans="1:7" s="131" customFormat="1" x14ac:dyDescent="0.3">
      <c r="A834" s="125"/>
      <c r="B834" s="132"/>
      <c r="C834" s="122"/>
      <c r="D834" s="171"/>
      <c r="E834" s="178"/>
      <c r="F834" s="170"/>
      <c r="G834" s="150"/>
    </row>
    <row r="835" spans="1:7" s="131" customFormat="1" x14ac:dyDescent="0.3">
      <c r="A835" s="125"/>
      <c r="B835" s="132"/>
      <c r="C835" s="122"/>
      <c r="D835" s="171"/>
      <c r="E835" s="178"/>
      <c r="F835" s="170"/>
      <c r="G835" s="150"/>
    </row>
    <row r="836" spans="1:7" s="131" customFormat="1" x14ac:dyDescent="0.3">
      <c r="A836" s="125"/>
      <c r="B836" s="132"/>
      <c r="C836" s="122"/>
      <c r="D836" s="171"/>
      <c r="E836" s="178"/>
      <c r="F836" s="170"/>
      <c r="G836" s="150"/>
    </row>
    <row r="837" spans="1:7" s="131" customFormat="1" x14ac:dyDescent="0.3">
      <c r="A837" s="125"/>
      <c r="B837" s="132"/>
      <c r="C837" s="122"/>
      <c r="D837" s="171"/>
      <c r="E837" s="178"/>
      <c r="F837" s="170"/>
      <c r="G837" s="150"/>
    </row>
    <row r="838" spans="1:7" s="131" customFormat="1" x14ac:dyDescent="0.3">
      <c r="A838" s="125"/>
      <c r="B838" s="132"/>
      <c r="C838" s="122"/>
      <c r="D838" s="171"/>
      <c r="E838" s="178"/>
      <c r="F838" s="170"/>
      <c r="G838" s="150"/>
    </row>
    <row r="839" spans="1:7" s="131" customFormat="1" x14ac:dyDescent="0.3">
      <c r="A839" s="125"/>
      <c r="B839" s="132"/>
      <c r="C839" s="122"/>
      <c r="D839" s="171"/>
      <c r="E839" s="178"/>
      <c r="F839" s="170"/>
      <c r="G839" s="150"/>
    </row>
    <row r="840" spans="1:7" s="131" customFormat="1" x14ac:dyDescent="0.3">
      <c r="A840" s="125"/>
      <c r="B840" s="132"/>
      <c r="C840" s="122"/>
      <c r="D840" s="171"/>
      <c r="E840" s="178"/>
      <c r="F840" s="170"/>
      <c r="G840" s="150"/>
    </row>
    <row r="841" spans="1:7" s="131" customFormat="1" x14ac:dyDescent="0.3">
      <c r="A841" s="125"/>
      <c r="B841" s="132"/>
      <c r="C841" s="122"/>
      <c r="D841" s="171"/>
      <c r="E841" s="178"/>
      <c r="F841" s="170"/>
      <c r="G841" s="150"/>
    </row>
    <row r="842" spans="1:7" s="131" customFormat="1" x14ac:dyDescent="0.3">
      <c r="A842" s="125"/>
      <c r="B842" s="132"/>
      <c r="C842" s="122"/>
      <c r="D842" s="171"/>
      <c r="E842" s="178"/>
      <c r="F842" s="170"/>
      <c r="G842" s="150"/>
    </row>
    <row r="843" spans="1:7" s="131" customFormat="1" x14ac:dyDescent="0.3">
      <c r="A843" s="125"/>
      <c r="B843" s="132"/>
      <c r="C843" s="122"/>
      <c r="D843" s="171"/>
      <c r="E843" s="178"/>
      <c r="F843" s="170"/>
      <c r="G843" s="150"/>
    </row>
    <row r="844" spans="1:7" s="131" customFormat="1" x14ac:dyDescent="0.3">
      <c r="A844" s="125"/>
      <c r="B844" s="126"/>
      <c r="C844" s="122"/>
      <c r="D844" s="171"/>
      <c r="E844" s="178"/>
      <c r="F844" s="170"/>
      <c r="G844" s="150"/>
    </row>
    <row r="845" spans="1:7" s="131" customFormat="1" x14ac:dyDescent="0.3">
      <c r="A845" s="125"/>
      <c r="B845" s="126"/>
      <c r="C845" s="122"/>
      <c r="D845" s="171"/>
      <c r="E845" s="178"/>
      <c r="F845" s="170"/>
      <c r="G845" s="150"/>
    </row>
    <row r="846" spans="1:7" s="131" customFormat="1" x14ac:dyDescent="0.3">
      <c r="A846" s="125"/>
      <c r="B846" s="132"/>
      <c r="C846" s="122"/>
      <c r="D846" s="171"/>
      <c r="E846" s="178"/>
      <c r="F846" s="170"/>
      <c r="G846" s="150"/>
    </row>
    <row r="847" spans="1:7" s="131" customFormat="1" x14ac:dyDescent="0.3">
      <c r="A847" s="125"/>
      <c r="B847" s="126"/>
      <c r="C847" s="122"/>
      <c r="D847" s="171"/>
      <c r="E847" s="178"/>
      <c r="F847" s="170"/>
      <c r="G847" s="150"/>
    </row>
    <row r="848" spans="1:7" x14ac:dyDescent="0.3">
      <c r="A848" s="125"/>
      <c r="B848" s="126"/>
      <c r="C848" s="122"/>
      <c r="D848" s="179"/>
      <c r="E848" s="180"/>
      <c r="F848" s="150"/>
      <c r="G848" s="150"/>
    </row>
    <row r="849" spans="1:7" x14ac:dyDescent="0.3">
      <c r="A849" s="125"/>
      <c r="B849" s="126"/>
      <c r="C849" s="122"/>
      <c r="D849" s="179"/>
      <c r="E849" s="180"/>
      <c r="F849" s="150"/>
      <c r="G849" s="150"/>
    </row>
    <row r="850" spans="1:7" x14ac:dyDescent="0.3">
      <c r="A850" s="125"/>
      <c r="B850" s="126"/>
      <c r="C850" s="122"/>
      <c r="D850" s="145"/>
      <c r="E850" s="125"/>
      <c r="F850" s="122"/>
      <c r="G850" s="122"/>
    </row>
    <row r="851" spans="1:7" x14ac:dyDescent="0.3">
      <c r="A851" s="125"/>
      <c r="B851" s="126"/>
      <c r="C851" s="122"/>
      <c r="D851" s="145"/>
      <c r="E851" s="125"/>
      <c r="F851" s="122"/>
      <c r="G851" s="122"/>
    </row>
    <row r="852" spans="1:7" x14ac:dyDescent="0.3">
      <c r="A852" s="125"/>
      <c r="B852" s="126"/>
      <c r="C852" s="122"/>
      <c r="D852" s="145"/>
      <c r="E852" s="125"/>
      <c r="F852" s="122"/>
      <c r="G852" s="122"/>
    </row>
    <row r="853" spans="1:7" x14ac:dyDescent="0.3">
      <c r="A853" s="125"/>
      <c r="B853" s="126"/>
      <c r="C853" s="122"/>
      <c r="D853" s="145"/>
      <c r="E853" s="125"/>
      <c r="F853" s="122"/>
      <c r="G853" s="122"/>
    </row>
    <row r="854" spans="1:7" x14ac:dyDescent="0.3">
      <c r="A854" s="125"/>
      <c r="B854" s="126"/>
      <c r="C854" s="122"/>
      <c r="D854" s="145"/>
      <c r="E854" s="125"/>
      <c r="F854" s="122"/>
      <c r="G854" s="122"/>
    </row>
    <row r="855" spans="1:7" x14ac:dyDescent="0.3">
      <c r="A855" s="125"/>
      <c r="B855" s="126"/>
      <c r="C855" s="122"/>
      <c r="D855" s="145"/>
      <c r="E855" s="125"/>
      <c r="F855" s="122"/>
      <c r="G855" s="122"/>
    </row>
    <row r="856" spans="1:7" x14ac:dyDescent="0.3">
      <c r="A856" s="125"/>
      <c r="B856" s="132"/>
      <c r="C856" s="122"/>
      <c r="D856" s="145"/>
      <c r="E856" s="125"/>
      <c r="F856" s="122"/>
      <c r="G856" s="122"/>
    </row>
    <row r="857" spans="1:7" x14ac:dyDescent="0.3">
      <c r="A857" s="125"/>
      <c r="B857" s="132"/>
      <c r="C857" s="122"/>
      <c r="D857" s="145"/>
      <c r="E857" s="125"/>
      <c r="F857" s="122"/>
      <c r="G857" s="122"/>
    </row>
    <row r="858" spans="1:7" x14ac:dyDescent="0.3">
      <c r="A858" s="125"/>
      <c r="B858" s="126"/>
      <c r="C858" s="122"/>
      <c r="D858" s="145"/>
      <c r="E858" s="125"/>
      <c r="F858" s="122"/>
      <c r="G858" s="122"/>
    </row>
    <row r="859" spans="1:7" x14ac:dyDescent="0.3">
      <c r="A859" s="125"/>
      <c r="B859" s="126"/>
      <c r="C859" s="122"/>
      <c r="D859" s="145"/>
      <c r="E859" s="125"/>
      <c r="F859" s="122"/>
      <c r="G859" s="127"/>
    </row>
    <row r="860" spans="1:7" x14ac:dyDescent="0.3">
      <c r="A860" s="135"/>
      <c r="B860" s="172"/>
      <c r="C860" s="168"/>
      <c r="D860" s="183"/>
      <c r="E860" s="168"/>
      <c r="F860" s="168"/>
      <c r="G860" s="168">
        <f>SUM(G741:G859)</f>
        <v>0</v>
      </c>
    </row>
    <row r="861" spans="1:7" x14ac:dyDescent="0.3">
      <c r="A861" s="135"/>
      <c r="B861" s="135"/>
      <c r="C861" s="142"/>
      <c r="D861" s="143"/>
      <c r="E861" s="142"/>
      <c r="F861" s="142"/>
      <c r="G861" s="142"/>
    </row>
    <row r="862" spans="1:7" x14ac:dyDescent="0.3">
      <c r="A862" s="135"/>
      <c r="B862" s="135"/>
      <c r="C862" s="142"/>
      <c r="D862" s="143"/>
      <c r="E862" s="142"/>
      <c r="F862" s="142"/>
      <c r="G862" s="142"/>
    </row>
    <row r="863" spans="1:7" x14ac:dyDescent="0.3">
      <c r="A863" s="125"/>
      <c r="B863" s="132"/>
      <c r="C863" s="122"/>
      <c r="D863" s="143"/>
      <c r="E863" s="142"/>
      <c r="F863" s="142"/>
      <c r="G863" s="142"/>
    </row>
    <row r="864" spans="1:7" x14ac:dyDescent="0.3">
      <c r="A864" s="125"/>
      <c r="B864" s="132"/>
      <c r="C864" s="122"/>
      <c r="D864" s="143"/>
      <c r="E864" s="142"/>
      <c r="F864" s="142"/>
      <c r="G864" s="142"/>
    </row>
    <row r="865" spans="1:7" x14ac:dyDescent="0.3">
      <c r="A865" s="125"/>
      <c r="B865" s="132"/>
      <c r="C865" s="122"/>
      <c r="D865" s="143"/>
      <c r="E865" s="142"/>
      <c r="F865" s="142"/>
      <c r="G865" s="142"/>
    </row>
    <row r="866" spans="1:7" x14ac:dyDescent="0.3">
      <c r="A866" s="135"/>
      <c r="B866" s="135"/>
      <c r="C866" s="122"/>
      <c r="D866" s="143"/>
      <c r="E866" s="142"/>
      <c r="F866" s="142"/>
      <c r="G866" s="142"/>
    </row>
    <row r="867" spans="1:7" x14ac:dyDescent="0.3">
      <c r="A867" s="135"/>
      <c r="B867" s="135"/>
      <c r="C867" s="142"/>
      <c r="D867" s="140"/>
      <c r="E867" s="137"/>
      <c r="F867" s="137"/>
      <c r="G867" s="137"/>
    </row>
    <row r="868" spans="1:7" x14ac:dyDescent="0.3">
      <c r="A868" s="125"/>
      <c r="B868" s="126"/>
      <c r="C868" s="122"/>
      <c r="D868" s="140"/>
      <c r="E868" s="137"/>
      <c r="F868" s="137"/>
      <c r="G868" s="137"/>
    </row>
    <row r="869" spans="1:7" s="131" customFormat="1" x14ac:dyDescent="0.3">
      <c r="A869" s="125"/>
      <c r="B869" s="132"/>
      <c r="C869" s="122"/>
      <c r="D869" s="226"/>
      <c r="E869" s="122"/>
      <c r="F869" s="122"/>
      <c r="G869" s="122"/>
    </row>
    <row r="870" spans="1:7" s="131" customFormat="1" x14ac:dyDescent="0.3">
      <c r="A870" s="125"/>
      <c r="B870" s="132"/>
      <c r="C870" s="122"/>
      <c r="D870" s="226"/>
      <c r="E870" s="122"/>
      <c r="F870" s="122"/>
      <c r="G870" s="122"/>
    </row>
    <row r="871" spans="1:7" x14ac:dyDescent="0.3">
      <c r="A871" s="125"/>
      <c r="B871" s="126"/>
      <c r="C871" s="122"/>
      <c r="D871" s="140"/>
      <c r="E871" s="137"/>
      <c r="F871" s="137"/>
      <c r="G871" s="122"/>
    </row>
    <row r="872" spans="1:7" x14ac:dyDescent="0.3">
      <c r="A872" s="125"/>
      <c r="B872" s="126"/>
      <c r="C872" s="122"/>
      <c r="D872" s="140"/>
      <c r="E872" s="137"/>
      <c r="F872" s="137"/>
      <c r="G872" s="122"/>
    </row>
    <row r="873" spans="1:7" x14ac:dyDescent="0.3">
      <c r="A873" s="125"/>
      <c r="B873" s="126"/>
      <c r="C873" s="122"/>
      <c r="D873" s="140"/>
      <c r="E873" s="137"/>
      <c r="F873" s="137"/>
      <c r="G873" s="122"/>
    </row>
    <row r="874" spans="1:7" x14ac:dyDescent="0.3">
      <c r="A874" s="125"/>
      <c r="B874" s="126"/>
      <c r="C874" s="122"/>
      <c r="D874" s="140"/>
      <c r="E874" s="137"/>
      <c r="F874" s="137"/>
      <c r="G874" s="122"/>
    </row>
    <row r="875" spans="1:7" x14ac:dyDescent="0.3">
      <c r="A875" s="125"/>
      <c r="B875" s="126"/>
      <c r="C875" s="122"/>
      <c r="D875" s="140"/>
      <c r="E875" s="137"/>
      <c r="F875" s="137"/>
      <c r="G875" s="122"/>
    </row>
    <row r="876" spans="1:7" x14ac:dyDescent="0.3">
      <c r="A876" s="125"/>
      <c r="B876" s="126"/>
      <c r="C876" s="122"/>
      <c r="D876" s="140"/>
      <c r="E876" s="137"/>
      <c r="F876" s="137"/>
      <c r="G876" s="122"/>
    </row>
    <row r="877" spans="1:7" x14ac:dyDescent="0.3">
      <c r="A877" s="125"/>
      <c r="B877" s="126"/>
      <c r="C877" s="122"/>
      <c r="D877" s="140"/>
      <c r="E877" s="137"/>
      <c r="F877" s="137"/>
      <c r="G877" s="122"/>
    </row>
    <row r="878" spans="1:7" x14ac:dyDescent="0.3">
      <c r="A878" s="125"/>
      <c r="B878" s="126"/>
      <c r="C878" s="122"/>
      <c r="D878" s="140"/>
      <c r="E878" s="137"/>
      <c r="F878" s="137"/>
      <c r="G878" s="122"/>
    </row>
    <row r="879" spans="1:7" x14ac:dyDescent="0.3">
      <c r="A879" s="125"/>
      <c r="B879" s="126"/>
      <c r="C879" s="122"/>
      <c r="D879" s="140"/>
      <c r="E879" s="137"/>
      <c r="F879" s="137"/>
      <c r="G879" s="122"/>
    </row>
    <row r="880" spans="1:7" x14ac:dyDescent="0.3">
      <c r="A880" s="125"/>
      <c r="B880" s="126"/>
      <c r="C880" s="122"/>
      <c r="D880" s="140"/>
      <c r="E880" s="137"/>
      <c r="F880" s="137"/>
      <c r="G880" s="122"/>
    </row>
    <row r="881" spans="1:7" x14ac:dyDescent="0.3">
      <c r="A881" s="125"/>
      <c r="B881" s="126"/>
      <c r="C881" s="122"/>
      <c r="D881" s="140"/>
      <c r="E881" s="137"/>
      <c r="F881" s="137"/>
      <c r="G881" s="122"/>
    </row>
    <row r="882" spans="1:7" x14ac:dyDescent="0.3">
      <c r="A882" s="125"/>
      <c r="B882" s="132"/>
      <c r="C882" s="122"/>
      <c r="D882" s="140"/>
      <c r="E882" s="137"/>
      <c r="F882" s="137"/>
      <c r="G882" s="122"/>
    </row>
    <row r="883" spans="1:7" x14ac:dyDescent="0.3">
      <c r="A883" s="125"/>
      <c r="B883" s="126"/>
      <c r="C883" s="122"/>
      <c r="D883" s="140"/>
      <c r="E883" s="137"/>
      <c r="F883" s="137"/>
      <c r="G883" s="122"/>
    </row>
    <row r="884" spans="1:7" x14ac:dyDescent="0.3">
      <c r="A884" s="125"/>
      <c r="B884" s="126"/>
      <c r="C884" s="122"/>
      <c r="D884" s="140"/>
      <c r="E884" s="137"/>
      <c r="F884" s="137"/>
      <c r="G884" s="122"/>
    </row>
    <row r="885" spans="1:7" x14ac:dyDescent="0.3">
      <c r="A885" s="125"/>
      <c r="B885" s="126"/>
      <c r="C885" s="122"/>
      <c r="D885" s="140"/>
      <c r="E885" s="137"/>
      <c r="F885" s="137"/>
      <c r="G885" s="122"/>
    </row>
    <row r="886" spans="1:7" x14ac:dyDescent="0.3">
      <c r="A886" s="125"/>
      <c r="B886" s="126"/>
      <c r="C886" s="122"/>
      <c r="D886" s="140"/>
      <c r="E886" s="137"/>
      <c r="F886" s="137"/>
      <c r="G886" s="122"/>
    </row>
    <row r="887" spans="1:7" x14ac:dyDescent="0.3">
      <c r="A887" s="125"/>
      <c r="B887" s="126"/>
      <c r="C887" s="122"/>
      <c r="D887" s="140"/>
      <c r="E887" s="137"/>
      <c r="F887" s="137"/>
      <c r="G887" s="122"/>
    </row>
    <row r="888" spans="1:7" x14ac:dyDescent="0.3">
      <c r="A888" s="125"/>
      <c r="B888" s="126"/>
      <c r="C888" s="122"/>
      <c r="D888" s="140"/>
      <c r="E888" s="137"/>
      <c r="F888" s="137"/>
      <c r="G888" s="122"/>
    </row>
    <row r="889" spans="1:7" x14ac:dyDescent="0.3">
      <c r="A889" s="125"/>
      <c r="B889" s="126"/>
      <c r="C889" s="122"/>
      <c r="D889" s="140"/>
      <c r="E889" s="137"/>
      <c r="F889" s="137"/>
      <c r="G889" s="122"/>
    </row>
    <row r="890" spans="1:7" x14ac:dyDescent="0.3">
      <c r="A890" s="125"/>
      <c r="B890" s="126"/>
      <c r="C890" s="122"/>
      <c r="D890" s="140"/>
      <c r="E890" s="137"/>
      <c r="F890" s="137"/>
      <c r="G890" s="122"/>
    </row>
    <row r="891" spans="1:7" x14ac:dyDescent="0.3">
      <c r="A891" s="125"/>
      <c r="B891" s="126"/>
      <c r="C891" s="122"/>
      <c r="D891" s="140"/>
      <c r="E891" s="137"/>
      <c r="F891" s="137"/>
      <c r="G891" s="122"/>
    </row>
    <row r="892" spans="1:7" x14ac:dyDescent="0.3">
      <c r="A892" s="125"/>
      <c r="B892" s="126"/>
      <c r="C892" s="122"/>
      <c r="D892" s="140"/>
      <c r="E892" s="137"/>
      <c r="F892" s="137"/>
      <c r="G892" s="122"/>
    </row>
    <row r="893" spans="1:7" x14ac:dyDescent="0.3">
      <c r="A893" s="125"/>
      <c r="B893" s="126"/>
      <c r="C893" s="122"/>
      <c r="D893" s="140"/>
      <c r="E893" s="137"/>
      <c r="F893" s="127"/>
      <c r="G893" s="122"/>
    </row>
    <row r="894" spans="1:7" x14ac:dyDescent="0.3">
      <c r="A894" s="125"/>
      <c r="B894" s="126"/>
      <c r="C894" s="122"/>
      <c r="D894" s="140"/>
      <c r="E894" s="137"/>
      <c r="F894" s="127"/>
      <c r="G894" s="122"/>
    </row>
    <row r="895" spans="1:7" x14ac:dyDescent="0.3">
      <c r="A895" s="125"/>
      <c r="B895" s="126"/>
      <c r="C895" s="122"/>
      <c r="D895" s="140"/>
      <c r="E895" s="137"/>
      <c r="F895" s="127"/>
      <c r="G895" s="122"/>
    </row>
    <row r="896" spans="1:7" x14ac:dyDescent="0.3">
      <c r="A896" s="125"/>
      <c r="B896" s="126"/>
      <c r="C896" s="122"/>
      <c r="D896" s="140"/>
      <c r="E896" s="137"/>
      <c r="F896" s="127"/>
      <c r="G896" s="122"/>
    </row>
    <row r="897" spans="1:7" x14ac:dyDescent="0.3">
      <c r="A897" s="125"/>
      <c r="B897" s="126"/>
      <c r="C897" s="122"/>
      <c r="D897" s="140"/>
      <c r="E897" s="137"/>
      <c r="F897" s="127"/>
      <c r="G897" s="122"/>
    </row>
    <row r="898" spans="1:7" x14ac:dyDescent="0.3">
      <c r="A898" s="125"/>
      <c r="B898" s="126"/>
      <c r="C898" s="122"/>
      <c r="D898" s="140"/>
      <c r="E898" s="137"/>
      <c r="F898" s="127"/>
      <c r="G898" s="122"/>
    </row>
    <row r="899" spans="1:7" x14ac:dyDescent="0.3">
      <c r="A899" s="125"/>
      <c r="B899" s="126"/>
      <c r="C899" s="122"/>
      <c r="D899" s="140"/>
      <c r="E899" s="137"/>
      <c r="F899" s="127"/>
      <c r="G899" s="122"/>
    </row>
    <row r="900" spans="1:7" x14ac:dyDescent="0.3">
      <c r="A900" s="125"/>
      <c r="B900" s="126"/>
      <c r="C900" s="122"/>
      <c r="D900" s="140"/>
      <c r="E900" s="137"/>
      <c r="F900" s="127"/>
      <c r="G900" s="122"/>
    </row>
    <row r="901" spans="1:7" x14ac:dyDescent="0.3">
      <c r="A901" s="125"/>
      <c r="B901" s="126"/>
      <c r="C901" s="122"/>
      <c r="D901" s="140"/>
      <c r="E901" s="137"/>
      <c r="F901" s="127"/>
      <c r="G901" s="122"/>
    </row>
    <row r="902" spans="1:7" x14ac:dyDescent="0.3">
      <c r="A902" s="125"/>
      <c r="B902" s="126"/>
      <c r="C902" s="122"/>
      <c r="D902" s="140"/>
      <c r="E902" s="137"/>
      <c r="F902" s="127"/>
      <c r="G902" s="122"/>
    </row>
    <row r="903" spans="1:7" x14ac:dyDescent="0.3">
      <c r="A903" s="125"/>
      <c r="B903" s="126"/>
      <c r="C903" s="122"/>
      <c r="D903" s="140"/>
      <c r="E903" s="137"/>
      <c r="F903" s="127"/>
      <c r="G903" s="122"/>
    </row>
    <row r="904" spans="1:7" x14ac:dyDescent="0.3">
      <c r="A904" s="125"/>
      <c r="B904" s="126"/>
      <c r="C904" s="122"/>
      <c r="D904" s="140"/>
      <c r="E904" s="137"/>
      <c r="F904" s="127"/>
      <c r="G904" s="122"/>
    </row>
    <row r="905" spans="1:7" x14ac:dyDescent="0.3">
      <c r="A905" s="125"/>
      <c r="B905" s="128"/>
      <c r="C905" s="122"/>
      <c r="D905" s="140"/>
      <c r="E905" s="137"/>
      <c r="F905" s="127"/>
      <c r="G905" s="122"/>
    </row>
    <row r="906" spans="1:7" x14ac:dyDescent="0.3">
      <c r="A906" s="125"/>
      <c r="B906" s="126"/>
      <c r="C906" s="122"/>
      <c r="D906" s="140"/>
      <c r="E906" s="137"/>
      <c r="F906" s="127"/>
      <c r="G906" s="122"/>
    </row>
    <row r="907" spans="1:7" x14ac:dyDescent="0.3">
      <c r="A907" s="125"/>
      <c r="B907" s="126"/>
      <c r="C907" s="122"/>
      <c r="D907" s="140"/>
      <c r="E907" s="137"/>
      <c r="F907" s="127"/>
      <c r="G907" s="122"/>
    </row>
    <row r="908" spans="1:7" x14ac:dyDescent="0.3">
      <c r="A908" s="125"/>
      <c r="B908" s="126"/>
      <c r="C908" s="122"/>
      <c r="D908" s="140"/>
      <c r="E908" s="137"/>
      <c r="F908" s="127"/>
      <c r="G908" s="122"/>
    </row>
    <row r="909" spans="1:7" x14ac:dyDescent="0.3">
      <c r="A909" s="125"/>
      <c r="B909" s="126"/>
      <c r="C909" s="122"/>
      <c r="D909" s="140"/>
      <c r="E909" s="137"/>
      <c r="F909" s="127"/>
      <c r="G909" s="122"/>
    </row>
    <row r="910" spans="1:7" x14ac:dyDescent="0.3">
      <c r="A910" s="125"/>
      <c r="B910" s="126"/>
      <c r="C910" s="122"/>
      <c r="D910" s="140"/>
      <c r="E910" s="137"/>
      <c r="F910" s="127"/>
      <c r="G910" s="122"/>
    </row>
    <row r="911" spans="1:7" x14ac:dyDescent="0.3">
      <c r="A911" s="125"/>
      <c r="B911" s="126"/>
      <c r="C911" s="122"/>
      <c r="D911" s="140"/>
      <c r="E911" s="137"/>
      <c r="F911" s="127"/>
      <c r="G911" s="122"/>
    </row>
    <row r="912" spans="1:7" x14ac:dyDescent="0.3">
      <c r="A912" s="125"/>
      <c r="B912" s="126"/>
      <c r="C912" s="122"/>
      <c r="D912" s="140"/>
      <c r="E912" s="137"/>
      <c r="F912" s="127"/>
      <c r="G912" s="122"/>
    </row>
    <row r="913" spans="1:7" x14ac:dyDescent="0.3">
      <c r="A913" s="125"/>
      <c r="B913" s="126"/>
      <c r="C913" s="122"/>
      <c r="D913" s="140"/>
      <c r="E913" s="137"/>
      <c r="F913" s="127"/>
      <c r="G913" s="122"/>
    </row>
    <row r="914" spans="1:7" x14ac:dyDescent="0.3">
      <c r="A914" s="125"/>
      <c r="B914" s="126"/>
      <c r="C914" s="122"/>
      <c r="D914" s="140"/>
      <c r="E914" s="137"/>
      <c r="F914" s="127"/>
      <c r="G914" s="122"/>
    </row>
    <row r="915" spans="1:7" x14ac:dyDescent="0.3">
      <c r="A915" s="125"/>
      <c r="B915" s="126"/>
      <c r="C915" s="122"/>
      <c r="D915" s="140"/>
      <c r="E915" s="137"/>
      <c r="F915" s="127"/>
      <c r="G915" s="122"/>
    </row>
    <row r="916" spans="1:7" s="131" customFormat="1" x14ac:dyDescent="0.3">
      <c r="A916" s="125"/>
      <c r="B916" s="138"/>
      <c r="C916" s="122"/>
      <c r="D916" s="226"/>
      <c r="E916" s="122"/>
      <c r="F916" s="122"/>
      <c r="G916" s="122"/>
    </row>
    <row r="917" spans="1:7" x14ac:dyDescent="0.3">
      <c r="A917" s="125"/>
      <c r="B917" s="126"/>
      <c r="C917" s="122"/>
      <c r="D917" s="140"/>
      <c r="E917" s="137"/>
      <c r="F917" s="137"/>
      <c r="G917" s="122"/>
    </row>
    <row r="918" spans="1:7" x14ac:dyDescent="0.3">
      <c r="A918" s="125"/>
      <c r="B918" s="126"/>
      <c r="C918" s="122"/>
      <c r="D918" s="140"/>
      <c r="E918" s="137"/>
      <c r="F918" s="137"/>
      <c r="G918" s="122"/>
    </row>
    <row r="919" spans="1:7" x14ac:dyDescent="0.3">
      <c r="A919" s="125"/>
      <c r="B919" s="126"/>
      <c r="C919" s="122"/>
      <c r="D919" s="140"/>
      <c r="E919" s="137"/>
      <c r="F919" s="137"/>
      <c r="G919" s="122"/>
    </row>
    <row r="920" spans="1:7" x14ac:dyDescent="0.3">
      <c r="A920" s="125"/>
      <c r="B920" s="126"/>
      <c r="C920" s="122"/>
      <c r="D920" s="140"/>
      <c r="E920" s="137"/>
      <c r="F920" s="137"/>
      <c r="G920" s="122"/>
    </row>
    <row r="921" spans="1:7" x14ac:dyDescent="0.3">
      <c r="A921" s="125"/>
      <c r="B921" s="126"/>
      <c r="C921" s="122"/>
      <c r="D921" s="140"/>
      <c r="E921" s="137"/>
      <c r="F921" s="137"/>
      <c r="G921" s="122"/>
    </row>
    <row r="922" spans="1:7" x14ac:dyDescent="0.3">
      <c r="A922" s="125"/>
      <c r="B922" s="126"/>
      <c r="C922" s="122"/>
      <c r="D922" s="140"/>
      <c r="E922" s="137"/>
      <c r="F922" s="137"/>
      <c r="G922" s="122"/>
    </row>
    <row r="923" spans="1:7" x14ac:dyDescent="0.3">
      <c r="A923" s="125"/>
      <c r="B923" s="126"/>
      <c r="C923" s="122"/>
      <c r="D923" s="140"/>
      <c r="E923" s="137"/>
      <c r="F923" s="137"/>
      <c r="G923" s="122"/>
    </row>
    <row r="924" spans="1:7" x14ac:dyDescent="0.3">
      <c r="A924" s="125"/>
      <c r="B924" s="126"/>
      <c r="C924" s="122"/>
      <c r="D924" s="140"/>
      <c r="E924" s="137"/>
      <c r="F924" s="137"/>
      <c r="G924" s="122"/>
    </row>
    <row r="925" spans="1:7" x14ac:dyDescent="0.3">
      <c r="A925" s="125"/>
      <c r="B925" s="126"/>
      <c r="C925" s="122"/>
      <c r="D925" s="140"/>
      <c r="E925" s="137"/>
      <c r="F925" s="137"/>
      <c r="G925" s="122"/>
    </row>
    <row r="926" spans="1:7" x14ac:dyDescent="0.3">
      <c r="A926" s="125"/>
      <c r="B926" s="126"/>
      <c r="C926" s="122"/>
      <c r="D926" s="140"/>
      <c r="E926" s="137"/>
      <c r="F926" s="137"/>
      <c r="G926" s="122"/>
    </row>
    <row r="927" spans="1:7" x14ac:dyDescent="0.3">
      <c r="A927" s="125"/>
      <c r="B927" s="126"/>
      <c r="C927" s="122"/>
      <c r="D927" s="140"/>
      <c r="E927" s="137"/>
      <c r="F927" s="137"/>
      <c r="G927" s="122"/>
    </row>
    <row r="928" spans="1:7" x14ac:dyDescent="0.3">
      <c r="A928" s="125"/>
      <c r="B928" s="126"/>
      <c r="C928" s="122"/>
      <c r="D928" s="140"/>
      <c r="E928" s="137"/>
      <c r="F928" s="137"/>
      <c r="G928" s="122"/>
    </row>
    <row r="929" spans="1:7" x14ac:dyDescent="0.3">
      <c r="A929" s="125"/>
      <c r="B929" s="126"/>
      <c r="C929" s="122"/>
      <c r="D929" s="140"/>
      <c r="E929" s="137"/>
      <c r="F929" s="137"/>
      <c r="G929" s="122"/>
    </row>
    <row r="930" spans="1:7" x14ac:dyDescent="0.3">
      <c r="A930" s="125"/>
      <c r="B930" s="126"/>
      <c r="C930" s="122"/>
      <c r="D930" s="140"/>
      <c r="E930" s="137"/>
      <c r="F930" s="137"/>
      <c r="G930" s="122"/>
    </row>
    <row r="931" spans="1:7" x14ac:dyDescent="0.3">
      <c r="A931" s="125"/>
      <c r="B931" s="126"/>
      <c r="C931" s="122"/>
      <c r="D931" s="140"/>
      <c r="E931" s="137"/>
      <c r="F931" s="137"/>
      <c r="G931" s="122"/>
    </row>
    <row r="932" spans="1:7" x14ac:dyDescent="0.3">
      <c r="A932" s="125"/>
      <c r="B932" s="126"/>
      <c r="C932" s="122"/>
      <c r="D932" s="140"/>
      <c r="E932" s="137"/>
      <c r="F932" s="137"/>
      <c r="G932" s="122"/>
    </row>
    <row r="933" spans="1:7" x14ac:dyDescent="0.3">
      <c r="A933" s="125"/>
      <c r="B933" s="126"/>
      <c r="C933" s="122"/>
      <c r="D933" s="140"/>
      <c r="E933" s="137"/>
      <c r="F933" s="137"/>
      <c r="G933" s="122"/>
    </row>
    <row r="934" spans="1:7" x14ac:dyDescent="0.3">
      <c r="A934" s="125"/>
      <c r="B934" s="126"/>
      <c r="C934" s="122"/>
      <c r="D934" s="140"/>
      <c r="E934" s="137"/>
      <c r="F934" s="137"/>
      <c r="G934" s="122"/>
    </row>
    <row r="935" spans="1:7" x14ac:dyDescent="0.3">
      <c r="A935" s="125"/>
      <c r="B935" s="126"/>
      <c r="C935" s="122"/>
      <c r="D935" s="140"/>
      <c r="E935" s="137"/>
      <c r="F935" s="137"/>
      <c r="G935" s="122"/>
    </row>
    <row r="936" spans="1:7" x14ac:dyDescent="0.3">
      <c r="A936" s="125"/>
      <c r="B936" s="126"/>
      <c r="C936" s="122"/>
      <c r="D936" s="140"/>
      <c r="E936" s="137"/>
      <c r="F936" s="137"/>
      <c r="G936" s="122"/>
    </row>
    <row r="937" spans="1:7" x14ac:dyDescent="0.3">
      <c r="A937" s="125"/>
      <c r="B937" s="126"/>
      <c r="C937" s="122"/>
      <c r="D937" s="140"/>
      <c r="E937" s="137"/>
      <c r="F937" s="137"/>
      <c r="G937" s="122"/>
    </row>
    <row r="938" spans="1:7" x14ac:dyDescent="0.3">
      <c r="A938" s="125"/>
      <c r="B938" s="126"/>
      <c r="C938" s="122"/>
      <c r="D938" s="140"/>
      <c r="E938" s="137"/>
      <c r="F938" s="137"/>
      <c r="G938" s="122"/>
    </row>
    <row r="939" spans="1:7" x14ac:dyDescent="0.3">
      <c r="A939" s="125"/>
      <c r="B939" s="126"/>
      <c r="C939" s="122"/>
      <c r="D939" s="140"/>
      <c r="E939" s="137"/>
      <c r="F939" s="137"/>
      <c r="G939" s="122"/>
    </row>
    <row r="940" spans="1:7" x14ac:dyDescent="0.3">
      <c r="A940" s="125"/>
      <c r="B940" s="126"/>
      <c r="C940" s="122"/>
      <c r="D940" s="140"/>
      <c r="E940" s="137"/>
      <c r="F940" s="137"/>
      <c r="G940" s="122"/>
    </row>
    <row r="941" spans="1:7" x14ac:dyDescent="0.3">
      <c r="A941" s="125"/>
      <c r="B941" s="126"/>
      <c r="C941" s="122"/>
      <c r="D941" s="140"/>
      <c r="E941" s="137"/>
      <c r="F941" s="137"/>
      <c r="G941" s="122"/>
    </row>
    <row r="942" spans="1:7" x14ac:dyDescent="0.3">
      <c r="A942" s="125"/>
      <c r="B942" s="126"/>
      <c r="C942" s="122"/>
      <c r="D942" s="140"/>
      <c r="E942" s="137"/>
      <c r="F942" s="137"/>
      <c r="G942" s="122"/>
    </row>
    <row r="943" spans="1:7" x14ac:dyDescent="0.3">
      <c r="A943" s="125"/>
      <c r="B943" s="126"/>
      <c r="C943" s="122"/>
      <c r="D943" s="140"/>
      <c r="E943" s="137"/>
      <c r="F943" s="137"/>
      <c r="G943" s="122"/>
    </row>
    <row r="944" spans="1:7" x14ac:dyDescent="0.3">
      <c r="A944" s="125"/>
      <c r="B944" s="126"/>
      <c r="C944" s="122"/>
      <c r="D944" s="140"/>
      <c r="E944" s="137"/>
      <c r="F944" s="137"/>
      <c r="G944" s="122"/>
    </row>
    <row r="945" spans="1:7" x14ac:dyDescent="0.3">
      <c r="A945" s="125"/>
      <c r="B945" s="126"/>
      <c r="C945" s="122"/>
      <c r="D945" s="140"/>
      <c r="E945" s="137"/>
      <c r="F945" s="137"/>
      <c r="G945" s="122"/>
    </row>
    <row r="946" spans="1:7" x14ac:dyDescent="0.3">
      <c r="A946" s="125"/>
      <c r="B946" s="126"/>
      <c r="C946" s="122"/>
      <c r="D946" s="140"/>
      <c r="E946" s="137"/>
      <c r="F946" s="137"/>
      <c r="G946" s="122"/>
    </row>
    <row r="947" spans="1:7" x14ac:dyDescent="0.3">
      <c r="A947" s="125"/>
      <c r="B947" s="126"/>
      <c r="C947" s="122"/>
      <c r="D947" s="140"/>
      <c r="E947" s="137"/>
      <c r="F947" s="137"/>
      <c r="G947" s="122"/>
    </row>
    <row r="948" spans="1:7" x14ac:dyDescent="0.3">
      <c r="A948" s="125"/>
      <c r="B948" s="126"/>
      <c r="C948" s="122"/>
      <c r="D948" s="140"/>
      <c r="E948" s="137"/>
      <c r="F948" s="137"/>
      <c r="G948" s="122"/>
    </row>
    <row r="949" spans="1:7" x14ac:dyDescent="0.3">
      <c r="A949" s="125"/>
      <c r="B949" s="126"/>
      <c r="C949" s="122"/>
      <c r="D949" s="140"/>
      <c r="E949" s="137"/>
      <c r="F949" s="137"/>
      <c r="G949" s="122"/>
    </row>
    <row r="950" spans="1:7" x14ac:dyDescent="0.3">
      <c r="A950" s="125"/>
      <c r="B950" s="126"/>
      <c r="C950" s="122"/>
      <c r="D950" s="140"/>
      <c r="E950" s="137"/>
      <c r="F950" s="137"/>
      <c r="G950" s="122"/>
    </row>
    <row r="951" spans="1:7" x14ac:dyDescent="0.3">
      <c r="A951" s="125"/>
      <c r="B951" s="126"/>
      <c r="C951" s="122"/>
      <c r="D951" s="140"/>
      <c r="E951" s="137"/>
      <c r="F951" s="137"/>
      <c r="G951" s="122"/>
    </row>
    <row r="952" spans="1:7" x14ac:dyDescent="0.3">
      <c r="A952" s="125"/>
      <c r="B952" s="126"/>
      <c r="C952" s="122"/>
      <c r="D952" s="140"/>
      <c r="E952" s="137"/>
      <c r="F952" s="137"/>
      <c r="G952" s="122"/>
    </row>
    <row r="953" spans="1:7" x14ac:dyDescent="0.3">
      <c r="A953" s="125"/>
      <c r="B953" s="126"/>
      <c r="C953" s="122"/>
      <c r="D953" s="140"/>
      <c r="E953" s="137"/>
      <c r="F953" s="137"/>
      <c r="G953" s="122"/>
    </row>
    <row r="954" spans="1:7" x14ac:dyDescent="0.3">
      <c r="A954" s="125"/>
      <c r="B954" s="126"/>
      <c r="C954" s="122"/>
      <c r="D954" s="140"/>
      <c r="E954" s="137"/>
      <c r="F954" s="137"/>
      <c r="G954" s="122"/>
    </row>
    <row r="955" spans="1:7" x14ac:dyDescent="0.3">
      <c r="A955" s="125"/>
      <c r="B955" s="126"/>
      <c r="C955" s="122"/>
      <c r="D955" s="140"/>
      <c r="E955" s="137"/>
      <c r="F955" s="137"/>
      <c r="G955" s="122"/>
    </row>
    <row r="956" spans="1:7" x14ac:dyDescent="0.3">
      <c r="A956" s="125"/>
      <c r="B956" s="126"/>
      <c r="C956" s="122"/>
      <c r="D956" s="140"/>
      <c r="E956" s="137"/>
      <c r="F956" s="137"/>
      <c r="G956" s="122"/>
    </row>
    <row r="957" spans="1:7" x14ac:dyDescent="0.3">
      <c r="A957" s="125"/>
      <c r="B957" s="126"/>
      <c r="C957" s="122"/>
      <c r="D957" s="140"/>
      <c r="E957" s="137"/>
      <c r="F957" s="137"/>
      <c r="G957" s="122"/>
    </row>
    <row r="958" spans="1:7" x14ac:dyDescent="0.3">
      <c r="A958" s="125"/>
      <c r="B958" s="126"/>
      <c r="C958" s="122"/>
      <c r="D958" s="140"/>
      <c r="E958" s="137"/>
      <c r="F958" s="137"/>
      <c r="G958" s="122"/>
    </row>
    <row r="959" spans="1:7" x14ac:dyDescent="0.3">
      <c r="A959" s="125"/>
      <c r="B959" s="126"/>
      <c r="C959" s="122"/>
      <c r="D959" s="140"/>
      <c r="E959" s="137"/>
      <c r="F959" s="137"/>
      <c r="G959" s="122"/>
    </row>
    <row r="960" spans="1:7" x14ac:dyDescent="0.3">
      <c r="A960" s="125"/>
      <c r="B960" s="126"/>
      <c r="C960" s="122"/>
      <c r="D960" s="140"/>
      <c r="E960" s="137"/>
      <c r="F960" s="137"/>
      <c r="G960" s="122"/>
    </row>
    <row r="961" spans="1:7" x14ac:dyDescent="0.3">
      <c r="A961" s="125"/>
      <c r="B961" s="126"/>
      <c r="C961" s="122"/>
      <c r="D961" s="140"/>
      <c r="E961" s="137"/>
      <c r="F961" s="137"/>
      <c r="G961" s="122"/>
    </row>
    <row r="962" spans="1:7" x14ac:dyDescent="0.3">
      <c r="A962" s="125"/>
      <c r="B962" s="126"/>
      <c r="C962" s="122"/>
      <c r="D962" s="140"/>
      <c r="E962" s="137"/>
      <c r="F962" s="137"/>
      <c r="G962" s="122"/>
    </row>
    <row r="963" spans="1:7" x14ac:dyDescent="0.3">
      <c r="A963" s="125"/>
      <c r="B963" s="126"/>
      <c r="C963" s="122"/>
      <c r="D963" s="140"/>
      <c r="E963" s="137"/>
      <c r="F963" s="137"/>
      <c r="G963" s="122"/>
    </row>
    <row r="964" spans="1:7" x14ac:dyDescent="0.3">
      <c r="A964" s="125"/>
      <c r="B964" s="126"/>
      <c r="C964" s="122"/>
      <c r="D964" s="140"/>
      <c r="E964" s="137"/>
      <c r="F964" s="137"/>
      <c r="G964" s="122"/>
    </row>
    <row r="965" spans="1:7" x14ac:dyDescent="0.3">
      <c r="A965" s="125"/>
      <c r="B965" s="126"/>
      <c r="C965" s="122"/>
      <c r="D965" s="140"/>
      <c r="E965" s="137"/>
      <c r="F965" s="137"/>
      <c r="G965" s="122"/>
    </row>
    <row r="966" spans="1:7" x14ac:dyDescent="0.3">
      <c r="A966" s="125"/>
      <c r="B966" s="126"/>
      <c r="C966" s="122"/>
      <c r="D966" s="140"/>
      <c r="E966" s="137"/>
      <c r="F966" s="137"/>
      <c r="G966" s="122"/>
    </row>
    <row r="967" spans="1:7" x14ac:dyDescent="0.3">
      <c r="A967" s="125"/>
      <c r="B967" s="126"/>
      <c r="C967" s="122"/>
      <c r="D967" s="140"/>
      <c r="E967" s="137"/>
      <c r="F967" s="137"/>
      <c r="G967" s="122"/>
    </row>
    <row r="968" spans="1:7" x14ac:dyDescent="0.3">
      <c r="A968" s="125"/>
      <c r="B968" s="126"/>
      <c r="C968" s="122"/>
      <c r="D968" s="140"/>
      <c r="E968" s="137"/>
      <c r="F968" s="137"/>
      <c r="G968" s="122"/>
    </row>
    <row r="969" spans="1:7" ht="19.5" customHeight="1" x14ac:dyDescent="0.3">
      <c r="A969" s="125"/>
      <c r="B969" s="126"/>
      <c r="C969" s="122"/>
      <c r="D969" s="226"/>
      <c r="E969" s="122"/>
      <c r="F969" s="122"/>
      <c r="G969" s="122"/>
    </row>
    <row r="970" spans="1:7" x14ac:dyDescent="0.3">
      <c r="A970" s="125"/>
      <c r="B970" s="126"/>
      <c r="C970" s="122"/>
      <c r="D970" s="140"/>
      <c r="E970" s="137"/>
      <c r="F970" s="137"/>
      <c r="G970" s="122"/>
    </row>
    <row r="971" spans="1:7" x14ac:dyDescent="0.3">
      <c r="A971" s="125"/>
      <c r="B971" s="126"/>
      <c r="C971" s="122"/>
      <c r="D971" s="140"/>
      <c r="E971" s="137"/>
      <c r="F971" s="137"/>
      <c r="G971" s="122"/>
    </row>
    <row r="972" spans="1:7" x14ac:dyDescent="0.3">
      <c r="A972" s="135"/>
      <c r="B972" s="123"/>
      <c r="C972" s="122"/>
      <c r="D972" s="145"/>
      <c r="E972" s="122"/>
      <c r="F972" s="122"/>
      <c r="G972" s="122">
        <f>SUM(G868:G971)</f>
        <v>0</v>
      </c>
    </row>
    <row r="973" spans="1:7" x14ac:dyDescent="0.3">
      <c r="A973" s="135"/>
      <c r="B973" s="135"/>
      <c r="C973" s="142"/>
      <c r="D973" s="140"/>
      <c r="E973" s="137"/>
      <c r="F973" s="137"/>
      <c r="G973" s="137"/>
    </row>
    <row r="974" spans="1:7" x14ac:dyDescent="0.3">
      <c r="A974" s="125"/>
      <c r="B974" s="126"/>
      <c r="C974" s="122"/>
      <c r="D974" s="140"/>
      <c r="E974" s="137"/>
      <c r="F974" s="137"/>
      <c r="G974" s="122"/>
    </row>
    <row r="975" spans="1:7" x14ac:dyDescent="0.3">
      <c r="A975" s="125"/>
      <c r="B975" s="126"/>
      <c r="C975" s="122"/>
      <c r="D975" s="140"/>
      <c r="E975" s="137"/>
      <c r="F975" s="137"/>
      <c r="G975" s="122"/>
    </row>
    <row r="976" spans="1:7" x14ac:dyDescent="0.3">
      <c r="A976" s="125"/>
      <c r="B976" s="126"/>
      <c r="C976" s="122"/>
      <c r="D976" s="140"/>
      <c r="E976" s="137"/>
      <c r="F976" s="137"/>
      <c r="G976" s="122"/>
    </row>
    <row r="977" spans="1:7" x14ac:dyDescent="0.3">
      <c r="A977" s="125"/>
      <c r="B977" s="126"/>
      <c r="C977" s="122"/>
      <c r="D977" s="140"/>
      <c r="E977" s="137"/>
      <c r="F977" s="137"/>
      <c r="G977" s="122"/>
    </row>
    <row r="978" spans="1:7" x14ac:dyDescent="0.3">
      <c r="A978" s="125"/>
      <c r="B978" s="126"/>
      <c r="C978" s="122"/>
      <c r="D978" s="140"/>
      <c r="E978" s="137"/>
      <c r="F978" s="137"/>
      <c r="G978" s="122"/>
    </row>
    <row r="979" spans="1:7" x14ac:dyDescent="0.3">
      <c r="A979" s="125"/>
      <c r="B979" s="126"/>
      <c r="C979" s="122"/>
      <c r="D979" s="140"/>
      <c r="E979" s="137"/>
      <c r="F979" s="137"/>
      <c r="G979" s="122"/>
    </row>
    <row r="980" spans="1:7" x14ac:dyDescent="0.3">
      <c r="A980" s="125"/>
      <c r="B980" s="126"/>
      <c r="C980" s="122"/>
      <c r="D980" s="140"/>
      <c r="E980" s="137"/>
      <c r="F980" s="137"/>
      <c r="G980" s="122"/>
    </row>
    <row r="981" spans="1:7" s="131" customFormat="1" x14ac:dyDescent="0.3">
      <c r="A981" s="125"/>
      <c r="B981" s="128"/>
      <c r="C981" s="122"/>
      <c r="D981" s="145"/>
      <c r="E981" s="122"/>
      <c r="F981" s="122"/>
      <c r="G981" s="122"/>
    </row>
    <row r="982" spans="1:7" x14ac:dyDescent="0.3">
      <c r="A982" s="125"/>
      <c r="B982" s="126"/>
      <c r="C982" s="122"/>
      <c r="D982" s="140"/>
      <c r="E982" s="137"/>
      <c r="F982" s="137"/>
      <c r="G982" s="122"/>
    </row>
    <row r="983" spans="1:7" x14ac:dyDescent="0.3">
      <c r="A983" s="125"/>
      <c r="B983" s="126"/>
      <c r="C983" s="122"/>
      <c r="D983" s="140"/>
      <c r="E983" s="137"/>
      <c r="F983" s="137"/>
      <c r="G983" s="122"/>
    </row>
    <row r="984" spans="1:7" x14ac:dyDescent="0.3">
      <c r="A984" s="125"/>
      <c r="B984" s="126"/>
      <c r="C984" s="122"/>
      <c r="D984" s="140"/>
      <c r="E984" s="137"/>
      <c r="F984" s="137"/>
      <c r="G984" s="122"/>
    </row>
    <row r="985" spans="1:7" x14ac:dyDescent="0.3">
      <c r="A985" s="125"/>
      <c r="B985" s="126"/>
      <c r="C985" s="122"/>
      <c r="D985" s="140"/>
      <c r="E985" s="137"/>
      <c r="F985" s="137"/>
      <c r="G985" s="122"/>
    </row>
    <row r="986" spans="1:7" x14ac:dyDescent="0.3">
      <c r="A986" s="125"/>
      <c r="B986" s="126"/>
      <c r="C986" s="122"/>
      <c r="D986" s="140"/>
      <c r="E986" s="137"/>
      <c r="F986" s="137"/>
      <c r="G986" s="122"/>
    </row>
    <row r="987" spans="1:7" x14ac:dyDescent="0.3">
      <c r="A987" s="125"/>
      <c r="B987" s="126"/>
      <c r="C987" s="122"/>
      <c r="D987" s="140"/>
      <c r="E987" s="137"/>
      <c r="F987" s="137"/>
      <c r="G987" s="122"/>
    </row>
    <row r="988" spans="1:7" x14ac:dyDescent="0.3">
      <c r="A988" s="125"/>
      <c r="B988" s="126"/>
      <c r="C988" s="122"/>
      <c r="D988" s="140"/>
      <c r="E988" s="137"/>
      <c r="F988" s="137"/>
      <c r="G988" s="122"/>
    </row>
    <row r="989" spans="1:7" x14ac:dyDescent="0.3">
      <c r="A989" s="125"/>
      <c r="B989" s="421"/>
      <c r="C989" s="122"/>
      <c r="D989" s="140"/>
      <c r="E989" s="137"/>
      <c r="F989" s="137"/>
      <c r="G989" s="122"/>
    </row>
    <row r="990" spans="1:7" x14ac:dyDescent="0.3">
      <c r="A990" s="125"/>
      <c r="B990" s="126"/>
      <c r="C990" s="122"/>
      <c r="D990" s="140"/>
      <c r="E990" s="137"/>
      <c r="F990" s="137"/>
      <c r="G990" s="122"/>
    </row>
    <row r="991" spans="1:7" x14ac:dyDescent="0.3">
      <c r="A991" s="125"/>
      <c r="B991" s="126"/>
      <c r="C991" s="122"/>
      <c r="D991" s="140"/>
      <c r="E991" s="137"/>
      <c r="F991" s="137"/>
      <c r="G991" s="122"/>
    </row>
    <row r="992" spans="1:7" x14ac:dyDescent="0.3">
      <c r="A992" s="135"/>
      <c r="B992" s="123"/>
      <c r="C992" s="127"/>
      <c r="D992" s="226"/>
      <c r="E992" s="127"/>
      <c r="F992" s="127"/>
      <c r="G992" s="127">
        <f>SUM(G974:G991)</f>
        <v>0</v>
      </c>
    </row>
    <row r="993" spans="1:7" s="154" customFormat="1" x14ac:dyDescent="0.3">
      <c r="A993" s="135"/>
      <c r="B993" s="135"/>
      <c r="C993" s="142"/>
      <c r="D993" s="143"/>
      <c r="E993" s="142"/>
      <c r="F993" s="142"/>
      <c r="G993" s="142">
        <f>G972+G992</f>
        <v>0</v>
      </c>
    </row>
    <row r="994" spans="1:7" x14ac:dyDescent="0.3">
      <c r="A994" s="135"/>
      <c r="B994" s="135"/>
      <c r="C994" s="142"/>
      <c r="D994" s="143"/>
      <c r="E994" s="142"/>
      <c r="F994" s="142"/>
      <c r="G994" s="142"/>
    </row>
    <row r="995" spans="1:7" s="131" customFormat="1" x14ac:dyDescent="0.3">
      <c r="A995" s="135"/>
      <c r="B995" s="136"/>
      <c r="C995" s="137"/>
      <c r="D995" s="226"/>
      <c r="E995" s="127"/>
      <c r="F995" s="127"/>
      <c r="G995" s="122"/>
    </row>
    <row r="996" spans="1:7" s="131" customFormat="1" x14ac:dyDescent="0.3">
      <c r="A996" s="125"/>
      <c r="B996" s="128"/>
      <c r="C996" s="122"/>
      <c r="D996" s="415"/>
      <c r="E996" s="127"/>
      <c r="F996" s="127"/>
      <c r="G996" s="122"/>
    </row>
    <row r="997" spans="1:7" s="131" customFormat="1" x14ac:dyDescent="0.3">
      <c r="A997" s="135"/>
      <c r="B997" s="139"/>
      <c r="C997" s="127"/>
      <c r="D997" s="226"/>
      <c r="E997" s="127"/>
      <c r="F997" s="127"/>
      <c r="G997" s="127">
        <f>SUM(G996:G996)</f>
        <v>0</v>
      </c>
    </row>
    <row r="998" spans="1:7" x14ac:dyDescent="0.3">
      <c r="A998" s="135"/>
      <c r="B998" s="135"/>
      <c r="C998" s="142"/>
      <c r="D998" s="140"/>
      <c r="E998" s="137"/>
      <c r="F998" s="137"/>
      <c r="G998" s="137"/>
    </row>
    <row r="999" spans="1:7" x14ac:dyDescent="0.3">
      <c r="A999" s="125"/>
      <c r="B999" s="422"/>
      <c r="C999" s="122"/>
      <c r="D999" s="145"/>
      <c r="E999" s="122"/>
      <c r="F999" s="122"/>
      <c r="G999" s="122"/>
    </row>
    <row r="1000" spans="1:7" x14ac:dyDescent="0.3">
      <c r="A1000" s="125"/>
      <c r="B1000" s="422"/>
      <c r="C1000" s="122"/>
      <c r="D1000" s="145"/>
      <c r="E1000" s="122"/>
      <c r="F1000" s="122"/>
      <c r="G1000" s="122"/>
    </row>
    <row r="1001" spans="1:7" x14ac:dyDescent="0.3">
      <c r="A1001" s="125"/>
      <c r="B1001" s="423"/>
      <c r="C1001" s="122"/>
      <c r="D1001" s="145"/>
      <c r="E1001" s="122"/>
      <c r="F1001" s="122"/>
      <c r="G1001" s="122"/>
    </row>
    <row r="1002" spans="1:7" x14ac:dyDescent="0.3">
      <c r="A1002" s="125"/>
      <c r="B1002" s="423"/>
      <c r="C1002" s="122"/>
      <c r="D1002" s="145"/>
      <c r="E1002" s="122"/>
      <c r="F1002" s="122"/>
      <c r="G1002" s="122"/>
    </row>
    <row r="1003" spans="1:7" x14ac:dyDescent="0.3">
      <c r="A1003" s="125"/>
      <c r="B1003" s="423"/>
      <c r="C1003" s="122"/>
      <c r="D1003" s="145"/>
      <c r="E1003" s="122"/>
      <c r="F1003" s="122"/>
      <c r="G1003" s="122"/>
    </row>
    <row r="1004" spans="1:7" x14ac:dyDescent="0.3">
      <c r="A1004" s="125"/>
      <c r="B1004" s="423"/>
      <c r="C1004" s="122"/>
      <c r="D1004" s="145"/>
      <c r="E1004" s="122"/>
      <c r="F1004" s="122"/>
      <c r="G1004" s="122"/>
    </row>
    <row r="1005" spans="1:7" x14ac:dyDescent="0.3">
      <c r="A1005" s="135"/>
      <c r="B1005" s="123"/>
      <c r="C1005" s="122"/>
      <c r="D1005" s="145"/>
      <c r="E1005" s="122"/>
      <c r="F1005" s="122"/>
      <c r="G1005" s="122">
        <f>SUM(G999:G1004)</f>
        <v>0</v>
      </c>
    </row>
    <row r="1006" spans="1:7" x14ac:dyDescent="0.3">
      <c r="A1006" s="135"/>
      <c r="B1006" s="135"/>
      <c r="C1006" s="142"/>
      <c r="D1006" s="140"/>
      <c r="E1006" s="137"/>
      <c r="F1006" s="137"/>
      <c r="G1006" s="137"/>
    </row>
    <row r="1007" spans="1:7" x14ac:dyDescent="0.3">
      <c r="A1007" s="125"/>
      <c r="B1007" s="126"/>
      <c r="C1007" s="122"/>
      <c r="D1007" s="226"/>
      <c r="E1007" s="127"/>
      <c r="F1007" s="127"/>
      <c r="G1007" s="122"/>
    </row>
    <row r="1008" spans="1:7" x14ac:dyDescent="0.3">
      <c r="A1008" s="135"/>
      <c r="B1008" s="123"/>
      <c r="C1008" s="122"/>
      <c r="D1008" s="145"/>
      <c r="E1008" s="122"/>
      <c r="F1008" s="122"/>
      <c r="G1008" s="122">
        <f>SUM(G1007:G1007)</f>
        <v>0</v>
      </c>
    </row>
    <row r="1009" spans="1:7" x14ac:dyDescent="0.3">
      <c r="A1009" s="135"/>
      <c r="B1009" s="169"/>
      <c r="C1009" s="401"/>
      <c r="D1009" s="140"/>
      <c r="E1009" s="137"/>
      <c r="F1009" s="137"/>
      <c r="G1009" s="137"/>
    </row>
    <row r="1010" spans="1:7" x14ac:dyDescent="0.3">
      <c r="A1010" s="125"/>
      <c r="B1010" s="185"/>
      <c r="C1010" s="122"/>
      <c r="D1010" s="143"/>
      <c r="E1010" s="142"/>
      <c r="F1010" s="142"/>
      <c r="G1010" s="142"/>
    </row>
    <row r="1011" spans="1:7" x14ac:dyDescent="0.3">
      <c r="A1011" s="125"/>
      <c r="B1011" s="185"/>
      <c r="C1011" s="122"/>
      <c r="D1011" s="143"/>
      <c r="E1011" s="142"/>
      <c r="F1011" s="142"/>
      <c r="G1011" s="142"/>
    </row>
    <row r="1012" spans="1:7" x14ac:dyDescent="0.3">
      <c r="A1012" s="125"/>
      <c r="B1012" s="185"/>
      <c r="C1012" s="122"/>
      <c r="D1012" s="143"/>
      <c r="E1012" s="125"/>
      <c r="F1012" s="122"/>
      <c r="G1012" s="142"/>
    </row>
    <row r="1013" spans="1:7" x14ac:dyDescent="0.3">
      <c r="A1013" s="125"/>
      <c r="B1013" s="185"/>
      <c r="C1013" s="122"/>
      <c r="D1013" s="143"/>
      <c r="E1013" s="149"/>
      <c r="F1013" s="142"/>
      <c r="G1013" s="142"/>
    </row>
    <row r="1014" spans="1:7" x14ac:dyDescent="0.3">
      <c r="A1014" s="125"/>
      <c r="B1014" s="185"/>
      <c r="C1014" s="122"/>
      <c r="D1014" s="143"/>
      <c r="E1014" s="149"/>
      <c r="F1014" s="142"/>
      <c r="G1014" s="142"/>
    </row>
    <row r="1015" spans="1:7" x14ac:dyDescent="0.3">
      <c r="A1015" s="125"/>
      <c r="B1015" s="185"/>
      <c r="C1015" s="122"/>
      <c r="D1015" s="143"/>
      <c r="E1015" s="149"/>
      <c r="F1015" s="142"/>
      <c r="G1015" s="142"/>
    </row>
    <row r="1016" spans="1:7" x14ac:dyDescent="0.3">
      <c r="A1016" s="125"/>
      <c r="B1016" s="185"/>
      <c r="C1016" s="122"/>
      <c r="D1016" s="143"/>
      <c r="E1016" s="149"/>
      <c r="F1016" s="142"/>
      <c r="G1016" s="142"/>
    </row>
    <row r="1017" spans="1:7" x14ac:dyDescent="0.3">
      <c r="A1017" s="125"/>
      <c r="B1017" s="185"/>
      <c r="C1017" s="122"/>
      <c r="D1017" s="143"/>
      <c r="E1017" s="149"/>
      <c r="F1017" s="142"/>
      <c r="G1017" s="142"/>
    </row>
    <row r="1018" spans="1:7" x14ac:dyDescent="0.3">
      <c r="A1018" s="125"/>
      <c r="B1018" s="185"/>
      <c r="C1018" s="122"/>
      <c r="D1018" s="143"/>
      <c r="E1018" s="149"/>
      <c r="F1018" s="142"/>
      <c r="G1018" s="142"/>
    </row>
    <row r="1019" spans="1:7" x14ac:dyDescent="0.3">
      <c r="A1019" s="125"/>
      <c r="B1019" s="185"/>
      <c r="C1019" s="122"/>
      <c r="D1019" s="143"/>
      <c r="E1019" s="149"/>
      <c r="F1019" s="142"/>
      <c r="G1019" s="142"/>
    </row>
    <row r="1020" spans="1:7" x14ac:dyDescent="0.3">
      <c r="A1020" s="125"/>
      <c r="B1020" s="185"/>
      <c r="C1020" s="122"/>
      <c r="D1020" s="143"/>
      <c r="E1020" s="149"/>
      <c r="F1020" s="142"/>
      <c r="G1020" s="142"/>
    </row>
    <row r="1021" spans="1:7" x14ac:dyDescent="0.3">
      <c r="A1021" s="125"/>
      <c r="B1021" s="185"/>
      <c r="C1021" s="122"/>
      <c r="D1021" s="143"/>
      <c r="E1021" s="149"/>
      <c r="F1021" s="142"/>
      <c r="G1021" s="142"/>
    </row>
    <row r="1022" spans="1:7" x14ac:dyDescent="0.3">
      <c r="A1022" s="125"/>
      <c r="B1022" s="421"/>
      <c r="C1022" s="122"/>
      <c r="D1022" s="143"/>
      <c r="E1022" s="149"/>
      <c r="F1022" s="142"/>
      <c r="G1022" s="142"/>
    </row>
    <row r="1023" spans="1:7" x14ac:dyDescent="0.3">
      <c r="A1023" s="125"/>
      <c r="B1023" s="424"/>
      <c r="C1023" s="122"/>
      <c r="D1023" s="143"/>
      <c r="E1023" s="149"/>
      <c r="F1023" s="142"/>
      <c r="G1023" s="142"/>
    </row>
    <row r="1024" spans="1:7" x14ac:dyDescent="0.3">
      <c r="A1024" s="125"/>
      <c r="B1024" s="424"/>
      <c r="C1024" s="122"/>
      <c r="D1024" s="143"/>
      <c r="E1024" s="149"/>
      <c r="F1024" s="142"/>
      <c r="G1024" s="142"/>
    </row>
    <row r="1025" spans="1:7" x14ac:dyDescent="0.3">
      <c r="A1025" s="125"/>
      <c r="B1025" s="424"/>
      <c r="C1025" s="122"/>
      <c r="D1025" s="143"/>
      <c r="E1025" s="149"/>
      <c r="F1025" s="142"/>
      <c r="G1025" s="142"/>
    </row>
    <row r="1026" spans="1:7" x14ac:dyDescent="0.3">
      <c r="A1026" s="125"/>
      <c r="B1026" s="421"/>
      <c r="C1026" s="122"/>
      <c r="D1026" s="143"/>
      <c r="E1026" s="149"/>
      <c r="F1026" s="142"/>
      <c r="G1026" s="142"/>
    </row>
    <row r="1027" spans="1:7" x14ac:dyDescent="0.3">
      <c r="A1027" s="125"/>
      <c r="B1027" s="424"/>
      <c r="C1027" s="122"/>
      <c r="D1027" s="143"/>
      <c r="E1027" s="149"/>
      <c r="F1027" s="142"/>
      <c r="G1027" s="142"/>
    </row>
    <row r="1028" spans="1:7" x14ac:dyDescent="0.3">
      <c r="A1028" s="135"/>
      <c r="B1028" s="420"/>
      <c r="C1028" s="122"/>
      <c r="D1028" s="145"/>
      <c r="E1028" s="125"/>
      <c r="F1028" s="122"/>
      <c r="G1028" s="122">
        <f>SUM(G1010:G1027)</f>
        <v>0</v>
      </c>
    </row>
    <row r="1029" spans="1:7" x14ac:dyDescent="0.3">
      <c r="A1029" s="135"/>
      <c r="B1029" s="135"/>
      <c r="C1029" s="142"/>
      <c r="D1029" s="140"/>
      <c r="E1029" s="137"/>
      <c r="F1029" s="137"/>
      <c r="G1029" s="137"/>
    </row>
    <row r="1030" spans="1:7" x14ac:dyDescent="0.3">
      <c r="A1030" s="125"/>
      <c r="B1030" s="126"/>
      <c r="C1030" s="122"/>
      <c r="D1030" s="145"/>
      <c r="E1030" s="122"/>
      <c r="F1030" s="122"/>
      <c r="G1030" s="122"/>
    </row>
    <row r="1031" spans="1:7" x14ac:dyDescent="0.3">
      <c r="A1031" s="135"/>
      <c r="B1031" s="123"/>
      <c r="C1031" s="122"/>
      <c r="D1031" s="145"/>
      <c r="E1031" s="122"/>
      <c r="F1031" s="122"/>
      <c r="G1031" s="122">
        <f>SUM(G1030:G1030)</f>
        <v>0</v>
      </c>
    </row>
    <row r="1032" spans="1:7" s="131" customFormat="1" x14ac:dyDescent="0.3">
      <c r="A1032" s="135"/>
      <c r="B1032" s="136"/>
      <c r="C1032" s="137"/>
      <c r="D1032" s="226"/>
      <c r="E1032" s="127"/>
      <c r="F1032" s="127"/>
      <c r="G1032" s="122"/>
    </row>
    <row r="1033" spans="1:7" s="131" customFormat="1" x14ac:dyDescent="0.3">
      <c r="A1033" s="125"/>
      <c r="B1033" s="132"/>
      <c r="C1033" s="122"/>
      <c r="D1033" s="145"/>
      <c r="E1033" s="122"/>
      <c r="F1033" s="122"/>
      <c r="G1033" s="122"/>
    </row>
    <row r="1034" spans="1:7" s="131" customFormat="1" x14ac:dyDescent="0.3">
      <c r="A1034" s="135"/>
      <c r="B1034" s="139"/>
      <c r="C1034" s="122"/>
      <c r="D1034" s="145"/>
      <c r="E1034" s="122"/>
      <c r="F1034" s="122"/>
      <c r="G1034" s="122">
        <f>SUM(G1033)</f>
        <v>0</v>
      </c>
    </row>
    <row r="1035" spans="1:7" s="154" customFormat="1" x14ac:dyDescent="0.3">
      <c r="A1035" s="135"/>
      <c r="B1035" s="135"/>
      <c r="C1035" s="142"/>
      <c r="D1035" s="143"/>
      <c r="E1035" s="186"/>
      <c r="F1035" s="142"/>
      <c r="G1035" s="142">
        <f>G1005+G1008+G1031+G1028+G997+G1034</f>
        <v>0</v>
      </c>
    </row>
  </sheetData>
  <autoFilter ref="A4:G1035"/>
  <mergeCells count="16">
    <mergeCell ref="A130:B130"/>
    <mergeCell ref="D2:E2"/>
    <mergeCell ref="A10:G10"/>
    <mergeCell ref="A32:G32"/>
    <mergeCell ref="A46:G46"/>
    <mergeCell ref="A88:G88"/>
    <mergeCell ref="A129:B129"/>
    <mergeCell ref="A106:G106"/>
    <mergeCell ref="A117:G117"/>
    <mergeCell ref="A5:G5"/>
    <mergeCell ref="A122:G122"/>
    <mergeCell ref="A1:G1"/>
    <mergeCell ref="A78:G78"/>
    <mergeCell ref="A112:G112"/>
    <mergeCell ref="A61:G61"/>
    <mergeCell ref="A101:G101"/>
  </mergeCells>
  <conditionalFormatting sqref="B14">
    <cfRule type="duplicateValues" dxfId="13" priority="5"/>
  </conditionalFormatting>
  <conditionalFormatting sqref="B64:B67">
    <cfRule type="duplicateValues" dxfId="12" priority="3"/>
  </conditionalFormatting>
  <conditionalFormatting sqref="B68:B69">
    <cfRule type="duplicateValues" dxfId="11" priority="2"/>
  </conditionalFormatting>
  <conditionalFormatting sqref="B70:B75">
    <cfRule type="duplicateValues" dxfId="10" priority="1"/>
  </conditionalFormatting>
  <conditionalFormatting sqref="B63">
    <cfRule type="duplicateValues" dxfId="9" priority="4"/>
  </conditionalFormatting>
  <printOptions horizontalCentered="1"/>
  <pageMargins left="0.15748031496062992" right="0.15748031496062992" top="0.47244094488188981" bottom="0.39370078740157483" header="0.15748031496062992" footer="0.15748031496062992"/>
  <pageSetup paperSize="9" scale="65" fitToHeight="0" orientation="portrait" r:id="rId1"/>
  <headerFooter>
    <oddFooter>Страница &amp;P&amp;R&amp;A</oddFooter>
  </headerFooter>
  <rowBreaks count="1" manualBreakCount="1">
    <brk id="531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4"/>
  <sheetViews>
    <sheetView view="pageBreakPreview" zoomScale="60" zoomScaleNormal="60" workbookViewId="0">
      <selection activeCell="A2" sqref="A2:G2"/>
    </sheetView>
  </sheetViews>
  <sheetFormatPr defaultColWidth="9.109375" defaultRowHeight="15.6" zeroHeight="1" x14ac:dyDescent="0.3"/>
  <cols>
    <col min="1" max="1" width="7.33203125" style="105" customWidth="1"/>
    <col min="2" max="2" width="58.109375" style="105" customWidth="1"/>
    <col min="3" max="3" width="19.109375" style="391" customWidth="1"/>
    <col min="4" max="4" width="6.21875" style="403" customWidth="1"/>
    <col min="5" max="5" width="19.44140625" style="391" customWidth="1"/>
    <col min="6" max="6" width="17.44140625" style="391" customWidth="1"/>
    <col min="7" max="7" width="9.6640625" style="391" customWidth="1"/>
    <col min="8" max="16384" width="9.109375" style="105"/>
  </cols>
  <sheetData>
    <row r="1" spans="1:7" ht="41.25" customHeight="1" x14ac:dyDescent="0.3">
      <c r="A1" s="497" t="s">
        <v>267</v>
      </c>
      <c r="B1" s="497"/>
      <c r="C1" s="497"/>
      <c r="D1" s="497"/>
      <c r="E1" s="497"/>
      <c r="F1" s="497"/>
      <c r="G1" s="497"/>
    </row>
    <row r="2" spans="1:7" ht="51.75" customHeight="1" x14ac:dyDescent="0.3">
      <c r="A2" s="433" t="s">
        <v>21</v>
      </c>
      <c r="B2" s="433" t="s">
        <v>0</v>
      </c>
      <c r="C2" s="433" t="s">
        <v>22</v>
      </c>
      <c r="D2" s="487" t="s">
        <v>25</v>
      </c>
      <c r="E2" s="487"/>
      <c r="F2" s="433" t="s">
        <v>66</v>
      </c>
      <c r="G2" s="433" t="s">
        <v>63</v>
      </c>
    </row>
    <row r="3" spans="1:7" s="108" customFormat="1" x14ac:dyDescent="0.3">
      <c r="A3" s="107"/>
      <c r="B3" s="107"/>
      <c r="C3" s="107" t="s">
        <v>20</v>
      </c>
      <c r="D3" s="107" t="s">
        <v>39</v>
      </c>
      <c r="E3" s="112" t="s">
        <v>65</v>
      </c>
      <c r="F3" s="107" t="s">
        <v>20</v>
      </c>
      <c r="G3" s="107" t="s">
        <v>20</v>
      </c>
    </row>
    <row r="4" spans="1:7" s="108" customFormat="1" x14ac:dyDescent="0.3">
      <c r="A4" s="98">
        <v>1</v>
      </c>
      <c r="B4" s="98">
        <v>2</v>
      </c>
      <c r="C4" s="98">
        <v>3</v>
      </c>
      <c r="D4" s="98">
        <v>4</v>
      </c>
      <c r="E4" s="98">
        <v>5</v>
      </c>
      <c r="F4" s="98">
        <v>6</v>
      </c>
      <c r="G4" s="98">
        <v>7</v>
      </c>
    </row>
    <row r="5" spans="1:7" s="405" customFormat="1" ht="3.75" customHeight="1" x14ac:dyDescent="0.3">
      <c r="A5" s="502"/>
      <c r="B5" s="502"/>
      <c r="C5" s="502"/>
      <c r="D5" s="502"/>
      <c r="E5" s="502"/>
      <c r="F5" s="502"/>
      <c r="G5" s="98"/>
    </row>
    <row r="6" spans="1:7" s="115" customFormat="1" ht="15" customHeight="1" x14ac:dyDescent="0.3">
      <c r="A6" s="499" t="s">
        <v>68</v>
      </c>
      <c r="B6" s="499"/>
      <c r="C6" s="499"/>
      <c r="D6" s="499"/>
      <c r="E6" s="499"/>
      <c r="F6" s="499"/>
      <c r="G6" s="499"/>
    </row>
    <row r="7" spans="1:7" s="115" customFormat="1" ht="17.25" customHeight="1" x14ac:dyDescent="0.3">
      <c r="A7" s="119" t="s">
        <v>199</v>
      </c>
      <c r="B7" s="237"/>
      <c r="C7" s="100"/>
      <c r="D7" s="102"/>
      <c r="E7" s="100"/>
      <c r="F7" s="100"/>
      <c r="G7" s="100"/>
    </row>
    <row r="8" spans="1:7" s="115" customFormat="1" ht="17.25" customHeight="1" x14ac:dyDescent="0.3">
      <c r="A8" s="102">
        <v>1</v>
      </c>
      <c r="B8" s="239" t="s">
        <v>200</v>
      </c>
      <c r="C8" s="100">
        <f>E8+F8+G8</f>
        <v>2605709.46</v>
      </c>
      <c r="D8" s="102">
        <v>1</v>
      </c>
      <c r="E8" s="278">
        <f>2532246*D8</f>
        <v>2532246</v>
      </c>
      <c r="F8" s="100">
        <f t="shared" ref="F8:F9" si="0">73463.46*D8</f>
        <v>73463.460000000006</v>
      </c>
      <c r="G8" s="100"/>
    </row>
    <row r="9" spans="1:7" s="108" customFormat="1" ht="17.25" customHeight="1" x14ac:dyDescent="0.3">
      <c r="A9" s="239" t="s">
        <v>42</v>
      </c>
      <c r="B9" s="99"/>
      <c r="C9" s="100">
        <f>SUM(C8:C8)</f>
        <v>2605709.46</v>
      </c>
      <c r="D9" s="102">
        <f>SUM(D8:D8)</f>
        <v>1</v>
      </c>
      <c r="E9" s="278">
        <f>2532246*D9</f>
        <v>2532246</v>
      </c>
      <c r="F9" s="100">
        <f t="shared" si="0"/>
        <v>73463.460000000006</v>
      </c>
      <c r="G9" s="100">
        <f>SUM(G8:G8)</f>
        <v>0</v>
      </c>
    </row>
    <row r="10" spans="1:7" s="115" customFormat="1" ht="17.25" customHeight="1" x14ac:dyDescent="0.3">
      <c r="A10" s="114" t="s">
        <v>70</v>
      </c>
      <c r="B10" s="237"/>
      <c r="C10" s="220">
        <f>C9</f>
        <v>2605709.46</v>
      </c>
      <c r="D10" s="244">
        <f>D9</f>
        <v>1</v>
      </c>
      <c r="E10" s="220">
        <f>E9</f>
        <v>2532246</v>
      </c>
      <c r="F10" s="220">
        <f>F9</f>
        <v>73463.460000000006</v>
      </c>
      <c r="G10" s="220">
        <f>G9</f>
        <v>0</v>
      </c>
    </row>
    <row r="11" spans="1:7" s="115" customFormat="1" ht="17.25" customHeight="1" x14ac:dyDescent="0.3">
      <c r="A11" s="498" t="s">
        <v>74</v>
      </c>
      <c r="B11" s="498"/>
      <c r="C11" s="498"/>
      <c r="D11" s="498"/>
      <c r="E11" s="498"/>
      <c r="F11" s="498"/>
      <c r="G11" s="498"/>
    </row>
    <row r="12" spans="1:7" s="115" customFormat="1" ht="17.25" customHeight="1" x14ac:dyDescent="0.3">
      <c r="A12" s="237" t="s">
        <v>275</v>
      </c>
      <c r="B12" s="114"/>
      <c r="C12" s="220"/>
      <c r="D12" s="244"/>
      <c r="E12" s="220"/>
      <c r="F12" s="220"/>
      <c r="G12" s="286"/>
    </row>
    <row r="13" spans="1:7" s="108" customFormat="1" ht="17.25" customHeight="1" x14ac:dyDescent="0.3">
      <c r="A13" s="98">
        <f>A8+1</f>
        <v>2</v>
      </c>
      <c r="B13" s="99" t="s">
        <v>78</v>
      </c>
      <c r="C13" s="100">
        <f>E13+F13+G13</f>
        <v>5211418.92</v>
      </c>
      <c r="D13" s="102">
        <v>2</v>
      </c>
      <c r="E13" s="278">
        <f>2532246*D13</f>
        <v>5064492</v>
      </c>
      <c r="F13" s="100">
        <f t="shared" ref="F13" si="1">73463.46*D13</f>
        <v>146926.92000000001</v>
      </c>
      <c r="G13" s="100"/>
    </row>
    <row r="14" spans="1:7" s="108" customFormat="1" ht="17.25" customHeight="1" x14ac:dyDescent="0.3">
      <c r="A14" s="98">
        <f>A13+1</f>
        <v>3</v>
      </c>
      <c r="B14" s="99" t="s">
        <v>80</v>
      </c>
      <c r="C14" s="100">
        <f>E14+F14+G14</f>
        <v>2605709.46</v>
      </c>
      <c r="D14" s="102">
        <v>1</v>
      </c>
      <c r="E14" s="278">
        <f t="shared" ref="E14:E15" si="2">2532246*D14</f>
        <v>2532246</v>
      </c>
      <c r="F14" s="100">
        <f t="shared" ref="F14:F15" si="3">73463.46*D14</f>
        <v>73463.460000000006</v>
      </c>
      <c r="G14" s="100"/>
    </row>
    <row r="15" spans="1:7" s="108" customFormat="1" ht="17.25" customHeight="1" x14ac:dyDescent="0.3">
      <c r="A15" s="98">
        <f>A14+1</f>
        <v>4</v>
      </c>
      <c r="B15" s="253" t="s">
        <v>215</v>
      </c>
      <c r="C15" s="100">
        <f>E15+F15+G15</f>
        <v>5211418.92</v>
      </c>
      <c r="D15" s="102">
        <v>2</v>
      </c>
      <c r="E15" s="278">
        <f t="shared" si="2"/>
        <v>5064492</v>
      </c>
      <c r="F15" s="100">
        <f t="shared" si="3"/>
        <v>146926.92000000001</v>
      </c>
      <c r="G15" s="100"/>
    </row>
    <row r="16" spans="1:7" s="108" customFormat="1" ht="17.25" customHeight="1" x14ac:dyDescent="0.3">
      <c r="A16" s="239" t="s">
        <v>42</v>
      </c>
      <c r="B16" s="99"/>
      <c r="C16" s="100">
        <f>SUM(C13:C15)</f>
        <v>13028547.300000001</v>
      </c>
      <c r="D16" s="102">
        <f>SUM(D13:D15)</f>
        <v>5</v>
      </c>
      <c r="E16" s="100">
        <f>SUM(E13:E15)</f>
        <v>12661230</v>
      </c>
      <c r="F16" s="100">
        <f>SUM(F13:F15)</f>
        <v>367317.30000000005</v>
      </c>
      <c r="G16" s="100">
        <f>SUM(G13:G15)</f>
        <v>0</v>
      </c>
    </row>
    <row r="17" spans="1:7" s="108" customFormat="1" ht="17.25" customHeight="1" x14ac:dyDescent="0.3">
      <c r="A17" s="114" t="s">
        <v>91</v>
      </c>
      <c r="B17" s="99"/>
      <c r="C17" s="220">
        <f>C16</f>
        <v>13028547.300000001</v>
      </c>
      <c r="D17" s="244">
        <f>D16</f>
        <v>5</v>
      </c>
      <c r="E17" s="220">
        <f>E16</f>
        <v>12661230</v>
      </c>
      <c r="F17" s="220">
        <f>F16</f>
        <v>367317.30000000005</v>
      </c>
      <c r="G17" s="220">
        <f>G16</f>
        <v>0</v>
      </c>
    </row>
    <row r="18" spans="1:7" s="108" customFormat="1" ht="17.25" customHeight="1" x14ac:dyDescent="0.3">
      <c r="A18" s="498" t="s">
        <v>99</v>
      </c>
      <c r="B18" s="498"/>
      <c r="C18" s="498"/>
      <c r="D18" s="498"/>
      <c r="E18" s="498"/>
      <c r="F18" s="498"/>
      <c r="G18" s="498"/>
    </row>
    <row r="19" spans="1:7" s="108" customFormat="1" ht="17.25" customHeight="1" x14ac:dyDescent="0.3">
      <c r="A19" s="237" t="s">
        <v>276</v>
      </c>
      <c r="B19" s="99"/>
      <c r="C19" s="100"/>
      <c r="D19" s="102"/>
      <c r="E19" s="100"/>
      <c r="F19" s="100"/>
      <c r="G19" s="100"/>
    </row>
    <row r="20" spans="1:7" s="108" customFormat="1" ht="17.25" customHeight="1" x14ac:dyDescent="0.3">
      <c r="A20" s="98">
        <f>A15+1</f>
        <v>5</v>
      </c>
      <c r="B20" s="99" t="s">
        <v>94</v>
      </c>
      <c r="C20" s="100">
        <f>E20+F20+G20</f>
        <v>5211418.92</v>
      </c>
      <c r="D20" s="102">
        <f>cвод!J33</f>
        <v>2</v>
      </c>
      <c r="E20" s="278">
        <f>2532246*D20</f>
        <v>5064492</v>
      </c>
      <c r="F20" s="100">
        <f t="shared" ref="F20" si="4">73463.46*D20</f>
        <v>146926.92000000001</v>
      </c>
      <c r="G20" s="100"/>
    </row>
    <row r="21" spans="1:7" s="108" customFormat="1" ht="17.25" customHeight="1" x14ac:dyDescent="0.3">
      <c r="A21" s="239" t="s">
        <v>42</v>
      </c>
      <c r="B21" s="99"/>
      <c r="C21" s="100">
        <f>SUM(C20:C20)</f>
        <v>5211418.92</v>
      </c>
      <c r="D21" s="102">
        <f>SUM(D20:D20)</f>
        <v>2</v>
      </c>
      <c r="E21" s="100">
        <f>SUM(E20:E20)</f>
        <v>5064492</v>
      </c>
      <c r="F21" s="100">
        <f>SUM(F20:F20)</f>
        <v>146926.92000000001</v>
      </c>
      <c r="G21" s="100">
        <f>SUM(G20:G20)</f>
        <v>0</v>
      </c>
    </row>
    <row r="22" spans="1:7" s="108" customFormat="1" ht="17.25" customHeight="1" x14ac:dyDescent="0.3">
      <c r="A22" s="237" t="s">
        <v>277</v>
      </c>
      <c r="B22" s="99"/>
      <c r="C22" s="100"/>
      <c r="D22" s="102"/>
      <c r="E22" s="100"/>
      <c r="F22" s="100"/>
      <c r="G22" s="100"/>
    </row>
    <row r="23" spans="1:7" s="108" customFormat="1" ht="17.25" customHeight="1" x14ac:dyDescent="0.3">
      <c r="A23" s="102">
        <f>A20+1</f>
        <v>6</v>
      </c>
      <c r="B23" s="274" t="s">
        <v>286</v>
      </c>
      <c r="C23" s="100">
        <f t="shared" ref="C23:C27" si="5">E23+F23+G23</f>
        <v>2606190.13</v>
      </c>
      <c r="D23" s="102">
        <v>1</v>
      </c>
      <c r="E23" s="100">
        <v>2532246</v>
      </c>
      <c r="F23" s="100">
        <v>73944.13</v>
      </c>
      <c r="G23" s="100"/>
    </row>
    <row r="24" spans="1:7" s="108" customFormat="1" ht="17.25" customHeight="1" x14ac:dyDescent="0.3">
      <c r="A24" s="102">
        <v>7</v>
      </c>
      <c r="B24" s="274" t="s">
        <v>287</v>
      </c>
      <c r="C24" s="100">
        <f t="shared" si="5"/>
        <v>2606190.13</v>
      </c>
      <c r="D24" s="102">
        <v>1</v>
      </c>
      <c r="E24" s="100">
        <v>2532246</v>
      </c>
      <c r="F24" s="100">
        <v>73944.13</v>
      </c>
      <c r="G24" s="100"/>
    </row>
    <row r="25" spans="1:7" s="108" customFormat="1" ht="17.25" customHeight="1" x14ac:dyDescent="0.3">
      <c r="A25" s="102">
        <v>8</v>
      </c>
      <c r="B25" s="274" t="s">
        <v>288</v>
      </c>
      <c r="C25" s="100">
        <f t="shared" si="5"/>
        <v>2606190.13</v>
      </c>
      <c r="D25" s="102">
        <v>1</v>
      </c>
      <c r="E25" s="100">
        <v>2532246</v>
      </c>
      <c r="F25" s="100">
        <v>73944.13</v>
      </c>
      <c r="G25" s="100"/>
    </row>
    <row r="26" spans="1:7" s="108" customFormat="1" ht="17.25" customHeight="1" x14ac:dyDescent="0.3">
      <c r="A26" s="102">
        <v>9</v>
      </c>
      <c r="B26" s="408" t="s">
        <v>289</v>
      </c>
      <c r="C26" s="100">
        <f t="shared" si="5"/>
        <v>2606190.13</v>
      </c>
      <c r="D26" s="102">
        <v>1</v>
      </c>
      <c r="E26" s="100">
        <v>2532246</v>
      </c>
      <c r="F26" s="100">
        <v>73944.13</v>
      </c>
      <c r="G26" s="100"/>
    </row>
    <row r="27" spans="1:7" s="108" customFormat="1" ht="17.25" customHeight="1" x14ac:dyDescent="0.35">
      <c r="A27" s="102">
        <v>10</v>
      </c>
      <c r="B27" s="409" t="s">
        <v>274</v>
      </c>
      <c r="C27" s="100">
        <f t="shared" si="5"/>
        <v>2606190.13</v>
      </c>
      <c r="D27" s="102">
        <v>1</v>
      </c>
      <c r="E27" s="100">
        <v>2532246</v>
      </c>
      <c r="F27" s="100">
        <v>73944.13</v>
      </c>
      <c r="G27" s="100"/>
    </row>
    <row r="28" spans="1:7" s="108" customFormat="1" ht="17.25" customHeight="1" x14ac:dyDescent="0.3">
      <c r="A28" s="239" t="s">
        <v>42</v>
      </c>
      <c r="B28" s="99"/>
      <c r="C28" s="425">
        <f>SUM(C23:C27)</f>
        <v>13030950.649999999</v>
      </c>
      <c r="D28" s="102">
        <f>SUM(D23:D27)</f>
        <v>5</v>
      </c>
      <c r="E28" s="425">
        <f>SUM(E23:E27)</f>
        <v>12661230</v>
      </c>
      <c r="F28" s="425">
        <f>SUM(F23:F27)</f>
        <v>369720.65</v>
      </c>
      <c r="G28" s="102">
        <f>SUM(G23:G27)</f>
        <v>0</v>
      </c>
    </row>
    <row r="29" spans="1:7" s="108" customFormat="1" ht="17.25" customHeight="1" x14ac:dyDescent="0.3">
      <c r="A29" s="114" t="s">
        <v>69</v>
      </c>
      <c r="B29" s="99"/>
      <c r="C29" s="220">
        <f>C21+C28</f>
        <v>18242369.57</v>
      </c>
      <c r="D29" s="245">
        <f>D21+D28</f>
        <v>7</v>
      </c>
      <c r="E29" s="220">
        <f>E21+E28</f>
        <v>17725722</v>
      </c>
      <c r="F29" s="220">
        <f>F21+F28</f>
        <v>516647.57000000007</v>
      </c>
      <c r="G29" s="220">
        <f>G21+G28</f>
        <v>0</v>
      </c>
    </row>
    <row r="30" spans="1:7" s="108" customFormat="1" ht="17.25" customHeight="1" x14ac:dyDescent="0.3">
      <c r="A30" s="498" t="s">
        <v>113</v>
      </c>
      <c r="B30" s="498"/>
      <c r="C30" s="498"/>
      <c r="D30" s="498"/>
      <c r="E30" s="498"/>
      <c r="F30" s="498"/>
      <c r="G30" s="498"/>
    </row>
    <row r="31" spans="1:7" s="108" customFormat="1" ht="17.25" customHeight="1" x14ac:dyDescent="0.3">
      <c r="A31" s="237" t="s">
        <v>114</v>
      </c>
      <c r="B31" s="99"/>
      <c r="C31" s="100"/>
      <c r="D31" s="102"/>
      <c r="E31" s="100"/>
      <c r="F31" s="100"/>
      <c r="G31" s="100"/>
    </row>
    <row r="32" spans="1:7" s="108" customFormat="1" ht="17.25" customHeight="1" x14ac:dyDescent="0.3">
      <c r="A32" s="98">
        <f>A27+1</f>
        <v>11</v>
      </c>
      <c r="B32" s="99" t="s">
        <v>117</v>
      </c>
      <c r="C32" s="100">
        <f>E32+F32+G32</f>
        <v>7817128.3799999999</v>
      </c>
      <c r="D32" s="102">
        <f>cвод!J59</f>
        <v>3</v>
      </c>
      <c r="E32" s="278">
        <f>2532246*D32</f>
        <v>7596738</v>
      </c>
      <c r="F32" s="100">
        <f>cвод!L59</f>
        <v>220390.38</v>
      </c>
      <c r="G32" s="100"/>
    </row>
    <row r="33" spans="1:7" s="108" customFormat="1" ht="17.25" customHeight="1" x14ac:dyDescent="0.3">
      <c r="A33" s="98">
        <f>A32+1</f>
        <v>12</v>
      </c>
      <c r="B33" s="99" t="s">
        <v>125</v>
      </c>
      <c r="C33" s="100">
        <f>E33+F33+G33</f>
        <v>2605709.46</v>
      </c>
      <c r="D33" s="102">
        <f>cвод!J67</f>
        <v>1</v>
      </c>
      <c r="E33" s="278">
        <f t="shared" ref="E33:E35" si="6">2532246*D33</f>
        <v>2532246</v>
      </c>
      <c r="F33" s="100">
        <f>cвод!L67</f>
        <v>73463.460000000006</v>
      </c>
      <c r="G33" s="100"/>
    </row>
    <row r="34" spans="1:7" s="108" customFormat="1" ht="17.25" customHeight="1" x14ac:dyDescent="0.3">
      <c r="A34" s="98">
        <f>A33+1</f>
        <v>13</v>
      </c>
      <c r="B34" s="99" t="s">
        <v>127</v>
      </c>
      <c r="C34" s="100">
        <f>E34+F34+G34</f>
        <v>5211418.92</v>
      </c>
      <c r="D34" s="102">
        <f>cвод!J69</f>
        <v>2</v>
      </c>
      <c r="E34" s="278">
        <f t="shared" si="6"/>
        <v>5064492</v>
      </c>
      <c r="F34" s="100">
        <f>cвод!L69</f>
        <v>146926.92000000001</v>
      </c>
      <c r="G34" s="100"/>
    </row>
    <row r="35" spans="1:7" s="108" customFormat="1" ht="17.25" customHeight="1" x14ac:dyDescent="0.3">
      <c r="A35" s="98">
        <f>A34+1</f>
        <v>14</v>
      </c>
      <c r="B35" s="99" t="s">
        <v>129</v>
      </c>
      <c r="C35" s="100">
        <f>E35+F35+G35</f>
        <v>5211418.92</v>
      </c>
      <c r="D35" s="102">
        <f>cвод!J71</f>
        <v>2</v>
      </c>
      <c r="E35" s="278">
        <f t="shared" si="6"/>
        <v>5064492</v>
      </c>
      <c r="F35" s="100">
        <f>cвод!L71</f>
        <v>146926.92000000001</v>
      </c>
      <c r="G35" s="100"/>
    </row>
    <row r="36" spans="1:7" s="108" customFormat="1" ht="17.25" customHeight="1" x14ac:dyDescent="0.3">
      <c r="A36" s="239" t="s">
        <v>42</v>
      </c>
      <c r="B36" s="99"/>
      <c r="C36" s="100">
        <f>SUM(C32:C35)</f>
        <v>20845675.68</v>
      </c>
      <c r="D36" s="102">
        <f>SUM(D32:D35)</f>
        <v>8</v>
      </c>
      <c r="E36" s="100">
        <f>SUM(E32:E35)</f>
        <v>20257968</v>
      </c>
      <c r="F36" s="100">
        <f>SUM(F32:F35)</f>
        <v>587707.68000000005</v>
      </c>
      <c r="G36" s="100">
        <f>SUM(G32:G35)</f>
        <v>0</v>
      </c>
    </row>
    <row r="37" spans="1:7" s="108" customFormat="1" ht="17.25" customHeight="1" x14ac:dyDescent="0.3">
      <c r="A37" s="114" t="s">
        <v>71</v>
      </c>
      <c r="B37" s="99"/>
      <c r="C37" s="220">
        <f>C36</f>
        <v>20845675.68</v>
      </c>
      <c r="D37" s="244">
        <f>D36</f>
        <v>8</v>
      </c>
      <c r="E37" s="220">
        <f>E36</f>
        <v>20257968</v>
      </c>
      <c r="F37" s="220">
        <f>F36</f>
        <v>587707.68000000005</v>
      </c>
      <c r="G37" s="220">
        <f>G36</f>
        <v>0</v>
      </c>
    </row>
    <row r="38" spans="1:7" s="108" customFormat="1" ht="17.25" customHeight="1" x14ac:dyDescent="0.3">
      <c r="A38" s="498" t="s">
        <v>230</v>
      </c>
      <c r="B38" s="498"/>
      <c r="C38" s="498"/>
      <c r="D38" s="498"/>
      <c r="E38" s="498"/>
      <c r="F38" s="498"/>
      <c r="G38" s="498"/>
    </row>
    <row r="39" spans="1:7" s="108" customFormat="1" ht="17.25" customHeight="1" x14ac:dyDescent="0.3">
      <c r="A39" s="503" t="s">
        <v>231</v>
      </c>
      <c r="B39" s="503"/>
      <c r="C39" s="101"/>
      <c r="D39" s="102"/>
      <c r="E39" s="101"/>
      <c r="F39" s="101"/>
      <c r="G39" s="101"/>
    </row>
    <row r="40" spans="1:7" s="108" customFormat="1" ht="17.25" customHeight="1" x14ac:dyDescent="0.3">
      <c r="A40" s="98">
        <f>A35+1</f>
        <v>15</v>
      </c>
      <c r="B40" s="118" t="s">
        <v>233</v>
      </c>
      <c r="C40" s="100">
        <f t="shared" ref="C40:C51" si="7">E40+F40+G40</f>
        <v>2605709.46</v>
      </c>
      <c r="D40" s="102">
        <v>1</v>
      </c>
      <c r="E40" s="278">
        <f t="shared" ref="E40:E51" si="8">2532246*D40</f>
        <v>2532246</v>
      </c>
      <c r="F40" s="100">
        <f t="shared" ref="F40:F41" si="9">73463.46*D40</f>
        <v>73463.460000000006</v>
      </c>
      <c r="G40" s="100"/>
    </row>
    <row r="41" spans="1:7" s="108" customFormat="1" ht="17.25" customHeight="1" x14ac:dyDescent="0.3">
      <c r="A41" s="98">
        <f t="shared" ref="A41:A51" si="10">A40+1</f>
        <v>16</v>
      </c>
      <c r="B41" s="118" t="s">
        <v>234</v>
      </c>
      <c r="C41" s="100">
        <f t="shared" si="7"/>
        <v>10422837.84</v>
      </c>
      <c r="D41" s="102">
        <v>4</v>
      </c>
      <c r="E41" s="278">
        <f t="shared" si="8"/>
        <v>10128984</v>
      </c>
      <c r="F41" s="100">
        <f t="shared" si="9"/>
        <v>293853.84000000003</v>
      </c>
      <c r="G41" s="100"/>
    </row>
    <row r="42" spans="1:7" s="108" customFormat="1" ht="17.25" customHeight="1" x14ac:dyDescent="0.3">
      <c r="A42" s="98">
        <f t="shared" si="10"/>
        <v>17</v>
      </c>
      <c r="B42" s="118" t="s">
        <v>235</v>
      </c>
      <c r="C42" s="100">
        <f t="shared" si="7"/>
        <v>5211418.92</v>
      </c>
      <c r="D42" s="102">
        <v>2</v>
      </c>
      <c r="E42" s="278">
        <f t="shared" si="8"/>
        <v>5064492</v>
      </c>
      <c r="F42" s="100">
        <f>73463.46*D42</f>
        <v>146926.92000000001</v>
      </c>
      <c r="G42" s="100"/>
    </row>
    <row r="43" spans="1:7" s="108" customFormat="1" ht="17.25" customHeight="1" x14ac:dyDescent="0.3">
      <c r="A43" s="98">
        <f t="shared" si="10"/>
        <v>18</v>
      </c>
      <c r="B43" s="118" t="s">
        <v>236</v>
      </c>
      <c r="C43" s="100">
        <f t="shared" si="7"/>
        <v>15634256.76</v>
      </c>
      <c r="D43" s="102">
        <v>6</v>
      </c>
      <c r="E43" s="278">
        <f t="shared" si="8"/>
        <v>15193476</v>
      </c>
      <c r="F43" s="100">
        <f t="shared" ref="F43:F51" si="11">73463.46*D43</f>
        <v>440780.76</v>
      </c>
      <c r="G43" s="100"/>
    </row>
    <row r="44" spans="1:7" s="108" customFormat="1" ht="17.25" customHeight="1" x14ac:dyDescent="0.3">
      <c r="A44" s="98">
        <f t="shared" si="10"/>
        <v>19</v>
      </c>
      <c r="B44" s="118" t="s">
        <v>270</v>
      </c>
      <c r="C44" s="100">
        <f t="shared" si="7"/>
        <v>5211418.92</v>
      </c>
      <c r="D44" s="102">
        <v>2</v>
      </c>
      <c r="E44" s="278">
        <f t="shared" si="8"/>
        <v>5064492</v>
      </c>
      <c r="F44" s="100">
        <f t="shared" si="11"/>
        <v>146926.92000000001</v>
      </c>
      <c r="G44" s="100"/>
    </row>
    <row r="45" spans="1:7" s="108" customFormat="1" ht="17.25" customHeight="1" x14ac:dyDescent="0.3">
      <c r="A45" s="98">
        <f t="shared" si="10"/>
        <v>20</v>
      </c>
      <c r="B45" s="118" t="s">
        <v>238</v>
      </c>
      <c r="C45" s="100">
        <f t="shared" si="7"/>
        <v>2605709.46</v>
      </c>
      <c r="D45" s="102">
        <v>1</v>
      </c>
      <c r="E45" s="278">
        <f t="shared" si="8"/>
        <v>2532246</v>
      </c>
      <c r="F45" s="100">
        <f t="shared" si="11"/>
        <v>73463.460000000006</v>
      </c>
      <c r="G45" s="100"/>
    </row>
    <row r="46" spans="1:7" s="108" customFormat="1" ht="17.25" customHeight="1" x14ac:dyDescent="0.3">
      <c r="A46" s="98">
        <f t="shared" si="10"/>
        <v>21</v>
      </c>
      <c r="B46" s="118" t="s">
        <v>239</v>
      </c>
      <c r="C46" s="100">
        <f t="shared" si="7"/>
        <v>5211418.92</v>
      </c>
      <c r="D46" s="102">
        <v>2</v>
      </c>
      <c r="E46" s="278">
        <f t="shared" si="8"/>
        <v>5064492</v>
      </c>
      <c r="F46" s="100">
        <f t="shared" si="11"/>
        <v>146926.92000000001</v>
      </c>
      <c r="G46" s="100"/>
    </row>
    <row r="47" spans="1:7" s="108" customFormat="1" ht="17.25" customHeight="1" x14ac:dyDescent="0.3">
      <c r="A47" s="98">
        <f t="shared" si="10"/>
        <v>22</v>
      </c>
      <c r="B47" s="118" t="s">
        <v>240</v>
      </c>
      <c r="C47" s="100">
        <f t="shared" si="7"/>
        <v>18239966.219999999</v>
      </c>
      <c r="D47" s="102">
        <v>7</v>
      </c>
      <c r="E47" s="278">
        <f t="shared" si="8"/>
        <v>17725722</v>
      </c>
      <c r="F47" s="100">
        <f t="shared" si="11"/>
        <v>514244.22000000003</v>
      </c>
      <c r="G47" s="100"/>
    </row>
    <row r="48" spans="1:7" s="108" customFormat="1" ht="17.25" customHeight="1" x14ac:dyDescent="0.3">
      <c r="A48" s="98">
        <f t="shared" si="10"/>
        <v>23</v>
      </c>
      <c r="B48" s="118" t="s">
        <v>241</v>
      </c>
      <c r="C48" s="100">
        <f t="shared" si="7"/>
        <v>18239966.219999999</v>
      </c>
      <c r="D48" s="102">
        <v>7</v>
      </c>
      <c r="E48" s="278">
        <f t="shared" si="8"/>
        <v>17725722</v>
      </c>
      <c r="F48" s="100">
        <f t="shared" si="11"/>
        <v>514244.22000000003</v>
      </c>
      <c r="G48" s="100"/>
    </row>
    <row r="49" spans="1:7" s="108" customFormat="1" ht="17.25" customHeight="1" x14ac:dyDescent="0.3">
      <c r="A49" s="98">
        <f t="shared" si="10"/>
        <v>24</v>
      </c>
      <c r="B49" s="118" t="s">
        <v>242</v>
      </c>
      <c r="C49" s="100">
        <f t="shared" si="7"/>
        <v>13028547.300000001</v>
      </c>
      <c r="D49" s="102">
        <v>5</v>
      </c>
      <c r="E49" s="278">
        <f t="shared" si="8"/>
        <v>12661230</v>
      </c>
      <c r="F49" s="100">
        <f t="shared" si="11"/>
        <v>367317.30000000005</v>
      </c>
      <c r="G49" s="100"/>
    </row>
    <row r="50" spans="1:7" s="108" customFormat="1" ht="17.25" customHeight="1" x14ac:dyDescent="0.3">
      <c r="A50" s="98">
        <f t="shared" si="10"/>
        <v>25</v>
      </c>
      <c r="B50" s="118" t="s">
        <v>243</v>
      </c>
      <c r="C50" s="100">
        <f t="shared" si="7"/>
        <v>7817128.3799999999</v>
      </c>
      <c r="D50" s="102">
        <v>3</v>
      </c>
      <c r="E50" s="278">
        <f t="shared" si="8"/>
        <v>7596738</v>
      </c>
      <c r="F50" s="100">
        <f t="shared" si="11"/>
        <v>220390.38</v>
      </c>
      <c r="G50" s="100"/>
    </row>
    <row r="51" spans="1:7" s="108" customFormat="1" ht="17.25" customHeight="1" x14ac:dyDescent="0.3">
      <c r="A51" s="98">
        <f t="shared" si="10"/>
        <v>26</v>
      </c>
      <c r="B51" s="118" t="s">
        <v>244</v>
      </c>
      <c r="C51" s="100">
        <f t="shared" si="7"/>
        <v>15634256.76</v>
      </c>
      <c r="D51" s="102">
        <v>6</v>
      </c>
      <c r="E51" s="278">
        <f t="shared" si="8"/>
        <v>15193476</v>
      </c>
      <c r="F51" s="100">
        <f t="shared" si="11"/>
        <v>440780.76</v>
      </c>
      <c r="G51" s="100"/>
    </row>
    <row r="52" spans="1:7" s="108" customFormat="1" ht="17.25" customHeight="1" x14ac:dyDescent="0.3">
      <c r="A52" s="239" t="s">
        <v>42</v>
      </c>
      <c r="B52" s="99"/>
      <c r="C52" s="100">
        <f>SUM(C40:C51)</f>
        <v>119862635.16</v>
      </c>
      <c r="D52" s="102">
        <f>SUM(D40:D51)</f>
        <v>46</v>
      </c>
      <c r="E52" s="100">
        <f>SUM(E40:E51)</f>
        <v>116483316</v>
      </c>
      <c r="F52" s="100">
        <f>SUM(F40:F51)</f>
        <v>3379319.16</v>
      </c>
      <c r="G52" s="100">
        <f>SUM(G40:G51)</f>
        <v>0</v>
      </c>
    </row>
    <row r="53" spans="1:7" s="108" customFormat="1" ht="17.25" customHeight="1" x14ac:dyDescent="0.3">
      <c r="A53" s="114" t="s">
        <v>232</v>
      </c>
      <c r="B53" s="99"/>
      <c r="C53" s="220">
        <f>C52</f>
        <v>119862635.16</v>
      </c>
      <c r="D53" s="244">
        <f>D52</f>
        <v>46</v>
      </c>
      <c r="E53" s="220">
        <f>E52</f>
        <v>116483316</v>
      </c>
      <c r="F53" s="220">
        <f>F52</f>
        <v>3379319.16</v>
      </c>
      <c r="G53" s="220">
        <f>G52</f>
        <v>0</v>
      </c>
    </row>
    <row r="54" spans="1:7" s="108" customFormat="1" ht="17.25" customHeight="1" x14ac:dyDescent="0.3">
      <c r="A54" s="498" t="s">
        <v>133</v>
      </c>
      <c r="B54" s="498"/>
      <c r="C54" s="498"/>
      <c r="D54" s="498"/>
      <c r="E54" s="498"/>
      <c r="F54" s="498"/>
      <c r="G54" s="498"/>
    </row>
    <row r="55" spans="1:7" s="108" customFormat="1" ht="17.25" customHeight="1" x14ac:dyDescent="0.3">
      <c r="A55" s="237" t="s">
        <v>134</v>
      </c>
      <c r="B55" s="99"/>
      <c r="C55" s="100"/>
      <c r="D55" s="102"/>
      <c r="E55" s="100"/>
      <c r="F55" s="100"/>
      <c r="G55" s="100"/>
    </row>
    <row r="56" spans="1:7" s="108" customFormat="1" ht="17.25" customHeight="1" x14ac:dyDescent="0.3">
      <c r="A56" s="98">
        <f>A51+1</f>
        <v>27</v>
      </c>
      <c r="B56" s="99" t="s">
        <v>136</v>
      </c>
      <c r="C56" s="100">
        <f>E56+F56+G56</f>
        <v>2605709.46</v>
      </c>
      <c r="D56" s="102">
        <f>cвод!J96</f>
        <v>1</v>
      </c>
      <c r="E56" s="278">
        <f t="shared" ref="E56:E60" si="12">2532246*D56</f>
        <v>2532246</v>
      </c>
      <c r="F56" s="100">
        <f>73463.46*D56</f>
        <v>73463.460000000006</v>
      </c>
      <c r="G56" s="100"/>
    </row>
    <row r="57" spans="1:7" s="108" customFormat="1" ht="17.25" customHeight="1" x14ac:dyDescent="0.3">
      <c r="A57" s="98">
        <f>A56+1</f>
        <v>28</v>
      </c>
      <c r="B57" s="99" t="s">
        <v>140</v>
      </c>
      <c r="C57" s="100">
        <f>E57+F57+G57</f>
        <v>2605709.46</v>
      </c>
      <c r="D57" s="102">
        <f>cвод!J100</f>
        <v>1</v>
      </c>
      <c r="E57" s="278">
        <f t="shared" si="12"/>
        <v>2532246</v>
      </c>
      <c r="F57" s="100">
        <f t="shared" ref="F57:F60" si="13">73463.46*D57</f>
        <v>73463.460000000006</v>
      </c>
      <c r="G57" s="100"/>
    </row>
    <row r="58" spans="1:7" s="108" customFormat="1" ht="17.25" customHeight="1" x14ac:dyDescent="0.3">
      <c r="A58" s="98">
        <f>A57+1</f>
        <v>29</v>
      </c>
      <c r="B58" s="99" t="s">
        <v>141</v>
      </c>
      <c r="C58" s="100">
        <f>E58+F58+G58</f>
        <v>2605709.46</v>
      </c>
      <c r="D58" s="102">
        <f>cвод!J101</f>
        <v>1</v>
      </c>
      <c r="E58" s="278">
        <f t="shared" si="12"/>
        <v>2532246</v>
      </c>
      <c r="F58" s="100">
        <f t="shared" si="13"/>
        <v>73463.460000000006</v>
      </c>
      <c r="G58" s="100"/>
    </row>
    <row r="59" spans="1:7" s="108" customFormat="1" ht="17.25" customHeight="1" x14ac:dyDescent="0.3">
      <c r="A59" s="98">
        <f>A58+1</f>
        <v>30</v>
      </c>
      <c r="B59" s="99" t="s">
        <v>143</v>
      </c>
      <c r="C59" s="100">
        <f>E59+F59+G59</f>
        <v>2605709.46</v>
      </c>
      <c r="D59" s="102">
        <f>cвод!J103</f>
        <v>1</v>
      </c>
      <c r="E59" s="278">
        <f t="shared" si="12"/>
        <v>2532246</v>
      </c>
      <c r="F59" s="100">
        <f t="shared" si="13"/>
        <v>73463.460000000006</v>
      </c>
      <c r="G59" s="100"/>
    </row>
    <row r="60" spans="1:7" s="108" customFormat="1" ht="17.25" customHeight="1" x14ac:dyDescent="0.3">
      <c r="A60" s="98">
        <f>A59+1</f>
        <v>31</v>
      </c>
      <c r="B60" s="99" t="s">
        <v>144</v>
      </c>
      <c r="C60" s="100">
        <f>E60+F60+G60</f>
        <v>2605709.46</v>
      </c>
      <c r="D60" s="102">
        <f>cвод!J104</f>
        <v>1</v>
      </c>
      <c r="E60" s="278">
        <f t="shared" si="12"/>
        <v>2532246</v>
      </c>
      <c r="F60" s="100">
        <f t="shared" si="13"/>
        <v>73463.460000000006</v>
      </c>
      <c r="G60" s="100"/>
    </row>
    <row r="61" spans="1:7" s="108" customFormat="1" ht="17.25" customHeight="1" x14ac:dyDescent="0.3">
      <c r="A61" s="239" t="s">
        <v>42</v>
      </c>
      <c r="B61" s="99"/>
      <c r="C61" s="100">
        <f>SUM(C56:C60)</f>
        <v>13028547.300000001</v>
      </c>
      <c r="D61" s="102">
        <f>SUM(D56:D60)</f>
        <v>5</v>
      </c>
      <c r="E61" s="100">
        <f>SUM(E56:E60)</f>
        <v>12661230</v>
      </c>
      <c r="F61" s="100">
        <f>SUM(F56:F60)</f>
        <v>367317.30000000005</v>
      </c>
      <c r="G61" s="100">
        <f>SUM(G56:G60)</f>
        <v>0</v>
      </c>
    </row>
    <row r="62" spans="1:7" s="108" customFormat="1" ht="17.25" customHeight="1" x14ac:dyDescent="0.3">
      <c r="A62" s="114" t="s">
        <v>166</v>
      </c>
      <c r="B62" s="99"/>
      <c r="C62" s="220">
        <f>C61</f>
        <v>13028547.300000001</v>
      </c>
      <c r="D62" s="244">
        <f>D61</f>
        <v>5</v>
      </c>
      <c r="E62" s="220">
        <f>E61</f>
        <v>12661230</v>
      </c>
      <c r="F62" s="220">
        <f>F61</f>
        <v>367317.30000000005</v>
      </c>
      <c r="G62" s="220">
        <f>G61</f>
        <v>0</v>
      </c>
    </row>
    <row r="63" spans="1:7" s="108" customFormat="1" ht="17.25" customHeight="1" x14ac:dyDescent="0.3">
      <c r="A63" s="500" t="s">
        <v>163</v>
      </c>
      <c r="B63" s="500"/>
      <c r="C63" s="500"/>
      <c r="D63" s="500"/>
      <c r="E63" s="500"/>
      <c r="F63" s="500"/>
      <c r="G63" s="500"/>
    </row>
    <row r="64" spans="1:7" s="108" customFormat="1" ht="17.25" customHeight="1" x14ac:dyDescent="0.3">
      <c r="A64" s="257" t="s">
        <v>272</v>
      </c>
      <c r="B64" s="190"/>
      <c r="C64" s="100"/>
      <c r="D64" s="102"/>
      <c r="E64" s="100"/>
      <c r="F64" s="100"/>
      <c r="G64" s="100"/>
    </row>
    <row r="65" spans="1:13" s="108" customFormat="1" ht="17.25" customHeight="1" x14ac:dyDescent="0.3">
      <c r="A65" s="102">
        <f>A60+1</f>
        <v>32</v>
      </c>
      <c r="B65" s="190" t="s">
        <v>273</v>
      </c>
      <c r="C65" s="100">
        <f>E65+F65+G65</f>
        <v>10422837.84</v>
      </c>
      <c r="D65" s="102">
        <v>4</v>
      </c>
      <c r="E65" s="278">
        <f t="shared" ref="E65" si="14">2532246*D65</f>
        <v>10128984</v>
      </c>
      <c r="F65" s="100">
        <f t="shared" ref="F65" si="15">73463.46*D65</f>
        <v>293853.84000000003</v>
      </c>
      <c r="G65" s="100"/>
    </row>
    <row r="66" spans="1:13" s="108" customFormat="1" ht="17.25" customHeight="1" x14ac:dyDescent="0.3">
      <c r="A66" s="388" t="s">
        <v>42</v>
      </c>
      <c r="B66" s="190"/>
      <c r="C66" s="100">
        <f>SUM(C65)</f>
        <v>10422837.84</v>
      </c>
      <c r="D66" s="98">
        <f t="shared" ref="D66:G66" si="16">SUM(D65)</f>
        <v>4</v>
      </c>
      <c r="E66" s="100">
        <f t="shared" si="16"/>
        <v>10128984</v>
      </c>
      <c r="F66" s="100">
        <f t="shared" si="16"/>
        <v>293853.84000000003</v>
      </c>
      <c r="G66" s="100">
        <f t="shared" si="16"/>
        <v>0</v>
      </c>
    </row>
    <row r="67" spans="1:13" s="390" customFormat="1" ht="17.25" customHeight="1" x14ac:dyDescent="0.3">
      <c r="A67" s="257" t="s">
        <v>167</v>
      </c>
      <c r="B67" s="114"/>
      <c r="C67" s="220">
        <f>C66</f>
        <v>10422837.84</v>
      </c>
      <c r="D67" s="245">
        <f t="shared" ref="D67:G67" si="17">D66</f>
        <v>4</v>
      </c>
      <c r="E67" s="220">
        <f t="shared" si="17"/>
        <v>10128984</v>
      </c>
      <c r="F67" s="220">
        <f t="shared" si="17"/>
        <v>293853.84000000003</v>
      </c>
      <c r="G67" s="220">
        <f t="shared" si="17"/>
        <v>0</v>
      </c>
    </row>
    <row r="68" spans="1:13" s="115" customFormat="1" ht="17.25" customHeight="1" x14ac:dyDescent="0.3">
      <c r="A68" s="499" t="s">
        <v>101</v>
      </c>
      <c r="B68" s="499"/>
      <c r="C68" s="499"/>
      <c r="D68" s="499"/>
      <c r="E68" s="499"/>
      <c r="F68" s="499"/>
      <c r="G68" s="499"/>
    </row>
    <row r="69" spans="1:13" s="115" customFormat="1" ht="17.25" customHeight="1" x14ac:dyDescent="0.3">
      <c r="A69" s="237" t="s">
        <v>102</v>
      </c>
      <c r="B69" s="99"/>
      <c r="C69" s="275"/>
      <c r="D69" s="100"/>
      <c r="E69" s="100"/>
      <c r="F69" s="113"/>
      <c r="G69" s="238"/>
    </row>
    <row r="70" spans="1:13" s="115" customFormat="1" ht="17.25" customHeight="1" x14ac:dyDescent="0.3">
      <c r="A70" s="98">
        <f>A65+1</f>
        <v>33</v>
      </c>
      <c r="B70" s="99" t="s">
        <v>260</v>
      </c>
      <c r="C70" s="100">
        <f>E70+F70+G71</f>
        <v>2605709.46</v>
      </c>
      <c r="D70" s="98">
        <v>1</v>
      </c>
      <c r="E70" s="278">
        <f t="shared" ref="E70:E71" si="18">2532246*D70</f>
        <v>2532246</v>
      </c>
      <c r="F70" s="100">
        <f>73463.46*D70</f>
        <v>73463.460000000006</v>
      </c>
      <c r="G70" s="238"/>
    </row>
    <row r="71" spans="1:13" s="115" customFormat="1" ht="17.25" customHeight="1" x14ac:dyDescent="0.3">
      <c r="A71" s="98">
        <f t="shared" ref="A71" si="19">A70+1</f>
        <v>34</v>
      </c>
      <c r="B71" s="99" t="s">
        <v>261</v>
      </c>
      <c r="C71" s="100">
        <f>E71+F71+G72</f>
        <v>2605709.46</v>
      </c>
      <c r="D71" s="98">
        <v>1</v>
      </c>
      <c r="E71" s="278">
        <f t="shared" si="18"/>
        <v>2532246</v>
      </c>
      <c r="F71" s="100">
        <f t="shared" ref="F71" si="20">73463.46*D71</f>
        <v>73463.460000000006</v>
      </c>
      <c r="G71" s="238"/>
    </row>
    <row r="72" spans="1:13" s="390" customFormat="1" ht="17.25" customHeight="1" x14ac:dyDescent="0.3">
      <c r="A72" s="237" t="s">
        <v>42</v>
      </c>
      <c r="B72" s="99"/>
      <c r="C72" s="220">
        <f>SUM(C70:C71)</f>
        <v>5211418.92</v>
      </c>
      <c r="D72" s="245">
        <f t="shared" ref="D72:G72" si="21">SUM(D70:D71)</f>
        <v>2</v>
      </c>
      <c r="E72" s="220">
        <f t="shared" si="21"/>
        <v>5064492</v>
      </c>
      <c r="F72" s="220">
        <f t="shared" si="21"/>
        <v>146926.92000000001</v>
      </c>
      <c r="G72" s="220">
        <f t="shared" si="21"/>
        <v>0</v>
      </c>
    </row>
    <row r="73" spans="1:13" s="154" customFormat="1" ht="17.25" customHeight="1" x14ac:dyDescent="0.3">
      <c r="A73" s="305" t="s">
        <v>43</v>
      </c>
      <c r="B73" s="426"/>
      <c r="C73" s="436">
        <f>C62+C53+C37+C29+C17+C10+C72+C67</f>
        <v>203247741.22999999</v>
      </c>
      <c r="D73" s="437">
        <f>D62+D53+D37+D29+D17+D10+D72+D67</f>
        <v>78</v>
      </c>
      <c r="E73" s="220">
        <f>E62+E53+E37+E29+E17+E10+E72</f>
        <v>187386204</v>
      </c>
      <c r="F73" s="220">
        <f>F62+F53+F37+F29+F17+F10+F72</f>
        <v>5438699.3899999997</v>
      </c>
      <c r="G73" s="220">
        <f>G62+G53+G37+G29+G17+G10+G72</f>
        <v>0</v>
      </c>
    </row>
    <row r="74" spans="1:13" s="124" customFormat="1" ht="17.25" customHeight="1" x14ac:dyDescent="0.3">
      <c r="A74" s="489" t="s">
        <v>59</v>
      </c>
      <c r="B74" s="489"/>
      <c r="C74" s="100">
        <f>(C73-F73-G73)*0.0214</f>
        <v>4233113.4953760002</v>
      </c>
      <c r="D74" s="102"/>
      <c r="E74" s="100"/>
      <c r="F74" s="100"/>
      <c r="G74" s="100"/>
      <c r="H74" s="395"/>
      <c r="I74" s="122"/>
      <c r="J74" s="123"/>
      <c r="K74" s="123"/>
      <c r="L74" s="396"/>
      <c r="M74" s="123"/>
    </row>
    <row r="75" spans="1:13" s="124" customFormat="1" ht="29.25" customHeight="1" x14ac:dyDescent="0.3">
      <c r="A75" s="501" t="s">
        <v>60</v>
      </c>
      <c r="B75" s="501"/>
      <c r="C75" s="220">
        <f>C73+C74</f>
        <v>207480854.72537598</v>
      </c>
      <c r="D75" s="102"/>
      <c r="E75" s="100"/>
      <c r="F75" s="100"/>
      <c r="G75" s="100"/>
      <c r="H75" s="122"/>
      <c r="I75" s="122"/>
      <c r="J75" s="123"/>
      <c r="K75" s="123"/>
    </row>
    <row r="76" spans="1:13" x14ac:dyDescent="0.3">
      <c r="A76" s="125"/>
      <c r="B76" s="126"/>
      <c r="C76" s="122"/>
      <c r="D76" s="226"/>
      <c r="E76" s="127"/>
      <c r="F76" s="127"/>
      <c r="G76" s="127"/>
    </row>
    <row r="77" spans="1:13" x14ac:dyDescent="0.3">
      <c r="A77" s="125"/>
      <c r="B77" s="126"/>
      <c r="C77" s="122"/>
      <c r="D77" s="226"/>
      <c r="E77" s="127"/>
      <c r="F77" s="127"/>
      <c r="G77" s="127"/>
    </row>
    <row r="78" spans="1:13" x14ac:dyDescent="0.3">
      <c r="A78" s="125"/>
      <c r="B78" s="126"/>
      <c r="C78" s="122"/>
      <c r="D78" s="226"/>
      <c r="E78" s="127"/>
      <c r="F78" s="127"/>
      <c r="G78" s="127"/>
    </row>
    <row r="79" spans="1:13" x14ac:dyDescent="0.3">
      <c r="A79" s="125"/>
      <c r="B79" s="126"/>
      <c r="C79" s="122"/>
      <c r="D79" s="226"/>
      <c r="E79" s="127"/>
      <c r="F79" s="127"/>
      <c r="G79" s="127"/>
    </row>
    <row r="80" spans="1:13" x14ac:dyDescent="0.3">
      <c r="A80" s="125"/>
      <c r="B80" s="126"/>
      <c r="C80" s="122"/>
      <c r="D80" s="226"/>
      <c r="E80" s="127"/>
      <c r="F80" s="127"/>
      <c r="G80" s="127"/>
    </row>
    <row r="81" spans="1:7" x14ac:dyDescent="0.3">
      <c r="A81" s="125"/>
      <c r="B81" s="128"/>
      <c r="C81" s="122"/>
      <c r="D81" s="226"/>
      <c r="E81" s="127"/>
      <c r="F81" s="127"/>
      <c r="G81" s="127"/>
    </row>
    <row r="82" spans="1:7" x14ac:dyDescent="0.3">
      <c r="A82" s="125"/>
      <c r="B82" s="126"/>
      <c r="C82" s="122"/>
      <c r="D82" s="226"/>
      <c r="E82" s="127"/>
      <c r="F82" s="127"/>
      <c r="G82" s="127"/>
    </row>
    <row r="83" spans="1:7" s="158" customFormat="1" x14ac:dyDescent="0.3">
      <c r="A83" s="125"/>
      <c r="B83" s="128"/>
      <c r="C83" s="122"/>
      <c r="D83" s="226"/>
      <c r="E83" s="130"/>
      <c r="F83" s="130"/>
      <c r="G83" s="397"/>
    </row>
    <row r="84" spans="1:7" s="158" customFormat="1" x14ac:dyDescent="0.3">
      <c r="A84" s="125"/>
      <c r="B84" s="132"/>
      <c r="C84" s="122"/>
      <c r="D84" s="226"/>
      <c r="E84" s="130"/>
      <c r="F84" s="130"/>
      <c r="G84" s="397"/>
    </row>
    <row r="85" spans="1:7" x14ac:dyDescent="0.3">
      <c r="A85" s="125"/>
      <c r="B85" s="126"/>
      <c r="C85" s="122"/>
      <c r="D85" s="226"/>
      <c r="E85" s="134"/>
      <c r="F85" s="127"/>
      <c r="G85" s="127"/>
    </row>
    <row r="86" spans="1:7" x14ac:dyDescent="0.3">
      <c r="A86" s="125"/>
      <c r="B86" s="126"/>
      <c r="C86" s="122"/>
      <c r="D86" s="226"/>
      <c r="E86" s="134"/>
      <c r="F86" s="127"/>
      <c r="G86" s="127"/>
    </row>
    <row r="87" spans="1:7" x14ac:dyDescent="0.3">
      <c r="A87" s="125"/>
      <c r="B87" s="126"/>
      <c r="C87" s="122"/>
      <c r="D87" s="226"/>
      <c r="E87" s="127"/>
      <c r="F87" s="127"/>
      <c r="G87" s="127"/>
    </row>
    <row r="88" spans="1:7" x14ac:dyDescent="0.3">
      <c r="A88" s="125"/>
      <c r="B88" s="126"/>
      <c r="C88" s="122"/>
      <c r="D88" s="226"/>
      <c r="E88" s="127"/>
      <c r="F88" s="127"/>
      <c r="G88" s="127"/>
    </row>
    <row r="89" spans="1:7" x14ac:dyDescent="0.3">
      <c r="A89" s="125"/>
      <c r="B89" s="126"/>
      <c r="C89" s="122"/>
      <c r="D89" s="226"/>
      <c r="E89" s="127"/>
      <c r="F89" s="127"/>
      <c r="G89" s="127"/>
    </row>
    <row r="90" spans="1:7" x14ac:dyDescent="0.3">
      <c r="A90" s="125"/>
      <c r="B90" s="126"/>
      <c r="C90" s="122"/>
      <c r="D90" s="226"/>
      <c r="E90" s="127"/>
      <c r="F90" s="127"/>
      <c r="G90" s="127"/>
    </row>
    <row r="91" spans="1:7" x14ac:dyDescent="0.3">
      <c r="A91" s="135"/>
      <c r="B91" s="123"/>
      <c r="C91" s="127"/>
      <c r="D91" s="226"/>
      <c r="E91" s="134"/>
      <c r="F91" s="127"/>
      <c r="G91" s="127"/>
    </row>
    <row r="92" spans="1:7" s="158" customFormat="1" x14ac:dyDescent="0.3">
      <c r="A92" s="135"/>
      <c r="B92" s="136"/>
      <c r="C92" s="137"/>
      <c r="D92" s="226"/>
      <c r="E92" s="127"/>
      <c r="F92" s="127"/>
      <c r="G92" s="397"/>
    </row>
    <row r="93" spans="1:7" s="158" customFormat="1" x14ac:dyDescent="0.3">
      <c r="A93" s="125"/>
      <c r="B93" s="138"/>
      <c r="C93" s="122"/>
      <c r="D93" s="226"/>
      <c r="E93" s="127"/>
      <c r="F93" s="127"/>
      <c r="G93" s="397"/>
    </row>
    <row r="94" spans="1:7" s="158" customFormat="1" x14ac:dyDescent="0.3">
      <c r="A94" s="125"/>
      <c r="B94" s="128"/>
      <c r="C94" s="122"/>
      <c r="D94" s="226"/>
      <c r="E94" s="127"/>
      <c r="F94" s="127"/>
      <c r="G94" s="397"/>
    </row>
    <row r="95" spans="1:7" s="158" customFormat="1" x14ac:dyDescent="0.3">
      <c r="A95" s="125"/>
      <c r="B95" s="128"/>
      <c r="C95" s="122"/>
      <c r="D95" s="226"/>
      <c r="E95" s="127"/>
      <c r="F95" s="127"/>
      <c r="G95" s="397"/>
    </row>
    <row r="96" spans="1:7" s="158" customFormat="1" x14ac:dyDescent="0.3">
      <c r="A96" s="135"/>
      <c r="B96" s="139"/>
      <c r="C96" s="127"/>
      <c r="D96" s="226"/>
      <c r="E96" s="127"/>
      <c r="F96" s="127"/>
      <c r="G96" s="127"/>
    </row>
    <row r="97" spans="1:7" x14ac:dyDescent="0.3">
      <c r="A97" s="135"/>
      <c r="B97" s="135"/>
      <c r="C97" s="137"/>
      <c r="D97" s="140"/>
      <c r="E97" s="141"/>
      <c r="F97" s="137"/>
      <c r="G97" s="137"/>
    </row>
    <row r="98" spans="1:7" x14ac:dyDescent="0.3">
      <c r="A98" s="135"/>
      <c r="B98" s="135"/>
      <c r="C98" s="142"/>
      <c r="D98" s="143"/>
      <c r="E98" s="142"/>
      <c r="F98" s="142"/>
      <c r="G98" s="142"/>
    </row>
    <row r="99" spans="1:7" x14ac:dyDescent="0.3">
      <c r="A99" s="135"/>
      <c r="B99" s="135"/>
      <c r="C99" s="142"/>
      <c r="D99" s="140"/>
      <c r="E99" s="137"/>
      <c r="F99" s="137"/>
      <c r="G99" s="137"/>
    </row>
    <row r="100" spans="1:7" ht="15.75" customHeight="1" x14ac:dyDescent="0.3">
      <c r="A100" s="125"/>
      <c r="B100" s="138"/>
      <c r="C100" s="122"/>
      <c r="D100" s="140"/>
      <c r="E100" s="137"/>
      <c r="F100" s="137"/>
      <c r="G100" s="137"/>
    </row>
    <row r="101" spans="1:7" ht="15.75" customHeight="1" x14ac:dyDescent="0.3">
      <c r="A101" s="125"/>
      <c r="B101" s="126"/>
      <c r="C101" s="122"/>
      <c r="D101" s="140"/>
      <c r="E101" s="137"/>
      <c r="F101" s="137"/>
      <c r="G101" s="137"/>
    </row>
    <row r="102" spans="1:7" ht="15.75" customHeight="1" x14ac:dyDescent="0.3">
      <c r="A102" s="125"/>
      <c r="B102" s="126"/>
      <c r="C102" s="122"/>
      <c r="D102" s="140"/>
      <c r="E102" s="137"/>
      <c r="F102" s="137"/>
      <c r="G102" s="137"/>
    </row>
    <row r="103" spans="1:7" ht="15.75" customHeight="1" x14ac:dyDescent="0.3">
      <c r="A103" s="125"/>
      <c r="B103" s="138"/>
      <c r="C103" s="122"/>
      <c r="D103" s="140"/>
      <c r="E103" s="137"/>
      <c r="F103" s="137"/>
      <c r="G103" s="137"/>
    </row>
    <row r="104" spans="1:7" ht="15.75" customHeight="1" x14ac:dyDescent="0.3">
      <c r="A104" s="125"/>
      <c r="B104" s="126"/>
      <c r="C104" s="122"/>
      <c r="D104" s="140"/>
      <c r="E104" s="137"/>
      <c r="F104" s="137"/>
      <c r="G104" s="137"/>
    </row>
    <row r="105" spans="1:7" ht="15.75" customHeight="1" x14ac:dyDescent="0.3">
      <c r="A105" s="125"/>
      <c r="B105" s="138"/>
      <c r="C105" s="122"/>
      <c r="D105" s="140"/>
      <c r="E105" s="137"/>
      <c r="F105" s="137"/>
      <c r="G105" s="137"/>
    </row>
    <row r="106" spans="1:7" ht="15.75" customHeight="1" x14ac:dyDescent="0.3">
      <c r="A106" s="125"/>
      <c r="B106" s="128"/>
      <c r="C106" s="122"/>
      <c r="D106" s="140"/>
      <c r="E106" s="137"/>
      <c r="F106" s="137"/>
      <c r="G106" s="137"/>
    </row>
    <row r="107" spans="1:7" ht="15.75" customHeight="1" x14ac:dyDescent="0.3">
      <c r="A107" s="125"/>
      <c r="B107" s="126"/>
      <c r="C107" s="122"/>
      <c r="D107" s="140"/>
      <c r="E107" s="137"/>
      <c r="F107" s="137"/>
      <c r="G107" s="137"/>
    </row>
    <row r="108" spans="1:7" ht="15.75" customHeight="1" x14ac:dyDescent="0.3">
      <c r="A108" s="125"/>
      <c r="B108" s="126"/>
      <c r="C108" s="122"/>
      <c r="D108" s="140"/>
      <c r="E108" s="137"/>
      <c r="F108" s="137"/>
      <c r="G108" s="137"/>
    </row>
    <row r="109" spans="1:7" ht="15.75" customHeight="1" x14ac:dyDescent="0.3">
      <c r="A109" s="125"/>
      <c r="B109" s="126"/>
      <c r="C109" s="122"/>
      <c r="D109" s="140"/>
      <c r="E109" s="137"/>
      <c r="F109" s="137"/>
      <c r="G109" s="137"/>
    </row>
    <row r="110" spans="1:7" ht="15.75" customHeight="1" x14ac:dyDescent="0.3">
      <c r="A110" s="125"/>
      <c r="B110" s="126"/>
      <c r="C110" s="122"/>
      <c r="D110" s="140"/>
      <c r="E110" s="137"/>
      <c r="F110" s="137"/>
      <c r="G110" s="137"/>
    </row>
    <row r="111" spans="1:7" ht="15.75" customHeight="1" x14ac:dyDescent="0.3">
      <c r="A111" s="125"/>
      <c r="B111" s="126"/>
      <c r="C111" s="122"/>
      <c r="D111" s="140"/>
      <c r="E111" s="137"/>
      <c r="F111" s="137"/>
      <c r="G111" s="137"/>
    </row>
    <row r="112" spans="1:7" ht="15.75" customHeight="1" x14ac:dyDescent="0.3">
      <c r="A112" s="125"/>
      <c r="B112" s="126"/>
      <c r="C112" s="122"/>
      <c r="D112" s="140"/>
      <c r="E112" s="137"/>
      <c r="F112" s="137"/>
      <c r="G112" s="137"/>
    </row>
    <row r="113" spans="1:7" ht="15.75" customHeight="1" x14ac:dyDescent="0.3">
      <c r="A113" s="125"/>
      <c r="B113" s="126"/>
      <c r="C113" s="122"/>
      <c r="D113" s="140"/>
      <c r="E113" s="137"/>
      <c r="F113" s="137"/>
      <c r="G113" s="137"/>
    </row>
    <row r="114" spans="1:7" ht="15.75" customHeight="1" x14ac:dyDescent="0.3">
      <c r="A114" s="125"/>
      <c r="B114" s="126"/>
      <c r="C114" s="122"/>
      <c r="D114" s="140"/>
      <c r="E114" s="137"/>
      <c r="F114" s="137"/>
      <c r="G114" s="137"/>
    </row>
    <row r="115" spans="1:7" ht="15.75" customHeight="1" x14ac:dyDescent="0.3">
      <c r="A115" s="125"/>
      <c r="B115" s="126"/>
      <c r="C115" s="122"/>
      <c r="D115" s="140"/>
      <c r="E115" s="137"/>
      <c r="F115" s="137"/>
      <c r="G115" s="137"/>
    </row>
    <row r="116" spans="1:7" ht="15.75" customHeight="1" x14ac:dyDescent="0.3">
      <c r="A116" s="125"/>
      <c r="B116" s="126"/>
      <c r="C116" s="122"/>
      <c r="D116" s="140"/>
      <c r="E116" s="137"/>
      <c r="F116" s="137"/>
      <c r="G116" s="137"/>
    </row>
    <row r="117" spans="1:7" ht="15.75" customHeight="1" x14ac:dyDescent="0.3">
      <c r="A117" s="125"/>
      <c r="B117" s="126"/>
      <c r="C117" s="122"/>
      <c r="D117" s="140"/>
      <c r="E117" s="137"/>
      <c r="F117" s="137"/>
      <c r="G117" s="137"/>
    </row>
    <row r="118" spans="1:7" ht="15.75" customHeight="1" x14ac:dyDescent="0.3">
      <c r="A118" s="125"/>
      <c r="B118" s="126"/>
      <c r="C118" s="122"/>
      <c r="D118" s="140"/>
      <c r="E118" s="137"/>
      <c r="F118" s="137"/>
      <c r="G118" s="137"/>
    </row>
    <row r="119" spans="1:7" ht="15.75" customHeight="1" x14ac:dyDescent="0.3">
      <c r="A119" s="125"/>
      <c r="B119" s="126"/>
      <c r="C119" s="122"/>
      <c r="D119" s="140"/>
      <c r="E119" s="137"/>
      <c r="F119" s="137"/>
      <c r="G119" s="137"/>
    </row>
    <row r="120" spans="1:7" ht="15.75" customHeight="1" x14ac:dyDescent="0.3">
      <c r="A120" s="125"/>
      <c r="B120" s="126"/>
      <c r="C120" s="122"/>
      <c r="D120" s="140"/>
      <c r="E120" s="137"/>
      <c r="F120" s="137"/>
      <c r="G120" s="137"/>
    </row>
    <row r="121" spans="1:7" ht="15.75" customHeight="1" x14ac:dyDescent="0.3">
      <c r="A121" s="125"/>
      <c r="B121" s="126"/>
      <c r="C121" s="122"/>
      <c r="D121" s="140"/>
      <c r="E121" s="137"/>
      <c r="F121" s="137"/>
      <c r="G121" s="137"/>
    </row>
    <row r="122" spans="1:7" ht="15.75" customHeight="1" x14ac:dyDescent="0.3">
      <c r="A122" s="125"/>
      <c r="B122" s="126"/>
      <c r="C122" s="122"/>
      <c r="D122" s="140"/>
      <c r="E122" s="137"/>
      <c r="F122" s="137"/>
      <c r="G122" s="137"/>
    </row>
    <row r="123" spans="1:7" ht="15.75" customHeight="1" x14ac:dyDescent="0.3">
      <c r="A123" s="125"/>
      <c r="B123" s="126"/>
      <c r="C123" s="122"/>
      <c r="D123" s="140"/>
      <c r="E123" s="137"/>
      <c r="F123" s="137"/>
      <c r="G123" s="137"/>
    </row>
    <row r="124" spans="1:7" ht="15.75" customHeight="1" x14ac:dyDescent="0.3">
      <c r="A124" s="125"/>
      <c r="B124" s="126"/>
      <c r="C124" s="122"/>
      <c r="D124" s="140"/>
      <c r="E124" s="137"/>
      <c r="F124" s="137"/>
      <c r="G124" s="137"/>
    </row>
    <row r="125" spans="1:7" ht="15.75" customHeight="1" x14ac:dyDescent="0.3">
      <c r="A125" s="125"/>
      <c r="B125" s="126"/>
      <c r="C125" s="122"/>
      <c r="D125" s="140"/>
      <c r="E125" s="137"/>
      <c r="F125" s="137"/>
      <c r="G125" s="137"/>
    </row>
    <row r="126" spans="1:7" ht="15.75" customHeight="1" x14ac:dyDescent="0.3">
      <c r="A126" s="125"/>
      <c r="B126" s="126"/>
      <c r="C126" s="122"/>
      <c r="D126" s="140"/>
      <c r="E126" s="137"/>
      <c r="F126" s="137"/>
      <c r="G126" s="137"/>
    </row>
    <row r="127" spans="1:7" ht="15.75" customHeight="1" x14ac:dyDescent="0.3">
      <c r="A127" s="125"/>
      <c r="B127" s="126"/>
      <c r="C127" s="122"/>
      <c r="D127" s="140"/>
      <c r="E127" s="137"/>
      <c r="F127" s="137"/>
      <c r="G127" s="137"/>
    </row>
    <row r="128" spans="1:7" ht="15.75" customHeight="1" x14ac:dyDescent="0.3">
      <c r="A128" s="125"/>
      <c r="B128" s="126"/>
      <c r="C128" s="122"/>
      <c r="D128" s="140"/>
      <c r="E128" s="137"/>
      <c r="F128" s="137"/>
      <c r="G128" s="137"/>
    </row>
    <row r="129" spans="1:7" ht="15.75" customHeight="1" x14ac:dyDescent="0.3">
      <c r="A129" s="125"/>
      <c r="B129" s="126"/>
      <c r="C129" s="122"/>
      <c r="D129" s="140"/>
      <c r="E129" s="137"/>
      <c r="F129" s="137"/>
      <c r="G129" s="137"/>
    </row>
    <row r="130" spans="1:7" ht="15.75" customHeight="1" x14ac:dyDescent="0.3">
      <c r="A130" s="125"/>
      <c r="B130" s="132"/>
      <c r="C130" s="122"/>
      <c r="D130" s="140"/>
      <c r="E130" s="137"/>
      <c r="F130" s="137"/>
      <c r="G130" s="137"/>
    </row>
    <row r="131" spans="1:7" ht="15.75" customHeight="1" x14ac:dyDescent="0.3">
      <c r="A131" s="125"/>
      <c r="B131" s="126"/>
      <c r="C131" s="122"/>
      <c r="D131" s="140"/>
      <c r="E131" s="137"/>
      <c r="F131" s="137"/>
      <c r="G131" s="137"/>
    </row>
    <row r="132" spans="1:7" ht="15.75" customHeight="1" x14ac:dyDescent="0.3">
      <c r="A132" s="125"/>
      <c r="B132" s="128"/>
      <c r="C132" s="122"/>
      <c r="D132" s="140"/>
      <c r="E132" s="137"/>
      <c r="F132" s="137"/>
      <c r="G132" s="137"/>
    </row>
    <row r="133" spans="1:7" ht="15.75" customHeight="1" x14ac:dyDescent="0.3">
      <c r="A133" s="125"/>
      <c r="B133" s="128"/>
      <c r="C133" s="122"/>
      <c r="D133" s="140"/>
      <c r="E133" s="137"/>
      <c r="F133" s="137"/>
      <c r="G133" s="137"/>
    </row>
    <row r="134" spans="1:7" ht="15.75" customHeight="1" x14ac:dyDescent="0.3">
      <c r="A134" s="125"/>
      <c r="B134" s="128"/>
      <c r="C134" s="122"/>
      <c r="D134" s="140"/>
      <c r="E134" s="137"/>
      <c r="F134" s="137"/>
      <c r="G134" s="137"/>
    </row>
    <row r="135" spans="1:7" ht="15.75" customHeight="1" x14ac:dyDescent="0.3">
      <c r="A135" s="125"/>
      <c r="B135" s="128"/>
      <c r="C135" s="122"/>
      <c r="D135" s="140"/>
      <c r="E135" s="137"/>
      <c r="F135" s="137"/>
      <c r="G135" s="137"/>
    </row>
    <row r="136" spans="1:7" ht="20.25" customHeight="1" x14ac:dyDescent="0.3">
      <c r="A136" s="125"/>
      <c r="B136" s="138"/>
      <c r="C136" s="122"/>
      <c r="D136" s="140"/>
      <c r="E136" s="137"/>
      <c r="F136" s="137"/>
      <c r="G136" s="137"/>
    </row>
    <row r="137" spans="1:7" x14ac:dyDescent="0.3">
      <c r="A137" s="125"/>
      <c r="B137" s="126"/>
      <c r="C137" s="122"/>
      <c r="D137" s="226"/>
      <c r="E137" s="134"/>
      <c r="F137" s="127"/>
      <c r="G137" s="122"/>
    </row>
    <row r="138" spans="1:7" ht="18.75" customHeight="1" x14ac:dyDescent="0.3">
      <c r="A138" s="125"/>
      <c r="B138" s="126"/>
      <c r="C138" s="122"/>
      <c r="D138" s="226"/>
      <c r="E138" s="134"/>
      <c r="F138" s="127"/>
      <c r="G138" s="122"/>
    </row>
    <row r="139" spans="1:7" ht="18.75" customHeight="1" x14ac:dyDescent="0.3">
      <c r="A139" s="125"/>
      <c r="B139" s="126"/>
      <c r="C139" s="122"/>
      <c r="D139" s="226"/>
      <c r="E139" s="134"/>
      <c r="F139" s="127"/>
      <c r="G139" s="122"/>
    </row>
    <row r="140" spans="1:7" x14ac:dyDescent="0.3">
      <c r="A140" s="125"/>
      <c r="B140" s="126"/>
      <c r="C140" s="122"/>
      <c r="D140" s="226"/>
      <c r="E140" s="134"/>
      <c r="F140" s="127"/>
      <c r="G140" s="122"/>
    </row>
    <row r="141" spans="1:7" ht="13.5" customHeight="1" x14ac:dyDescent="0.3">
      <c r="A141" s="125"/>
      <c r="B141" s="126"/>
      <c r="C141" s="122"/>
      <c r="D141" s="226"/>
      <c r="E141" s="134"/>
      <c r="F141" s="127"/>
      <c r="G141" s="122"/>
    </row>
    <row r="142" spans="1:7" x14ac:dyDescent="0.3">
      <c r="A142" s="125"/>
      <c r="B142" s="126"/>
      <c r="C142" s="122"/>
      <c r="D142" s="226"/>
      <c r="E142" s="134"/>
      <c r="F142" s="127"/>
      <c r="G142" s="122"/>
    </row>
    <row r="143" spans="1:7" s="158" customFormat="1" x14ac:dyDescent="0.3">
      <c r="A143" s="125"/>
      <c r="B143" s="128"/>
      <c r="C143" s="122"/>
      <c r="D143" s="144"/>
      <c r="E143" s="127"/>
      <c r="F143" s="127"/>
      <c r="G143" s="397"/>
    </row>
    <row r="144" spans="1:7" x14ac:dyDescent="0.3">
      <c r="A144" s="125"/>
      <c r="B144" s="126"/>
      <c r="C144" s="122"/>
      <c r="D144" s="226"/>
      <c r="E144" s="134"/>
      <c r="F144" s="127"/>
      <c r="G144" s="122"/>
    </row>
    <row r="145" spans="1:7" s="158" customFormat="1" ht="15" customHeight="1" x14ac:dyDescent="0.3">
      <c r="A145" s="125"/>
      <c r="B145" s="128"/>
      <c r="C145" s="122"/>
      <c r="D145" s="144"/>
      <c r="E145" s="127"/>
      <c r="F145" s="127"/>
      <c r="G145" s="397"/>
    </row>
    <row r="146" spans="1:7" s="158" customFormat="1" x14ac:dyDescent="0.3">
      <c r="A146" s="125"/>
      <c r="B146" s="132"/>
      <c r="C146" s="122"/>
      <c r="D146" s="144"/>
      <c r="E146" s="127"/>
      <c r="F146" s="127"/>
      <c r="G146" s="397"/>
    </row>
    <row r="147" spans="1:7" x14ac:dyDescent="0.3">
      <c r="A147" s="125"/>
      <c r="B147" s="126"/>
      <c r="C147" s="122"/>
      <c r="D147" s="226"/>
      <c r="E147" s="134"/>
      <c r="F147" s="127"/>
      <c r="G147" s="122"/>
    </row>
    <row r="148" spans="1:7" ht="22.5" customHeight="1" x14ac:dyDescent="0.3">
      <c r="A148" s="125"/>
      <c r="B148" s="126"/>
      <c r="C148" s="122"/>
      <c r="D148" s="226"/>
      <c r="E148" s="134"/>
      <c r="F148" s="127"/>
      <c r="G148" s="122"/>
    </row>
    <row r="149" spans="1:7" x14ac:dyDescent="0.3">
      <c r="A149" s="135"/>
      <c r="B149" s="123"/>
      <c r="C149" s="122"/>
      <c r="D149" s="145"/>
      <c r="E149" s="122"/>
      <c r="F149" s="122"/>
      <c r="G149" s="122">
        <f>SUM(G136:G148)</f>
        <v>0</v>
      </c>
    </row>
    <row r="150" spans="1:7" x14ac:dyDescent="0.3">
      <c r="A150" s="135"/>
      <c r="B150" s="123"/>
      <c r="C150" s="122"/>
      <c r="D150" s="145"/>
      <c r="E150" s="122"/>
      <c r="F150" s="122"/>
      <c r="G150" s="122"/>
    </row>
    <row r="151" spans="1:7" ht="12.75" customHeight="1" x14ac:dyDescent="0.3">
      <c r="A151" s="125"/>
      <c r="B151" s="126"/>
      <c r="C151" s="122"/>
      <c r="D151" s="140"/>
      <c r="E151" s="137"/>
      <c r="F151" s="137"/>
      <c r="G151" s="137"/>
    </row>
    <row r="152" spans="1:7" x14ac:dyDescent="0.3">
      <c r="A152" s="135"/>
      <c r="B152" s="123"/>
      <c r="C152" s="122"/>
      <c r="D152" s="145"/>
      <c r="E152" s="122"/>
      <c r="F152" s="122"/>
      <c r="G152" s="122"/>
    </row>
    <row r="153" spans="1:7" x14ac:dyDescent="0.3">
      <c r="A153" s="135"/>
      <c r="B153" s="135"/>
      <c r="C153" s="142"/>
      <c r="D153" s="140"/>
      <c r="E153" s="137"/>
      <c r="F153" s="137"/>
      <c r="G153" s="137"/>
    </row>
    <row r="154" spans="1:7" x14ac:dyDescent="0.3">
      <c r="A154" s="125"/>
      <c r="B154" s="126"/>
      <c r="C154" s="122"/>
      <c r="D154" s="226"/>
      <c r="E154" s="127"/>
      <c r="F154" s="127"/>
      <c r="G154" s="127"/>
    </row>
    <row r="155" spans="1:7" x14ac:dyDescent="0.3">
      <c r="A155" s="125"/>
      <c r="B155" s="126"/>
      <c r="C155" s="122"/>
      <c r="D155" s="226"/>
      <c r="E155" s="127"/>
      <c r="F155" s="127"/>
      <c r="G155" s="122"/>
    </row>
    <row r="156" spans="1:7" x14ac:dyDescent="0.3">
      <c r="A156" s="125"/>
      <c r="B156" s="126"/>
      <c r="C156" s="122"/>
      <c r="D156" s="226"/>
      <c r="E156" s="127"/>
      <c r="F156" s="127"/>
      <c r="G156" s="122"/>
    </row>
    <row r="157" spans="1:7" x14ac:dyDescent="0.3">
      <c r="A157" s="125"/>
      <c r="B157" s="126"/>
      <c r="C157" s="122"/>
      <c r="D157" s="226"/>
      <c r="E157" s="127"/>
      <c r="F157" s="127"/>
      <c r="G157" s="122"/>
    </row>
    <row r="158" spans="1:7" x14ac:dyDescent="0.3">
      <c r="A158" s="125"/>
      <c r="B158" s="126"/>
      <c r="C158" s="122"/>
      <c r="D158" s="226"/>
      <c r="E158" s="127"/>
      <c r="F158" s="127"/>
      <c r="G158" s="122"/>
    </row>
    <row r="159" spans="1:7" x14ac:dyDescent="0.3">
      <c r="A159" s="125"/>
      <c r="B159" s="126"/>
      <c r="C159" s="122"/>
      <c r="D159" s="226"/>
      <c r="E159" s="127"/>
      <c r="F159" s="127"/>
      <c r="G159" s="122"/>
    </row>
    <row r="160" spans="1:7" x14ac:dyDescent="0.3">
      <c r="A160" s="125"/>
      <c r="B160" s="126"/>
      <c r="C160" s="122"/>
      <c r="D160" s="226"/>
      <c r="E160" s="127"/>
      <c r="F160" s="127"/>
      <c r="G160" s="122"/>
    </row>
    <row r="161" spans="1:7" x14ac:dyDescent="0.3">
      <c r="A161" s="125"/>
      <c r="B161" s="126"/>
      <c r="C161" s="122"/>
      <c r="D161" s="226"/>
      <c r="E161" s="127"/>
      <c r="F161" s="127"/>
      <c r="G161" s="122"/>
    </row>
    <row r="162" spans="1:7" x14ac:dyDescent="0.3">
      <c r="A162" s="125"/>
      <c r="B162" s="132"/>
      <c r="C162" s="122"/>
      <c r="D162" s="140"/>
      <c r="E162" s="137"/>
      <c r="F162" s="137"/>
      <c r="G162" s="137"/>
    </row>
    <row r="163" spans="1:7" x14ac:dyDescent="0.3">
      <c r="A163" s="125"/>
      <c r="B163" s="132"/>
      <c r="C163" s="122"/>
      <c r="D163" s="140"/>
      <c r="E163" s="137"/>
      <c r="F163" s="137"/>
      <c r="G163" s="137"/>
    </row>
    <row r="164" spans="1:7" x14ac:dyDescent="0.3">
      <c r="A164" s="125"/>
      <c r="B164" s="132"/>
      <c r="C164" s="122"/>
      <c r="D164" s="140"/>
      <c r="E164" s="137"/>
      <c r="F164" s="137"/>
      <c r="G164" s="137"/>
    </row>
    <row r="165" spans="1:7" x14ac:dyDescent="0.3">
      <c r="A165" s="125"/>
      <c r="B165" s="132"/>
      <c r="C165" s="122"/>
      <c r="D165" s="140"/>
      <c r="E165" s="137"/>
      <c r="F165" s="137"/>
      <c r="G165" s="137"/>
    </row>
    <row r="166" spans="1:7" x14ac:dyDescent="0.3">
      <c r="A166" s="125"/>
      <c r="B166" s="132"/>
      <c r="C166" s="122"/>
      <c r="D166" s="140"/>
      <c r="E166" s="137"/>
      <c r="F166" s="137"/>
      <c r="G166" s="137"/>
    </row>
    <row r="167" spans="1:7" x14ac:dyDescent="0.3">
      <c r="A167" s="125"/>
      <c r="B167" s="132"/>
      <c r="C167" s="122"/>
      <c r="D167" s="140"/>
      <c r="E167" s="137"/>
      <c r="F167" s="137"/>
      <c r="G167" s="137"/>
    </row>
    <row r="168" spans="1:7" x14ac:dyDescent="0.3">
      <c r="A168" s="125"/>
      <c r="B168" s="132"/>
      <c r="C168" s="122"/>
      <c r="D168" s="140"/>
      <c r="E168" s="137"/>
      <c r="F168" s="137"/>
      <c r="G168" s="137"/>
    </row>
    <row r="169" spans="1:7" x14ac:dyDescent="0.3">
      <c r="A169" s="125"/>
      <c r="B169" s="132"/>
      <c r="C169" s="122"/>
      <c r="D169" s="140"/>
      <c r="E169" s="137"/>
      <c r="F169" s="137"/>
      <c r="G169" s="137"/>
    </row>
    <row r="170" spans="1:7" x14ac:dyDescent="0.3">
      <c r="A170" s="125"/>
      <c r="B170" s="126"/>
      <c r="C170" s="122"/>
      <c r="D170" s="226"/>
      <c r="E170" s="127"/>
      <c r="F170" s="127"/>
      <c r="G170" s="122"/>
    </row>
    <row r="171" spans="1:7" x14ac:dyDescent="0.3">
      <c r="A171" s="125"/>
      <c r="B171" s="126"/>
      <c r="C171" s="122"/>
      <c r="D171" s="226"/>
      <c r="E171" s="127"/>
      <c r="F171" s="127"/>
      <c r="G171" s="122"/>
    </row>
    <row r="172" spans="1:7" x14ac:dyDescent="0.3">
      <c r="A172" s="135"/>
      <c r="B172" s="123"/>
      <c r="C172" s="122"/>
      <c r="D172" s="145"/>
      <c r="E172" s="122"/>
      <c r="F172" s="122"/>
      <c r="G172" s="122">
        <f>SUM(G154:G171)</f>
        <v>0</v>
      </c>
    </row>
    <row r="173" spans="1:7" x14ac:dyDescent="0.3">
      <c r="A173" s="135"/>
      <c r="B173" s="136"/>
      <c r="C173" s="137"/>
      <c r="D173" s="145"/>
      <c r="E173" s="122"/>
      <c r="F173" s="122"/>
      <c r="G173" s="122"/>
    </row>
    <row r="174" spans="1:7" x14ac:dyDescent="0.3">
      <c r="A174" s="125"/>
      <c r="B174" s="132"/>
      <c r="C174" s="122"/>
      <c r="D174" s="145"/>
      <c r="E174" s="122"/>
      <c r="F174" s="122"/>
      <c r="G174" s="122"/>
    </row>
    <row r="175" spans="1:7" x14ac:dyDescent="0.3">
      <c r="A175" s="135"/>
      <c r="B175" s="135"/>
      <c r="C175" s="122"/>
      <c r="D175" s="145"/>
      <c r="E175" s="122"/>
      <c r="F175" s="122"/>
      <c r="G175" s="122"/>
    </row>
    <row r="176" spans="1:7" x14ac:dyDescent="0.3">
      <c r="A176" s="135"/>
      <c r="B176" s="135"/>
      <c r="C176" s="142"/>
      <c r="D176" s="140"/>
      <c r="E176" s="137"/>
      <c r="F176" s="137"/>
      <c r="G176" s="137"/>
    </row>
    <row r="177" spans="1:7" ht="15" customHeight="1" x14ac:dyDescent="0.3">
      <c r="A177" s="125"/>
      <c r="B177" s="126"/>
      <c r="C177" s="122"/>
      <c r="D177" s="226"/>
      <c r="E177" s="127"/>
      <c r="F177" s="127"/>
      <c r="G177" s="122"/>
    </row>
    <row r="178" spans="1:7" ht="15" customHeight="1" x14ac:dyDescent="0.3">
      <c r="A178" s="125"/>
      <c r="B178" s="126"/>
      <c r="C178" s="122"/>
      <c r="D178" s="226"/>
      <c r="E178" s="127"/>
      <c r="F178" s="127"/>
      <c r="G178" s="122"/>
    </row>
    <row r="179" spans="1:7" ht="15" customHeight="1" x14ac:dyDescent="0.3">
      <c r="A179" s="125"/>
      <c r="B179" s="126"/>
      <c r="C179" s="122"/>
      <c r="D179" s="226"/>
      <c r="E179" s="127"/>
      <c r="F179" s="127"/>
      <c r="G179" s="122"/>
    </row>
    <row r="180" spans="1:7" ht="15" customHeight="1" x14ac:dyDescent="0.3">
      <c r="A180" s="125"/>
      <c r="B180" s="126"/>
      <c r="C180" s="122"/>
      <c r="D180" s="226"/>
      <c r="E180" s="127"/>
      <c r="F180" s="127"/>
      <c r="G180" s="122"/>
    </row>
    <row r="181" spans="1:7" ht="15" customHeight="1" x14ac:dyDescent="0.3">
      <c r="A181" s="125"/>
      <c r="B181" s="126"/>
      <c r="C181" s="122"/>
      <c r="D181" s="226"/>
      <c r="E181" s="127"/>
      <c r="F181" s="127"/>
      <c r="G181" s="122"/>
    </row>
    <row r="182" spans="1:7" ht="15" customHeight="1" x14ac:dyDescent="0.3">
      <c r="A182" s="125"/>
      <c r="B182" s="126"/>
      <c r="C182" s="122"/>
      <c r="D182" s="226"/>
      <c r="E182" s="127"/>
      <c r="F182" s="127"/>
      <c r="G182" s="122"/>
    </row>
    <row r="183" spans="1:7" x14ac:dyDescent="0.3">
      <c r="A183" s="135"/>
      <c r="B183" s="123"/>
      <c r="C183" s="122"/>
      <c r="D183" s="145"/>
      <c r="E183" s="122"/>
      <c r="F183" s="122"/>
      <c r="G183" s="122">
        <f>SUM(G177:G182)</f>
        <v>0</v>
      </c>
    </row>
    <row r="184" spans="1:7" x14ac:dyDescent="0.3">
      <c r="A184" s="135"/>
      <c r="B184" s="136"/>
      <c r="C184" s="137"/>
      <c r="D184" s="140"/>
      <c r="E184" s="137"/>
      <c r="F184" s="137"/>
      <c r="G184" s="137"/>
    </row>
    <row r="185" spans="1:7" x14ac:dyDescent="0.3">
      <c r="A185" s="125"/>
      <c r="B185" s="146"/>
      <c r="C185" s="122"/>
      <c r="D185" s="145"/>
      <c r="E185" s="122"/>
      <c r="F185" s="122"/>
      <c r="G185" s="122"/>
    </row>
    <row r="186" spans="1:7" x14ac:dyDescent="0.3">
      <c r="A186" s="125"/>
      <c r="B186" s="146"/>
      <c r="C186" s="122"/>
      <c r="D186" s="145"/>
      <c r="E186" s="122"/>
      <c r="F186" s="122"/>
      <c r="G186" s="122"/>
    </row>
    <row r="187" spans="1:7" x14ac:dyDescent="0.3">
      <c r="A187" s="125"/>
      <c r="B187" s="146"/>
      <c r="C187" s="122"/>
      <c r="D187" s="145"/>
      <c r="E187" s="122"/>
      <c r="F187" s="122"/>
      <c r="G187" s="122"/>
    </row>
    <row r="188" spans="1:7" x14ac:dyDescent="0.3">
      <c r="A188" s="125"/>
      <c r="B188" s="146"/>
      <c r="C188" s="122"/>
      <c r="D188" s="145"/>
      <c r="E188" s="122"/>
      <c r="F188" s="122"/>
      <c r="G188" s="122"/>
    </row>
    <row r="189" spans="1:7" x14ac:dyDescent="0.3">
      <c r="A189" s="125"/>
      <c r="B189" s="146"/>
      <c r="C189" s="122"/>
      <c r="D189" s="145"/>
      <c r="E189" s="122"/>
      <c r="F189" s="122"/>
      <c r="G189" s="122"/>
    </row>
    <row r="190" spans="1:7" x14ac:dyDescent="0.3">
      <c r="A190" s="125"/>
      <c r="B190" s="146"/>
      <c r="C190" s="122"/>
      <c r="D190" s="145"/>
      <c r="E190" s="122"/>
      <c r="F190" s="122"/>
      <c r="G190" s="122"/>
    </row>
    <row r="191" spans="1:7" x14ac:dyDescent="0.3">
      <c r="A191" s="135"/>
      <c r="B191" s="123"/>
      <c r="C191" s="122"/>
      <c r="D191" s="145"/>
      <c r="E191" s="122"/>
      <c r="F191" s="122"/>
      <c r="G191" s="122">
        <f>SUM(G185:G190)</f>
        <v>0</v>
      </c>
    </row>
    <row r="192" spans="1:7" x14ac:dyDescent="0.3">
      <c r="A192" s="135"/>
      <c r="B192" s="135"/>
      <c r="C192" s="142"/>
      <c r="D192" s="140"/>
      <c r="E192" s="137"/>
      <c r="F192" s="137"/>
      <c r="G192" s="137"/>
    </row>
    <row r="193" spans="1:7" ht="13.5" customHeight="1" x14ac:dyDescent="0.3">
      <c r="A193" s="125"/>
      <c r="B193" s="126"/>
      <c r="C193" s="122"/>
      <c r="D193" s="145"/>
      <c r="E193" s="122"/>
      <c r="F193" s="122"/>
      <c r="G193" s="122"/>
    </row>
    <row r="194" spans="1:7" x14ac:dyDescent="0.3">
      <c r="A194" s="125"/>
      <c r="B194" s="126"/>
      <c r="C194" s="122"/>
      <c r="D194" s="145"/>
      <c r="E194" s="125"/>
      <c r="F194" s="122"/>
      <c r="G194" s="122"/>
    </row>
    <row r="195" spans="1:7" x14ac:dyDescent="0.3">
      <c r="A195" s="125"/>
      <c r="B195" s="126"/>
      <c r="C195" s="122"/>
      <c r="D195" s="145"/>
      <c r="E195" s="125"/>
      <c r="F195" s="122"/>
      <c r="G195" s="122"/>
    </row>
    <row r="196" spans="1:7" x14ac:dyDescent="0.3">
      <c r="A196" s="125"/>
      <c r="B196" s="126"/>
      <c r="C196" s="122"/>
      <c r="D196" s="143"/>
      <c r="E196" s="125"/>
      <c r="F196" s="122"/>
      <c r="G196" s="122"/>
    </row>
    <row r="197" spans="1:7" x14ac:dyDescent="0.3">
      <c r="A197" s="135"/>
      <c r="B197" s="123"/>
      <c r="C197" s="122"/>
      <c r="D197" s="145"/>
      <c r="E197" s="125"/>
      <c r="F197" s="122"/>
      <c r="G197" s="122">
        <f>SUM(G193:G195)</f>
        <v>0</v>
      </c>
    </row>
    <row r="198" spans="1:7" x14ac:dyDescent="0.3">
      <c r="A198" s="135"/>
      <c r="B198" s="135"/>
      <c r="C198" s="137"/>
      <c r="D198" s="140"/>
      <c r="E198" s="137"/>
      <c r="F198" s="137"/>
      <c r="G198" s="137">
        <f>G149+G172+G183+G197+G191+G175</f>
        <v>0</v>
      </c>
    </row>
    <row r="199" spans="1:7" x14ac:dyDescent="0.3">
      <c r="A199" s="135"/>
      <c r="B199" s="135"/>
      <c r="C199" s="142"/>
      <c r="D199" s="143"/>
      <c r="E199" s="142"/>
      <c r="F199" s="142"/>
      <c r="G199" s="142"/>
    </row>
    <row r="200" spans="1:7" x14ac:dyDescent="0.3">
      <c r="A200" s="135"/>
      <c r="B200" s="135"/>
      <c r="C200" s="142"/>
      <c r="D200" s="140"/>
      <c r="E200" s="137"/>
      <c r="F200" s="137"/>
      <c r="G200" s="137"/>
    </row>
    <row r="201" spans="1:7" x14ac:dyDescent="0.3">
      <c r="A201" s="125"/>
      <c r="B201" s="132"/>
      <c r="C201" s="122"/>
      <c r="D201" s="140"/>
      <c r="E201" s="137"/>
      <c r="F201" s="137"/>
      <c r="G201" s="137"/>
    </row>
    <row r="202" spans="1:7" x14ac:dyDescent="0.3">
      <c r="A202" s="125"/>
      <c r="B202" s="132"/>
      <c r="C202" s="122"/>
      <c r="D202" s="140"/>
      <c r="E202" s="137"/>
      <c r="F202" s="137"/>
      <c r="G202" s="137"/>
    </row>
    <row r="203" spans="1:7" x14ac:dyDescent="0.3">
      <c r="A203" s="125"/>
      <c r="B203" s="132"/>
      <c r="C203" s="122"/>
      <c r="D203" s="140"/>
      <c r="E203" s="137"/>
      <c r="F203" s="137"/>
      <c r="G203" s="137"/>
    </row>
    <row r="204" spans="1:7" x14ac:dyDescent="0.3">
      <c r="A204" s="125"/>
      <c r="B204" s="126"/>
      <c r="C204" s="122"/>
      <c r="D204" s="226"/>
      <c r="E204" s="127"/>
      <c r="F204" s="127"/>
      <c r="G204" s="127"/>
    </row>
    <row r="205" spans="1:7" x14ac:dyDescent="0.3">
      <c r="A205" s="135"/>
      <c r="B205" s="123"/>
      <c r="C205" s="127"/>
      <c r="D205" s="226"/>
      <c r="E205" s="127"/>
      <c r="F205" s="127"/>
      <c r="G205" s="127">
        <f>SUM(G201:G204)</f>
        <v>0</v>
      </c>
    </row>
    <row r="206" spans="1:7" ht="17.25" customHeight="1" x14ac:dyDescent="0.3">
      <c r="A206" s="135"/>
      <c r="B206" s="135"/>
      <c r="C206" s="142"/>
      <c r="D206" s="140"/>
      <c r="E206" s="137"/>
      <c r="F206" s="137"/>
      <c r="G206" s="122"/>
    </row>
    <row r="207" spans="1:7" ht="17.25" customHeight="1" x14ac:dyDescent="0.3">
      <c r="A207" s="134"/>
      <c r="B207" s="126"/>
      <c r="C207" s="122"/>
      <c r="D207" s="226"/>
      <c r="E207" s="127"/>
      <c r="F207" s="127"/>
      <c r="G207" s="122"/>
    </row>
    <row r="208" spans="1:7" ht="17.25" customHeight="1" x14ac:dyDescent="0.3">
      <c r="A208" s="123"/>
      <c r="B208" s="123"/>
      <c r="C208" s="127"/>
      <c r="D208" s="226"/>
      <c r="E208" s="127"/>
      <c r="F208" s="127"/>
      <c r="G208" s="122"/>
    </row>
    <row r="209" spans="1:7" x14ac:dyDescent="0.3">
      <c r="A209" s="135"/>
      <c r="B209" s="135"/>
      <c r="C209" s="142"/>
      <c r="D209" s="140"/>
      <c r="E209" s="137"/>
      <c r="F209" s="137"/>
      <c r="G209" s="137"/>
    </row>
    <row r="210" spans="1:7" s="158" customFormat="1" ht="13.5" customHeight="1" x14ac:dyDescent="0.3">
      <c r="A210" s="125"/>
      <c r="B210" s="128"/>
      <c r="C210" s="122"/>
      <c r="D210" s="226"/>
      <c r="E210" s="127"/>
      <c r="F210" s="127"/>
      <c r="G210" s="397"/>
    </row>
    <row r="211" spans="1:7" s="158" customFormat="1" ht="18" customHeight="1" x14ac:dyDescent="0.3">
      <c r="A211" s="125"/>
      <c r="B211" s="126"/>
      <c r="C211" s="122"/>
      <c r="D211" s="226"/>
      <c r="E211" s="127"/>
      <c r="F211" s="127"/>
      <c r="G211" s="397"/>
    </row>
    <row r="212" spans="1:7" s="158" customFormat="1" ht="18" customHeight="1" x14ac:dyDescent="0.3">
      <c r="A212" s="125"/>
      <c r="B212" s="126"/>
      <c r="C212" s="122"/>
      <c r="D212" s="226"/>
      <c r="E212" s="127"/>
      <c r="F212" s="127"/>
      <c r="G212" s="397"/>
    </row>
    <row r="213" spans="1:7" x14ac:dyDescent="0.3">
      <c r="A213" s="125"/>
      <c r="B213" s="147"/>
      <c r="C213" s="122"/>
      <c r="D213" s="226"/>
      <c r="E213" s="127"/>
      <c r="F213" s="127"/>
      <c r="G213" s="127"/>
    </row>
    <row r="214" spans="1:7" s="158" customFormat="1" x14ac:dyDescent="0.3">
      <c r="A214" s="125"/>
      <c r="B214" s="128"/>
      <c r="C214" s="122"/>
      <c r="D214" s="226"/>
      <c r="E214" s="127"/>
      <c r="F214" s="127"/>
      <c r="G214" s="397"/>
    </row>
    <row r="215" spans="1:7" x14ac:dyDescent="0.3">
      <c r="A215" s="125"/>
      <c r="B215" s="147"/>
      <c r="C215" s="122"/>
      <c r="D215" s="226"/>
      <c r="E215" s="127"/>
      <c r="F215" s="127"/>
      <c r="G215" s="127"/>
    </row>
    <row r="216" spans="1:7" s="158" customFormat="1" x14ac:dyDescent="0.3">
      <c r="A216" s="125"/>
      <c r="B216" s="128"/>
      <c r="C216" s="122"/>
      <c r="D216" s="144"/>
      <c r="E216" s="127"/>
      <c r="F216" s="127"/>
      <c r="G216" s="397"/>
    </row>
    <row r="217" spans="1:7" x14ac:dyDescent="0.3">
      <c r="A217" s="125"/>
      <c r="B217" s="147"/>
      <c r="C217" s="122"/>
      <c r="D217" s="226"/>
      <c r="E217" s="127"/>
      <c r="F217" s="127"/>
      <c r="G217" s="127"/>
    </row>
    <row r="218" spans="1:7" x14ac:dyDescent="0.3">
      <c r="A218" s="125"/>
      <c r="B218" s="147"/>
      <c r="C218" s="122"/>
      <c r="D218" s="226"/>
      <c r="E218" s="127"/>
      <c r="F218" s="127"/>
      <c r="G218" s="127"/>
    </row>
    <row r="219" spans="1:7" s="158" customFormat="1" x14ac:dyDescent="0.3">
      <c r="A219" s="125"/>
      <c r="B219" s="128"/>
      <c r="C219" s="122"/>
      <c r="D219" s="226"/>
      <c r="E219" s="127"/>
      <c r="F219" s="127"/>
      <c r="G219" s="397"/>
    </row>
    <row r="220" spans="1:7" s="158" customFormat="1" x14ac:dyDescent="0.3">
      <c r="A220" s="125"/>
      <c r="B220" s="128"/>
      <c r="C220" s="122"/>
      <c r="D220" s="226"/>
      <c r="E220" s="127"/>
      <c r="F220" s="127"/>
      <c r="G220" s="397"/>
    </row>
    <row r="221" spans="1:7" s="158" customFormat="1" x14ac:dyDescent="0.3">
      <c r="A221" s="125"/>
      <c r="B221" s="128"/>
      <c r="C221" s="122"/>
      <c r="D221" s="226"/>
      <c r="E221" s="127"/>
      <c r="F221" s="127"/>
      <c r="G221" s="397"/>
    </row>
    <row r="222" spans="1:7" x14ac:dyDescent="0.3">
      <c r="A222" s="125"/>
      <c r="B222" s="128"/>
      <c r="C222" s="122"/>
      <c r="D222" s="140"/>
      <c r="E222" s="137"/>
      <c r="F222" s="137"/>
      <c r="G222" s="137"/>
    </row>
    <row r="223" spans="1:7" x14ac:dyDescent="0.3">
      <c r="A223" s="125"/>
      <c r="B223" s="147"/>
      <c r="C223" s="122"/>
      <c r="D223" s="226"/>
      <c r="E223" s="127"/>
      <c r="F223" s="127"/>
      <c r="G223" s="127"/>
    </row>
    <row r="224" spans="1:7" x14ac:dyDescent="0.3">
      <c r="A224" s="125"/>
      <c r="B224" s="147"/>
      <c r="C224" s="122"/>
      <c r="D224" s="226"/>
      <c r="E224" s="127"/>
      <c r="F224" s="127"/>
      <c r="G224" s="127"/>
    </row>
    <row r="225" spans="1:7" x14ac:dyDescent="0.3">
      <c r="A225" s="125"/>
      <c r="B225" s="128"/>
      <c r="C225" s="122"/>
      <c r="D225" s="140"/>
      <c r="E225" s="137"/>
      <c r="F225" s="137"/>
      <c r="G225" s="137"/>
    </row>
    <row r="226" spans="1:7" s="158" customFormat="1" x14ac:dyDescent="0.3">
      <c r="A226" s="125"/>
      <c r="B226" s="128"/>
      <c r="C226" s="122"/>
      <c r="D226" s="226"/>
      <c r="E226" s="127"/>
      <c r="F226" s="127"/>
      <c r="G226" s="397"/>
    </row>
    <row r="227" spans="1:7" s="158" customFormat="1" x14ac:dyDescent="0.3">
      <c r="A227" s="125"/>
      <c r="B227" s="126"/>
      <c r="C227" s="122"/>
      <c r="D227" s="226"/>
      <c r="E227" s="127"/>
      <c r="F227" s="127"/>
      <c r="G227" s="397"/>
    </row>
    <row r="228" spans="1:7" s="158" customFormat="1" x14ac:dyDescent="0.3">
      <c r="A228" s="125"/>
      <c r="B228" s="126"/>
      <c r="C228" s="122"/>
      <c r="D228" s="226"/>
      <c r="E228" s="127"/>
      <c r="F228" s="127"/>
      <c r="G228" s="397"/>
    </row>
    <row r="229" spans="1:7" s="158" customFormat="1" x14ac:dyDescent="0.3">
      <c r="A229" s="125"/>
      <c r="B229" s="126"/>
      <c r="C229" s="122"/>
      <c r="D229" s="226"/>
      <c r="E229" s="127"/>
      <c r="F229" s="127"/>
      <c r="G229" s="397"/>
    </row>
    <row r="230" spans="1:7" s="158" customFormat="1" x14ac:dyDescent="0.3">
      <c r="A230" s="125"/>
      <c r="B230" s="128"/>
      <c r="C230" s="122"/>
      <c r="D230" s="226"/>
      <c r="E230" s="127"/>
      <c r="F230" s="127"/>
      <c r="G230" s="397"/>
    </row>
    <row r="231" spans="1:7" s="158" customFormat="1" x14ac:dyDescent="0.3">
      <c r="A231" s="125"/>
      <c r="B231" s="128"/>
      <c r="C231" s="122"/>
      <c r="D231" s="226"/>
      <c r="E231" s="127"/>
      <c r="F231" s="127"/>
      <c r="G231" s="397"/>
    </row>
    <row r="232" spans="1:7" x14ac:dyDescent="0.3">
      <c r="A232" s="125"/>
      <c r="B232" s="147"/>
      <c r="C232" s="122"/>
      <c r="D232" s="226"/>
      <c r="E232" s="127"/>
      <c r="F232" s="127"/>
      <c r="G232" s="127"/>
    </row>
    <row r="233" spans="1:7" x14ac:dyDescent="0.3">
      <c r="A233" s="125"/>
      <c r="B233" s="126"/>
      <c r="C233" s="122"/>
      <c r="D233" s="226"/>
      <c r="E233" s="127"/>
      <c r="F233" s="127"/>
      <c r="G233" s="127"/>
    </row>
    <row r="234" spans="1:7" x14ac:dyDescent="0.3">
      <c r="A234" s="125"/>
      <c r="B234" s="126"/>
      <c r="C234" s="122"/>
      <c r="D234" s="226"/>
      <c r="E234" s="127"/>
      <c r="F234" s="127"/>
      <c r="G234" s="127"/>
    </row>
    <row r="235" spans="1:7" s="158" customFormat="1" x14ac:dyDescent="0.3">
      <c r="A235" s="125"/>
      <c r="B235" s="128"/>
      <c r="C235" s="122"/>
      <c r="D235" s="226"/>
      <c r="E235" s="127"/>
      <c r="F235" s="127"/>
      <c r="G235" s="397"/>
    </row>
    <row r="236" spans="1:7" s="158" customFormat="1" x14ac:dyDescent="0.3">
      <c r="A236" s="125"/>
      <c r="B236" s="128"/>
      <c r="C236" s="122"/>
      <c r="D236" s="144"/>
      <c r="E236" s="127"/>
      <c r="F236" s="127"/>
      <c r="G236" s="397"/>
    </row>
    <row r="237" spans="1:7" s="158" customFormat="1" x14ac:dyDescent="0.3">
      <c r="A237" s="125"/>
      <c r="B237" s="128"/>
      <c r="C237" s="122"/>
      <c r="D237" s="226"/>
      <c r="E237" s="127"/>
      <c r="F237" s="127"/>
      <c r="G237" s="397"/>
    </row>
    <row r="238" spans="1:7" x14ac:dyDescent="0.3">
      <c r="A238" s="125"/>
      <c r="B238" s="128"/>
      <c r="C238" s="122"/>
      <c r="D238" s="140"/>
      <c r="E238" s="137"/>
      <c r="F238" s="137"/>
      <c r="G238" s="137"/>
    </row>
    <row r="239" spans="1:7" x14ac:dyDescent="0.3">
      <c r="A239" s="125"/>
      <c r="B239" s="126"/>
      <c r="C239" s="122"/>
      <c r="D239" s="226"/>
      <c r="E239" s="127"/>
      <c r="F239" s="127"/>
      <c r="G239" s="122"/>
    </row>
    <row r="240" spans="1:7" s="158" customFormat="1" x14ac:dyDescent="0.3">
      <c r="A240" s="125"/>
      <c r="B240" s="128"/>
      <c r="C240" s="122"/>
      <c r="D240" s="226"/>
      <c r="E240" s="127"/>
      <c r="F240" s="127"/>
      <c r="G240" s="397"/>
    </row>
    <row r="241" spans="1:7" x14ac:dyDescent="0.3">
      <c r="A241" s="125"/>
      <c r="B241" s="147"/>
      <c r="C241" s="122"/>
      <c r="D241" s="226"/>
      <c r="E241" s="127"/>
      <c r="F241" s="127"/>
      <c r="G241" s="127"/>
    </row>
    <row r="242" spans="1:7" x14ac:dyDescent="0.3">
      <c r="A242" s="125"/>
      <c r="B242" s="147"/>
      <c r="C242" s="122"/>
      <c r="D242" s="226"/>
      <c r="E242" s="127"/>
      <c r="F242" s="127"/>
      <c r="G242" s="127"/>
    </row>
    <row r="243" spans="1:7" x14ac:dyDescent="0.3">
      <c r="A243" s="125"/>
      <c r="B243" s="147"/>
      <c r="C243" s="122"/>
      <c r="D243" s="226"/>
      <c r="E243" s="127"/>
      <c r="F243" s="127"/>
      <c r="G243" s="127"/>
    </row>
    <row r="244" spans="1:7" s="158" customFormat="1" x14ac:dyDescent="0.3">
      <c r="A244" s="125"/>
      <c r="B244" s="132"/>
      <c r="C244" s="122"/>
      <c r="D244" s="226"/>
      <c r="E244" s="127"/>
      <c r="F244" s="127"/>
      <c r="G244" s="397"/>
    </row>
    <row r="245" spans="1:7" s="158" customFormat="1" x14ac:dyDescent="0.3">
      <c r="A245" s="125"/>
      <c r="B245" s="128"/>
      <c r="C245" s="122"/>
      <c r="D245" s="144"/>
      <c r="E245" s="127"/>
      <c r="F245" s="127"/>
      <c r="G245" s="397"/>
    </row>
    <row r="246" spans="1:7" x14ac:dyDescent="0.3">
      <c r="A246" s="125"/>
      <c r="B246" s="126"/>
      <c r="C246" s="122"/>
      <c r="D246" s="226"/>
      <c r="E246" s="127"/>
      <c r="F246" s="127"/>
      <c r="G246" s="122"/>
    </row>
    <row r="247" spans="1:7" x14ac:dyDescent="0.3">
      <c r="A247" s="125"/>
      <c r="B247" s="126"/>
      <c r="C247" s="122"/>
      <c r="D247" s="226"/>
      <c r="E247" s="127"/>
      <c r="F247" s="127"/>
      <c r="G247" s="122"/>
    </row>
    <row r="248" spans="1:7" x14ac:dyDescent="0.3">
      <c r="A248" s="125"/>
      <c r="B248" s="126"/>
      <c r="C248" s="122"/>
      <c r="D248" s="226"/>
      <c r="E248" s="127"/>
      <c r="F248" s="127"/>
      <c r="G248" s="122"/>
    </row>
    <row r="249" spans="1:7" x14ac:dyDescent="0.3">
      <c r="A249" s="125"/>
      <c r="B249" s="126"/>
      <c r="C249" s="122"/>
      <c r="D249" s="226"/>
      <c r="E249" s="127"/>
      <c r="F249" s="127"/>
      <c r="G249" s="122"/>
    </row>
    <row r="250" spans="1:7" x14ac:dyDescent="0.3">
      <c r="A250" s="125"/>
      <c r="B250" s="126"/>
      <c r="C250" s="122"/>
      <c r="D250" s="226"/>
      <c r="E250" s="127"/>
      <c r="F250" s="127"/>
      <c r="G250" s="127"/>
    </row>
    <row r="251" spans="1:7" x14ac:dyDescent="0.3">
      <c r="A251" s="125"/>
      <c r="B251" s="126"/>
      <c r="C251" s="122"/>
      <c r="D251" s="226"/>
      <c r="E251" s="127"/>
      <c r="F251" s="127"/>
      <c r="G251" s="127"/>
    </row>
    <row r="252" spans="1:7" s="158" customFormat="1" x14ac:dyDescent="0.3">
      <c r="A252" s="125"/>
      <c r="B252" s="128"/>
      <c r="C252" s="122"/>
      <c r="D252" s="226"/>
      <c r="E252" s="127"/>
      <c r="F252" s="127"/>
      <c r="G252" s="397"/>
    </row>
    <row r="253" spans="1:7" x14ac:dyDescent="0.3">
      <c r="A253" s="125"/>
      <c r="B253" s="126"/>
      <c r="C253" s="122"/>
      <c r="D253" s="226"/>
      <c r="E253" s="127"/>
      <c r="F253" s="127"/>
      <c r="G253" s="127"/>
    </row>
    <row r="254" spans="1:7" x14ac:dyDescent="0.3">
      <c r="A254" s="125"/>
      <c r="B254" s="126"/>
      <c r="C254" s="122"/>
      <c r="D254" s="226"/>
      <c r="E254" s="127"/>
      <c r="F254" s="127"/>
      <c r="G254" s="122"/>
    </row>
    <row r="255" spans="1:7" x14ac:dyDescent="0.3">
      <c r="A255" s="125"/>
      <c r="B255" s="126"/>
      <c r="C255" s="122"/>
      <c r="D255" s="226"/>
      <c r="E255" s="127"/>
      <c r="F255" s="127"/>
      <c r="G255" s="127"/>
    </row>
    <row r="256" spans="1:7" x14ac:dyDescent="0.3">
      <c r="A256" s="125"/>
      <c r="B256" s="126"/>
      <c r="C256" s="122"/>
      <c r="D256" s="226"/>
      <c r="E256" s="127"/>
      <c r="F256" s="127"/>
      <c r="G256" s="127"/>
    </row>
    <row r="257" spans="1:7" x14ac:dyDescent="0.3">
      <c r="A257" s="125"/>
      <c r="B257" s="416"/>
      <c r="C257" s="122"/>
      <c r="D257" s="140"/>
      <c r="E257" s="137"/>
      <c r="F257" s="137"/>
      <c r="G257" s="137"/>
    </row>
    <row r="258" spans="1:7" x14ac:dyDescent="0.3">
      <c r="A258" s="125"/>
      <c r="B258" s="416"/>
      <c r="C258" s="122"/>
      <c r="D258" s="140"/>
      <c r="E258" s="137"/>
      <c r="F258" s="137"/>
      <c r="G258" s="137"/>
    </row>
    <row r="259" spans="1:7" x14ac:dyDescent="0.3">
      <c r="A259" s="125"/>
      <c r="B259" s="126"/>
      <c r="C259" s="122"/>
      <c r="D259" s="226"/>
      <c r="E259" s="127"/>
      <c r="F259" s="127"/>
      <c r="G259" s="127"/>
    </row>
    <row r="260" spans="1:7" x14ac:dyDescent="0.3">
      <c r="A260" s="125"/>
      <c r="B260" s="126"/>
      <c r="C260" s="122"/>
      <c r="D260" s="226"/>
      <c r="E260" s="127"/>
      <c r="F260" s="127"/>
      <c r="G260" s="127"/>
    </row>
    <row r="261" spans="1:7" s="158" customFormat="1" x14ac:dyDescent="0.3">
      <c r="A261" s="125"/>
      <c r="B261" s="132"/>
      <c r="C261" s="122"/>
      <c r="D261" s="144"/>
      <c r="E261" s="134"/>
      <c r="F261" s="127"/>
      <c r="G261" s="397"/>
    </row>
    <row r="262" spans="1:7" s="158" customFormat="1" x14ac:dyDescent="0.3">
      <c r="A262" s="125"/>
      <c r="B262" s="128"/>
      <c r="C262" s="122"/>
      <c r="D262" s="226"/>
      <c r="E262" s="134"/>
      <c r="F262" s="127"/>
      <c r="G262" s="397"/>
    </row>
    <row r="263" spans="1:7" s="158" customFormat="1" x14ac:dyDescent="0.3">
      <c r="A263" s="125"/>
      <c r="B263" s="128"/>
      <c r="C263" s="122"/>
      <c r="D263" s="226"/>
      <c r="E263" s="134"/>
      <c r="F263" s="127"/>
      <c r="G263" s="397"/>
    </row>
    <row r="264" spans="1:7" s="158" customFormat="1" x14ac:dyDescent="0.3">
      <c r="A264" s="125"/>
      <c r="B264" s="126"/>
      <c r="C264" s="122"/>
      <c r="D264" s="226"/>
      <c r="E264" s="127"/>
      <c r="F264" s="127"/>
      <c r="G264" s="397"/>
    </row>
    <row r="265" spans="1:7" s="158" customFormat="1" x14ac:dyDescent="0.3">
      <c r="A265" s="125"/>
      <c r="B265" s="126"/>
      <c r="C265" s="122"/>
      <c r="D265" s="226"/>
      <c r="E265" s="127"/>
      <c r="F265" s="127"/>
      <c r="G265" s="397"/>
    </row>
    <row r="266" spans="1:7" s="158" customFormat="1" x14ac:dyDescent="0.3">
      <c r="A266" s="125"/>
      <c r="B266" s="126"/>
      <c r="C266" s="122"/>
      <c r="D266" s="226"/>
      <c r="E266" s="127"/>
      <c r="F266" s="127"/>
      <c r="G266" s="397"/>
    </row>
    <row r="267" spans="1:7" s="158" customFormat="1" x14ac:dyDescent="0.3">
      <c r="A267" s="125"/>
      <c r="B267" s="126"/>
      <c r="C267" s="122"/>
      <c r="D267" s="226"/>
      <c r="E267" s="127"/>
      <c r="F267" s="127"/>
      <c r="G267" s="397"/>
    </row>
    <row r="268" spans="1:7" x14ac:dyDescent="0.3">
      <c r="A268" s="125"/>
      <c r="B268" s="126"/>
      <c r="C268" s="122"/>
      <c r="D268" s="226"/>
      <c r="E268" s="127"/>
      <c r="F268" s="127"/>
      <c r="G268" s="127"/>
    </row>
    <row r="269" spans="1:7" x14ac:dyDescent="0.3">
      <c r="A269" s="135"/>
      <c r="B269" s="123"/>
      <c r="C269" s="127"/>
      <c r="D269" s="226"/>
      <c r="E269" s="127"/>
      <c r="F269" s="127"/>
      <c r="G269" s="127">
        <f>SUM(G210:G268)</f>
        <v>0</v>
      </c>
    </row>
    <row r="270" spans="1:7" ht="17.25" customHeight="1" x14ac:dyDescent="0.3">
      <c r="A270" s="135"/>
      <c r="B270" s="135"/>
      <c r="C270" s="142"/>
      <c r="D270" s="140"/>
      <c r="E270" s="137"/>
      <c r="F270" s="137"/>
      <c r="G270" s="122"/>
    </row>
    <row r="271" spans="1:7" ht="17.25" customHeight="1" x14ac:dyDescent="0.3">
      <c r="A271" s="125"/>
      <c r="B271" s="126"/>
      <c r="C271" s="122"/>
      <c r="D271" s="226"/>
      <c r="E271" s="127"/>
      <c r="F271" s="127"/>
      <c r="G271" s="122"/>
    </row>
    <row r="272" spans="1:7" ht="17.25" customHeight="1" x14ac:dyDescent="0.3">
      <c r="A272" s="134"/>
      <c r="B272" s="126"/>
      <c r="C272" s="122"/>
      <c r="D272" s="226"/>
      <c r="E272" s="127"/>
      <c r="F272" s="127"/>
      <c r="G272" s="122"/>
    </row>
    <row r="273" spans="1:7" ht="17.25" customHeight="1" x14ac:dyDescent="0.3">
      <c r="A273" s="123"/>
      <c r="B273" s="123"/>
      <c r="C273" s="127"/>
      <c r="D273" s="226"/>
      <c r="E273" s="127"/>
      <c r="F273" s="127"/>
      <c r="G273" s="122"/>
    </row>
    <row r="274" spans="1:7" s="158" customFormat="1" x14ac:dyDescent="0.3">
      <c r="A274" s="135"/>
      <c r="B274" s="136"/>
      <c r="C274" s="137"/>
      <c r="D274" s="226"/>
      <c r="E274" s="127"/>
      <c r="F274" s="127"/>
      <c r="G274" s="397"/>
    </row>
    <row r="275" spans="1:7" s="158" customFormat="1" x14ac:dyDescent="0.3">
      <c r="A275" s="125"/>
      <c r="B275" s="128"/>
      <c r="C275" s="122"/>
      <c r="D275" s="226"/>
      <c r="E275" s="127"/>
      <c r="F275" s="127"/>
      <c r="G275" s="397"/>
    </row>
    <row r="276" spans="1:7" s="158" customFormat="1" x14ac:dyDescent="0.3">
      <c r="A276" s="135"/>
      <c r="B276" s="139"/>
      <c r="C276" s="127"/>
      <c r="D276" s="226"/>
      <c r="E276" s="127"/>
      <c r="F276" s="127"/>
      <c r="G276" s="127">
        <f>SUM(G275)</f>
        <v>0</v>
      </c>
    </row>
    <row r="277" spans="1:7" x14ac:dyDescent="0.3">
      <c r="A277" s="135"/>
      <c r="B277" s="135"/>
      <c r="C277" s="142"/>
      <c r="D277" s="140"/>
      <c r="E277" s="137"/>
      <c r="F277" s="137"/>
      <c r="G277" s="127"/>
    </row>
    <row r="278" spans="1:7" x14ac:dyDescent="0.3">
      <c r="A278" s="125"/>
      <c r="B278" s="126"/>
      <c r="C278" s="122"/>
      <c r="D278" s="226"/>
      <c r="E278" s="127"/>
      <c r="F278" s="127"/>
      <c r="G278" s="127"/>
    </row>
    <row r="279" spans="1:7" x14ac:dyDescent="0.3">
      <c r="A279" s="123"/>
      <c r="B279" s="123"/>
      <c r="C279" s="127"/>
      <c r="D279" s="226"/>
      <c r="E279" s="127"/>
      <c r="F279" s="127"/>
      <c r="G279" s="127"/>
    </row>
    <row r="280" spans="1:7" x14ac:dyDescent="0.3">
      <c r="A280" s="135"/>
      <c r="B280" s="135"/>
      <c r="C280" s="142"/>
      <c r="D280" s="140"/>
      <c r="E280" s="137"/>
      <c r="F280" s="137"/>
      <c r="G280" s="127"/>
    </row>
    <row r="281" spans="1:7" x14ac:dyDescent="0.3">
      <c r="A281" s="134"/>
      <c r="B281" s="126"/>
      <c r="C281" s="122"/>
      <c r="D281" s="226"/>
      <c r="E281" s="127"/>
      <c r="F281" s="127"/>
      <c r="G281" s="127"/>
    </row>
    <row r="282" spans="1:7" x14ac:dyDescent="0.3">
      <c r="A282" s="123"/>
      <c r="B282" s="123"/>
      <c r="C282" s="127"/>
      <c r="D282" s="226"/>
      <c r="E282" s="127"/>
      <c r="F282" s="127"/>
      <c r="G282" s="127"/>
    </row>
    <row r="283" spans="1:7" x14ac:dyDescent="0.3">
      <c r="A283" s="135"/>
      <c r="B283" s="135"/>
      <c r="C283" s="137"/>
      <c r="D283" s="140"/>
      <c r="E283" s="137"/>
      <c r="F283" s="137"/>
      <c r="G283" s="137">
        <f>G205+G269+G276</f>
        <v>0</v>
      </c>
    </row>
    <row r="284" spans="1:7" x14ac:dyDescent="0.3">
      <c r="A284" s="135"/>
      <c r="B284" s="135"/>
      <c r="C284" s="142"/>
      <c r="D284" s="143"/>
      <c r="E284" s="142"/>
      <c r="F284" s="142"/>
      <c r="G284" s="142"/>
    </row>
    <row r="285" spans="1:7" x14ac:dyDescent="0.3">
      <c r="A285" s="135"/>
      <c r="B285" s="135"/>
      <c r="C285" s="142"/>
      <c r="D285" s="140"/>
      <c r="E285" s="137"/>
      <c r="F285" s="137"/>
      <c r="G285" s="137"/>
    </row>
    <row r="286" spans="1:7" x14ac:dyDescent="0.3">
      <c r="A286" s="125"/>
      <c r="B286" s="126"/>
      <c r="C286" s="122"/>
      <c r="D286" s="145"/>
      <c r="E286" s="125"/>
      <c r="F286" s="127"/>
      <c r="G286" s="122"/>
    </row>
    <row r="287" spans="1:7" x14ac:dyDescent="0.3">
      <c r="A287" s="125"/>
      <c r="B287" s="126"/>
      <c r="C287" s="122"/>
      <c r="D287" s="145"/>
      <c r="E287" s="125"/>
      <c r="F287" s="127"/>
      <c r="G287" s="122"/>
    </row>
    <row r="288" spans="1:7" x14ac:dyDescent="0.3">
      <c r="A288" s="125"/>
      <c r="B288" s="126"/>
      <c r="C288" s="122"/>
      <c r="D288" s="145"/>
      <c r="E288" s="125"/>
      <c r="F288" s="127"/>
      <c r="G288" s="122"/>
    </row>
    <row r="289" spans="1:7" x14ac:dyDescent="0.3">
      <c r="A289" s="125"/>
      <c r="B289" s="126"/>
      <c r="C289" s="122"/>
      <c r="D289" s="145"/>
      <c r="E289" s="125"/>
      <c r="F289" s="127"/>
      <c r="G289" s="122"/>
    </row>
    <row r="290" spans="1:7" x14ac:dyDescent="0.3">
      <c r="A290" s="125"/>
      <c r="B290" s="126"/>
      <c r="C290" s="122"/>
      <c r="D290" s="145"/>
      <c r="E290" s="125"/>
      <c r="F290" s="127"/>
      <c r="G290" s="122"/>
    </row>
    <row r="291" spans="1:7" x14ac:dyDescent="0.3">
      <c r="A291" s="125"/>
      <c r="B291" s="126"/>
      <c r="C291" s="122"/>
      <c r="D291" s="145"/>
      <c r="E291" s="125"/>
      <c r="F291" s="127"/>
      <c r="G291" s="122"/>
    </row>
    <row r="292" spans="1:7" x14ac:dyDescent="0.3">
      <c r="A292" s="125"/>
      <c r="B292" s="126"/>
      <c r="C292" s="122"/>
      <c r="D292" s="145"/>
      <c r="E292" s="122"/>
      <c r="F292" s="127"/>
      <c r="G292" s="122"/>
    </row>
    <row r="293" spans="1:7" x14ac:dyDescent="0.3">
      <c r="A293" s="125"/>
      <c r="B293" s="126"/>
      <c r="C293" s="122"/>
      <c r="D293" s="145"/>
      <c r="E293" s="122"/>
      <c r="F293" s="127"/>
      <c r="G293" s="122"/>
    </row>
    <row r="294" spans="1:7" x14ac:dyDescent="0.3">
      <c r="A294" s="125"/>
      <c r="B294" s="126"/>
      <c r="C294" s="122"/>
      <c r="D294" s="145"/>
      <c r="E294" s="122"/>
      <c r="F294" s="127"/>
      <c r="G294" s="122"/>
    </row>
    <row r="295" spans="1:7" x14ac:dyDescent="0.3">
      <c r="A295" s="125"/>
      <c r="B295" s="126"/>
      <c r="C295" s="122"/>
      <c r="D295" s="145"/>
      <c r="E295" s="122"/>
      <c r="F295" s="127"/>
      <c r="G295" s="122"/>
    </row>
    <row r="296" spans="1:7" x14ac:dyDescent="0.3">
      <c r="A296" s="125"/>
      <c r="B296" s="126"/>
      <c r="C296" s="122"/>
      <c r="D296" s="145"/>
      <c r="E296" s="122"/>
      <c r="F296" s="127"/>
      <c r="G296" s="122"/>
    </row>
    <row r="297" spans="1:7" x14ac:dyDescent="0.3">
      <c r="A297" s="125"/>
      <c r="B297" s="126"/>
      <c r="C297" s="122"/>
      <c r="D297" s="145"/>
      <c r="E297" s="125"/>
      <c r="F297" s="127"/>
      <c r="G297" s="122"/>
    </row>
    <row r="298" spans="1:7" x14ac:dyDescent="0.3">
      <c r="A298" s="135"/>
      <c r="B298" s="123"/>
      <c r="C298" s="122"/>
      <c r="D298" s="145"/>
      <c r="E298" s="125"/>
      <c r="F298" s="122"/>
      <c r="G298" s="122">
        <f>SUM(G286:G297)</f>
        <v>0</v>
      </c>
    </row>
    <row r="299" spans="1:7" x14ac:dyDescent="0.3">
      <c r="A299" s="135"/>
      <c r="B299" s="135"/>
      <c r="C299" s="142"/>
      <c r="D299" s="140"/>
      <c r="E299" s="137"/>
      <c r="F299" s="137"/>
      <c r="G299" s="137"/>
    </row>
    <row r="300" spans="1:7" x14ac:dyDescent="0.3">
      <c r="A300" s="125"/>
      <c r="B300" s="126"/>
      <c r="C300" s="122"/>
      <c r="D300" s="145"/>
      <c r="E300" s="125"/>
      <c r="F300" s="122"/>
      <c r="G300" s="122"/>
    </row>
    <row r="301" spans="1:7" x14ac:dyDescent="0.3">
      <c r="A301" s="125"/>
      <c r="B301" s="126"/>
      <c r="C301" s="122"/>
      <c r="D301" s="145"/>
      <c r="E301" s="122"/>
      <c r="F301" s="122"/>
      <c r="G301" s="122"/>
    </row>
    <row r="302" spans="1:7" x14ac:dyDescent="0.3">
      <c r="A302" s="125"/>
      <c r="B302" s="126"/>
      <c r="C302" s="122"/>
      <c r="D302" s="145"/>
      <c r="E302" s="122"/>
      <c r="F302" s="122"/>
      <c r="G302" s="122"/>
    </row>
    <row r="303" spans="1:7" x14ac:dyDescent="0.3">
      <c r="A303" s="135"/>
      <c r="B303" s="123"/>
      <c r="C303" s="122"/>
      <c r="D303" s="145"/>
      <c r="E303" s="122"/>
      <c r="F303" s="122"/>
      <c r="G303" s="122">
        <f>SUM(G300:G302)</f>
        <v>0</v>
      </c>
    </row>
    <row r="304" spans="1:7" x14ac:dyDescent="0.3">
      <c r="A304" s="135"/>
      <c r="B304" s="135"/>
      <c r="C304" s="142"/>
      <c r="D304" s="143"/>
      <c r="E304" s="149"/>
      <c r="F304" s="142"/>
      <c r="G304" s="142">
        <f>G298+G303</f>
        <v>0</v>
      </c>
    </row>
    <row r="305" spans="1:7" x14ac:dyDescent="0.3">
      <c r="A305" s="135"/>
      <c r="B305" s="135"/>
      <c r="C305" s="142"/>
      <c r="D305" s="143"/>
      <c r="E305" s="142"/>
      <c r="F305" s="142"/>
      <c r="G305" s="142"/>
    </row>
    <row r="306" spans="1:7" x14ac:dyDescent="0.3">
      <c r="A306" s="135"/>
      <c r="B306" s="135"/>
      <c r="C306" s="142"/>
      <c r="D306" s="140"/>
      <c r="E306" s="137"/>
      <c r="F306" s="137"/>
      <c r="G306" s="137"/>
    </row>
    <row r="307" spans="1:7" ht="12.75" customHeight="1" x14ac:dyDescent="0.3">
      <c r="A307" s="125"/>
      <c r="B307" s="126"/>
      <c r="C307" s="122"/>
      <c r="D307" s="145"/>
      <c r="E307" s="125"/>
      <c r="F307" s="122"/>
      <c r="G307" s="122"/>
    </row>
    <row r="308" spans="1:7" ht="12.75" customHeight="1" x14ac:dyDescent="0.3">
      <c r="A308" s="125"/>
      <c r="B308" s="126"/>
      <c r="C308" s="122"/>
      <c r="D308" s="145"/>
      <c r="E308" s="125"/>
      <c r="F308" s="122"/>
      <c r="G308" s="122"/>
    </row>
    <row r="309" spans="1:7" ht="12.75" customHeight="1" x14ac:dyDescent="0.3">
      <c r="A309" s="125"/>
      <c r="B309" s="126"/>
      <c r="C309" s="122"/>
      <c r="D309" s="145"/>
      <c r="E309" s="125"/>
      <c r="F309" s="122"/>
      <c r="G309" s="122"/>
    </row>
    <row r="310" spans="1:7" ht="12.75" customHeight="1" x14ac:dyDescent="0.3">
      <c r="A310" s="125"/>
      <c r="B310" s="126"/>
      <c r="C310" s="122"/>
      <c r="D310" s="145"/>
      <c r="E310" s="125"/>
      <c r="F310" s="122"/>
      <c r="G310" s="122"/>
    </row>
    <row r="311" spans="1:7" ht="12.75" customHeight="1" x14ac:dyDescent="0.3">
      <c r="A311" s="125"/>
      <c r="B311" s="126"/>
      <c r="C311" s="122"/>
      <c r="D311" s="145"/>
      <c r="E311" s="125"/>
      <c r="F311" s="122"/>
      <c r="G311" s="122"/>
    </row>
    <row r="312" spans="1:7" ht="12.75" customHeight="1" x14ac:dyDescent="0.3">
      <c r="A312" s="125"/>
      <c r="B312" s="126"/>
      <c r="C312" s="122"/>
      <c r="D312" s="145"/>
      <c r="E312" s="125"/>
      <c r="F312" s="122"/>
      <c r="G312" s="122"/>
    </row>
    <row r="313" spans="1:7" ht="12.75" customHeight="1" x14ac:dyDescent="0.3">
      <c r="A313" s="125"/>
      <c r="B313" s="126"/>
      <c r="C313" s="122"/>
      <c r="D313" s="145"/>
      <c r="E313" s="125"/>
      <c r="F313" s="122"/>
      <c r="G313" s="122"/>
    </row>
    <row r="314" spans="1:7" ht="12.75" customHeight="1" x14ac:dyDescent="0.3">
      <c r="A314" s="125"/>
      <c r="B314" s="126"/>
      <c r="C314" s="122"/>
      <c r="D314" s="145"/>
      <c r="E314" s="125"/>
      <c r="F314" s="122"/>
      <c r="G314" s="122"/>
    </row>
    <row r="315" spans="1:7" ht="12.75" customHeight="1" x14ac:dyDescent="0.3">
      <c r="A315" s="125"/>
      <c r="B315" s="126"/>
      <c r="C315" s="122"/>
      <c r="D315" s="145"/>
      <c r="E315" s="125"/>
      <c r="F315" s="122"/>
      <c r="G315" s="122"/>
    </row>
    <row r="316" spans="1:7" ht="12.75" customHeight="1" x14ac:dyDescent="0.3">
      <c r="A316" s="125"/>
      <c r="B316" s="126"/>
      <c r="C316" s="122"/>
      <c r="D316" s="145"/>
      <c r="E316" s="125"/>
      <c r="F316" s="122"/>
      <c r="G316" s="122"/>
    </row>
    <row r="317" spans="1:7" ht="12.75" customHeight="1" x14ac:dyDescent="0.3">
      <c r="A317" s="125"/>
      <c r="B317" s="126"/>
      <c r="C317" s="122"/>
      <c r="D317" s="145"/>
      <c r="E317" s="125"/>
      <c r="F317" s="122"/>
      <c r="G317" s="122"/>
    </row>
    <row r="318" spans="1:7" ht="12.75" customHeight="1" x14ac:dyDescent="0.3">
      <c r="A318" s="125"/>
      <c r="B318" s="126"/>
      <c r="C318" s="122"/>
      <c r="D318" s="145"/>
      <c r="E318" s="125"/>
      <c r="F318" s="122"/>
      <c r="G318" s="122"/>
    </row>
    <row r="319" spans="1:7" ht="12.75" customHeight="1" x14ac:dyDescent="0.3">
      <c r="A319" s="125"/>
      <c r="B319" s="126"/>
      <c r="C319" s="122"/>
      <c r="D319" s="145"/>
      <c r="E319" s="125"/>
      <c r="F319" s="122"/>
      <c r="G319" s="122"/>
    </row>
    <row r="320" spans="1:7" ht="12.75" customHeight="1" x14ac:dyDescent="0.3">
      <c r="A320" s="125"/>
      <c r="B320" s="126"/>
      <c r="C320" s="122"/>
      <c r="D320" s="145"/>
      <c r="E320" s="125"/>
      <c r="F320" s="122"/>
      <c r="G320" s="122"/>
    </row>
    <row r="321" spans="1:7" ht="12.75" customHeight="1" x14ac:dyDescent="0.3">
      <c r="A321" s="125"/>
      <c r="B321" s="126"/>
      <c r="C321" s="122"/>
      <c r="D321" s="145"/>
      <c r="E321" s="125"/>
      <c r="F321" s="122"/>
      <c r="G321" s="122"/>
    </row>
    <row r="322" spans="1:7" ht="12.75" customHeight="1" x14ac:dyDescent="0.3">
      <c r="A322" s="125"/>
      <c r="B322" s="126"/>
      <c r="C322" s="122"/>
      <c r="D322" s="145"/>
      <c r="E322" s="125"/>
      <c r="F322" s="122"/>
      <c r="G322" s="122"/>
    </row>
    <row r="323" spans="1:7" ht="12.75" customHeight="1" x14ac:dyDescent="0.3">
      <c r="A323" s="125"/>
      <c r="B323" s="126"/>
      <c r="C323" s="122"/>
      <c r="D323" s="145"/>
      <c r="E323" s="125"/>
      <c r="F323" s="122"/>
      <c r="G323" s="122"/>
    </row>
    <row r="324" spans="1:7" ht="12.75" customHeight="1" x14ac:dyDescent="0.3">
      <c r="A324" s="125"/>
      <c r="B324" s="126"/>
      <c r="C324" s="122"/>
      <c r="D324" s="145"/>
      <c r="E324" s="125"/>
      <c r="F324" s="122"/>
      <c r="G324" s="122"/>
    </row>
    <row r="325" spans="1:7" ht="12.75" customHeight="1" x14ac:dyDescent="0.3">
      <c r="A325" s="125"/>
      <c r="B325" s="126"/>
      <c r="C325" s="122"/>
      <c r="D325" s="145"/>
      <c r="E325" s="125"/>
      <c r="F325" s="122"/>
      <c r="G325" s="122"/>
    </row>
    <row r="326" spans="1:7" ht="12.75" customHeight="1" x14ac:dyDescent="0.3">
      <c r="A326" s="125"/>
      <c r="B326" s="126"/>
      <c r="C326" s="122"/>
      <c r="D326" s="145"/>
      <c r="E326" s="125"/>
      <c r="F326" s="122"/>
      <c r="G326" s="122"/>
    </row>
    <row r="327" spans="1:7" ht="12.75" customHeight="1" x14ac:dyDescent="0.3">
      <c r="A327" s="125"/>
      <c r="B327" s="126"/>
      <c r="C327" s="122"/>
      <c r="D327" s="145"/>
      <c r="E327" s="125"/>
      <c r="F327" s="122"/>
      <c r="G327" s="122"/>
    </row>
    <row r="328" spans="1:7" ht="12.75" customHeight="1" x14ac:dyDescent="0.3">
      <c r="A328" s="125"/>
      <c r="B328" s="126"/>
      <c r="C328" s="122"/>
      <c r="D328" s="145"/>
      <c r="E328" s="125"/>
      <c r="F328" s="122"/>
      <c r="G328" s="122"/>
    </row>
    <row r="329" spans="1:7" ht="12.75" customHeight="1" x14ac:dyDescent="0.3">
      <c r="A329" s="125"/>
      <c r="B329" s="126"/>
      <c r="C329" s="122"/>
      <c r="D329" s="145"/>
      <c r="E329" s="125"/>
      <c r="F329" s="122"/>
      <c r="G329" s="122"/>
    </row>
    <row r="330" spans="1:7" ht="12.75" customHeight="1" x14ac:dyDescent="0.3">
      <c r="A330" s="125"/>
      <c r="B330" s="126"/>
      <c r="C330" s="122"/>
      <c r="D330" s="145"/>
      <c r="E330" s="125"/>
      <c r="F330" s="122"/>
      <c r="G330" s="122"/>
    </row>
    <row r="331" spans="1:7" x14ac:dyDescent="0.3">
      <c r="A331" s="125"/>
      <c r="B331" s="126"/>
      <c r="C331" s="122"/>
      <c r="D331" s="145"/>
      <c r="E331" s="125"/>
      <c r="F331" s="122"/>
      <c r="G331" s="122"/>
    </row>
    <row r="332" spans="1:7" x14ac:dyDescent="0.3">
      <c r="A332" s="125"/>
      <c r="B332" s="126"/>
      <c r="C332" s="122"/>
      <c r="D332" s="145"/>
      <c r="E332" s="125"/>
      <c r="F332" s="122"/>
      <c r="G332" s="122"/>
    </row>
    <row r="333" spans="1:7" x14ac:dyDescent="0.3">
      <c r="A333" s="125"/>
      <c r="B333" s="126"/>
      <c r="C333" s="122"/>
      <c r="D333" s="145"/>
      <c r="E333" s="125"/>
      <c r="F333" s="122"/>
      <c r="G333" s="122"/>
    </row>
    <row r="334" spans="1:7" x14ac:dyDescent="0.3">
      <c r="A334" s="135"/>
      <c r="B334" s="123"/>
      <c r="C334" s="127"/>
      <c r="D334" s="226"/>
      <c r="E334" s="134"/>
      <c r="F334" s="127"/>
      <c r="G334" s="127">
        <f>SUM(G307:G333)</f>
        <v>0</v>
      </c>
    </row>
    <row r="335" spans="1:7" s="158" customFormat="1" x14ac:dyDescent="0.3">
      <c r="A335" s="135"/>
      <c r="B335" s="136"/>
      <c r="C335" s="137"/>
      <c r="D335" s="226"/>
      <c r="E335" s="127"/>
      <c r="F335" s="127"/>
      <c r="G335" s="397"/>
    </row>
    <row r="336" spans="1:7" s="158" customFormat="1" x14ac:dyDescent="0.3">
      <c r="A336" s="125"/>
      <c r="B336" s="132"/>
      <c r="C336" s="122"/>
      <c r="D336" s="145"/>
      <c r="E336" s="122"/>
      <c r="F336" s="122"/>
      <c r="G336" s="397"/>
    </row>
    <row r="337" spans="1:7" s="158" customFormat="1" x14ac:dyDescent="0.3">
      <c r="A337" s="125"/>
      <c r="B337" s="132"/>
      <c r="C337" s="122"/>
      <c r="D337" s="145"/>
      <c r="E337" s="122"/>
      <c r="F337" s="122"/>
      <c r="G337" s="397"/>
    </row>
    <row r="338" spans="1:7" s="158" customFormat="1" x14ac:dyDescent="0.3">
      <c r="A338" s="125"/>
      <c r="B338" s="132"/>
      <c r="C338" s="122"/>
      <c r="D338" s="145"/>
      <c r="E338" s="122"/>
      <c r="F338" s="122"/>
      <c r="G338" s="397"/>
    </row>
    <row r="339" spans="1:7" s="158" customFormat="1" x14ac:dyDescent="0.3">
      <c r="A339" s="135"/>
      <c r="B339" s="139"/>
      <c r="C339" s="127"/>
      <c r="D339" s="226"/>
      <c r="E339" s="127"/>
      <c r="F339" s="127"/>
      <c r="G339" s="127">
        <f>SUM(G336:G338)</f>
        <v>0</v>
      </c>
    </row>
    <row r="340" spans="1:7" x14ac:dyDescent="0.3">
      <c r="A340" s="135"/>
      <c r="B340" s="135"/>
      <c r="C340" s="142"/>
      <c r="D340" s="140"/>
      <c r="E340" s="137"/>
      <c r="F340" s="137"/>
      <c r="G340" s="137"/>
    </row>
    <row r="341" spans="1:7" x14ac:dyDescent="0.3">
      <c r="A341" s="125"/>
      <c r="B341" s="417"/>
      <c r="C341" s="122"/>
      <c r="D341" s="145"/>
      <c r="E341" s="122"/>
      <c r="F341" s="122"/>
      <c r="G341" s="127"/>
    </row>
    <row r="342" spans="1:7" s="158" customFormat="1" x14ac:dyDescent="0.3">
      <c r="A342" s="125"/>
      <c r="B342" s="132"/>
      <c r="C342" s="122"/>
      <c r="D342" s="145"/>
      <c r="E342" s="122"/>
      <c r="F342" s="122"/>
      <c r="G342" s="397"/>
    </row>
    <row r="343" spans="1:7" x14ac:dyDescent="0.3">
      <c r="A343" s="135"/>
      <c r="B343" s="123"/>
      <c r="C343" s="127"/>
      <c r="D343" s="226"/>
      <c r="E343" s="127"/>
      <c r="F343" s="127"/>
      <c r="G343" s="127">
        <f>SUM(G341:G342)</f>
        <v>0</v>
      </c>
    </row>
    <row r="344" spans="1:7" x14ac:dyDescent="0.3">
      <c r="A344" s="135"/>
      <c r="B344" s="135"/>
      <c r="C344" s="142"/>
      <c r="D344" s="143"/>
      <c r="E344" s="142"/>
      <c r="F344" s="142"/>
      <c r="G344" s="142">
        <f>G334+G343+G339</f>
        <v>0</v>
      </c>
    </row>
    <row r="345" spans="1:7" x14ac:dyDescent="0.3">
      <c r="A345" s="135"/>
      <c r="B345" s="135"/>
      <c r="C345" s="142"/>
      <c r="D345" s="143"/>
      <c r="E345" s="142"/>
      <c r="F345" s="142"/>
      <c r="G345" s="142"/>
    </row>
    <row r="346" spans="1:7" x14ac:dyDescent="0.3">
      <c r="A346" s="135"/>
      <c r="B346" s="135"/>
      <c r="C346" s="142"/>
      <c r="D346" s="140"/>
      <c r="E346" s="137"/>
      <c r="F346" s="137"/>
      <c r="G346" s="137"/>
    </row>
    <row r="347" spans="1:7" x14ac:dyDescent="0.3">
      <c r="A347" s="125"/>
      <c r="B347" s="126"/>
      <c r="C347" s="122"/>
      <c r="D347" s="145"/>
      <c r="E347" s="122"/>
      <c r="F347" s="122"/>
      <c r="G347" s="127"/>
    </row>
    <row r="348" spans="1:7" s="158" customFormat="1" x14ac:dyDescent="0.3">
      <c r="A348" s="125"/>
      <c r="B348" s="128"/>
      <c r="C348" s="122"/>
      <c r="D348" s="145"/>
      <c r="E348" s="122"/>
      <c r="F348" s="122"/>
      <c r="G348" s="397"/>
    </row>
    <row r="349" spans="1:7" s="158" customFormat="1" x14ac:dyDescent="0.3">
      <c r="A349" s="125"/>
      <c r="B349" s="132"/>
      <c r="C349" s="122"/>
      <c r="D349" s="226"/>
      <c r="E349" s="127"/>
      <c r="F349" s="122"/>
      <c r="G349" s="397"/>
    </row>
    <row r="350" spans="1:7" x14ac:dyDescent="0.3">
      <c r="A350" s="125"/>
      <c r="B350" s="126"/>
      <c r="C350" s="122"/>
      <c r="D350" s="145"/>
      <c r="E350" s="122"/>
      <c r="F350" s="122"/>
      <c r="G350" s="127"/>
    </row>
    <row r="351" spans="1:7" x14ac:dyDescent="0.3">
      <c r="A351" s="125"/>
      <c r="B351" s="126"/>
      <c r="C351" s="122"/>
      <c r="D351" s="145"/>
      <c r="E351" s="122"/>
      <c r="F351" s="122"/>
      <c r="G351" s="127"/>
    </row>
    <row r="352" spans="1:7" x14ac:dyDescent="0.3">
      <c r="A352" s="125"/>
      <c r="B352" s="126"/>
      <c r="C352" s="122"/>
      <c r="D352" s="145"/>
      <c r="E352" s="122"/>
      <c r="F352" s="122"/>
      <c r="G352" s="122"/>
    </row>
    <row r="353" spans="1:7" x14ac:dyDescent="0.3">
      <c r="A353" s="125"/>
      <c r="B353" s="126"/>
      <c r="C353" s="122"/>
      <c r="D353" s="145"/>
      <c r="E353" s="127"/>
      <c r="F353" s="122"/>
      <c r="G353" s="127"/>
    </row>
    <row r="354" spans="1:7" x14ac:dyDescent="0.3">
      <c r="A354" s="125"/>
      <c r="B354" s="126"/>
      <c r="C354" s="122"/>
      <c r="D354" s="145"/>
      <c r="E354" s="127"/>
      <c r="F354" s="122"/>
      <c r="G354" s="127"/>
    </row>
    <row r="355" spans="1:7" x14ac:dyDescent="0.3">
      <c r="A355" s="125"/>
      <c r="B355" s="126"/>
      <c r="C355" s="122"/>
      <c r="D355" s="145"/>
      <c r="E355" s="127"/>
      <c r="F355" s="122"/>
      <c r="G355" s="127"/>
    </row>
    <row r="356" spans="1:7" x14ac:dyDescent="0.3">
      <c r="A356" s="125"/>
      <c r="B356" s="126"/>
      <c r="C356" s="122"/>
      <c r="D356" s="145"/>
      <c r="E356" s="127"/>
      <c r="F356" s="122"/>
      <c r="G356" s="127"/>
    </row>
    <row r="357" spans="1:7" s="158" customFormat="1" x14ac:dyDescent="0.3">
      <c r="A357" s="125"/>
      <c r="B357" s="128"/>
      <c r="C357" s="122"/>
      <c r="D357" s="145"/>
      <c r="E357" s="122"/>
      <c r="F357" s="122"/>
      <c r="G357" s="397"/>
    </row>
    <row r="358" spans="1:7" s="158" customFormat="1" x14ac:dyDescent="0.3">
      <c r="A358" s="125"/>
      <c r="B358" s="128"/>
      <c r="C358" s="122"/>
      <c r="D358" s="145"/>
      <c r="E358" s="122"/>
      <c r="F358" s="122"/>
      <c r="G358" s="397"/>
    </row>
    <row r="359" spans="1:7" s="158" customFormat="1" x14ac:dyDescent="0.3">
      <c r="A359" s="125"/>
      <c r="B359" s="132"/>
      <c r="C359" s="122"/>
      <c r="D359" s="145"/>
      <c r="E359" s="122"/>
      <c r="F359" s="122"/>
      <c r="G359" s="397"/>
    </row>
    <row r="360" spans="1:7" x14ac:dyDescent="0.3">
      <c r="A360" s="125"/>
      <c r="B360" s="126"/>
      <c r="C360" s="122"/>
      <c r="D360" s="145"/>
      <c r="E360" s="134"/>
      <c r="F360" s="122"/>
      <c r="G360" s="127"/>
    </row>
    <row r="361" spans="1:7" x14ac:dyDescent="0.3">
      <c r="A361" s="125"/>
      <c r="B361" s="126"/>
      <c r="C361" s="122"/>
      <c r="D361" s="145"/>
      <c r="E361" s="127"/>
      <c r="F361" s="122"/>
      <c r="G361" s="127"/>
    </row>
    <row r="362" spans="1:7" s="158" customFormat="1" x14ac:dyDescent="0.3">
      <c r="A362" s="125"/>
      <c r="B362" s="128"/>
      <c r="C362" s="122"/>
      <c r="D362" s="145"/>
      <c r="E362" s="122"/>
      <c r="F362" s="122"/>
      <c r="G362" s="397"/>
    </row>
    <row r="363" spans="1:7" x14ac:dyDescent="0.3">
      <c r="A363" s="125"/>
      <c r="B363" s="126"/>
      <c r="C363" s="122"/>
      <c r="D363" s="145"/>
      <c r="E363" s="127"/>
      <c r="F363" s="122"/>
      <c r="G363" s="127"/>
    </row>
    <row r="364" spans="1:7" s="158" customFormat="1" x14ac:dyDescent="0.3">
      <c r="A364" s="125"/>
      <c r="B364" s="128"/>
      <c r="C364" s="122"/>
      <c r="D364" s="145"/>
      <c r="E364" s="122"/>
      <c r="F364" s="122"/>
      <c r="G364" s="397"/>
    </row>
    <row r="365" spans="1:7" x14ac:dyDescent="0.3">
      <c r="A365" s="125"/>
      <c r="B365" s="126"/>
      <c r="C365" s="122"/>
      <c r="D365" s="145"/>
      <c r="E365" s="127"/>
      <c r="F365" s="122"/>
      <c r="G365" s="127"/>
    </row>
    <row r="366" spans="1:7" s="158" customFormat="1" x14ac:dyDescent="0.3">
      <c r="A366" s="125"/>
      <c r="B366" s="132"/>
      <c r="C366" s="122"/>
      <c r="D366" s="145"/>
      <c r="E366" s="122"/>
      <c r="F366" s="122"/>
      <c r="G366" s="397"/>
    </row>
    <row r="367" spans="1:7" s="158" customFormat="1" x14ac:dyDescent="0.3">
      <c r="A367" s="125"/>
      <c r="B367" s="128"/>
      <c r="C367" s="122"/>
      <c r="D367" s="145"/>
      <c r="E367" s="122"/>
      <c r="F367" s="122"/>
      <c r="G367" s="397"/>
    </row>
    <row r="368" spans="1:7" x14ac:dyDescent="0.3">
      <c r="A368" s="125"/>
      <c r="B368" s="126"/>
      <c r="C368" s="122"/>
      <c r="D368" s="145"/>
      <c r="E368" s="127"/>
      <c r="F368" s="122"/>
      <c r="G368" s="127"/>
    </row>
    <row r="369" spans="1:7" s="158" customFormat="1" x14ac:dyDescent="0.3">
      <c r="A369" s="125"/>
      <c r="B369" s="128"/>
      <c r="C369" s="122"/>
      <c r="D369" s="145"/>
      <c r="E369" s="122"/>
      <c r="F369" s="122"/>
      <c r="G369" s="397"/>
    </row>
    <row r="370" spans="1:7" s="158" customFormat="1" x14ac:dyDescent="0.3">
      <c r="A370" s="125"/>
      <c r="B370" s="132"/>
      <c r="C370" s="122"/>
      <c r="D370" s="145"/>
      <c r="E370" s="122"/>
      <c r="F370" s="122"/>
      <c r="G370" s="397"/>
    </row>
    <row r="371" spans="1:7" x14ac:dyDescent="0.3">
      <c r="A371" s="135"/>
      <c r="B371" s="123"/>
      <c r="C371" s="122"/>
      <c r="D371" s="145"/>
      <c r="E371" s="125"/>
      <c r="F371" s="122"/>
      <c r="G371" s="122">
        <f>SUM(G347:G370)</f>
        <v>0</v>
      </c>
    </row>
    <row r="372" spans="1:7" x14ac:dyDescent="0.3">
      <c r="A372" s="135"/>
      <c r="B372" s="135"/>
      <c r="C372" s="142"/>
      <c r="D372" s="140"/>
      <c r="E372" s="137"/>
      <c r="F372" s="137"/>
      <c r="G372" s="137"/>
    </row>
    <row r="373" spans="1:7" x14ac:dyDescent="0.3">
      <c r="A373" s="125"/>
      <c r="B373" s="126"/>
      <c r="C373" s="122"/>
      <c r="D373" s="145"/>
      <c r="E373" s="127"/>
      <c r="F373" s="122"/>
      <c r="G373" s="122"/>
    </row>
    <row r="374" spans="1:7" x14ac:dyDescent="0.3">
      <c r="A374" s="125"/>
      <c r="B374" s="126"/>
      <c r="C374" s="122"/>
      <c r="D374" s="145"/>
      <c r="E374" s="127"/>
      <c r="F374" s="122"/>
      <c r="G374" s="122"/>
    </row>
    <row r="375" spans="1:7" x14ac:dyDescent="0.3">
      <c r="A375" s="125"/>
      <c r="B375" s="126"/>
      <c r="C375" s="122"/>
      <c r="D375" s="145"/>
      <c r="E375" s="127"/>
      <c r="F375" s="122"/>
      <c r="G375" s="122"/>
    </row>
    <row r="376" spans="1:7" x14ac:dyDescent="0.3">
      <c r="A376" s="125"/>
      <c r="B376" s="126"/>
      <c r="C376" s="122"/>
      <c r="D376" s="145"/>
      <c r="E376" s="127"/>
      <c r="F376" s="122"/>
      <c r="G376" s="122"/>
    </row>
    <row r="377" spans="1:7" x14ac:dyDescent="0.3">
      <c r="A377" s="125"/>
      <c r="B377" s="126"/>
      <c r="C377" s="122"/>
      <c r="D377" s="145"/>
      <c r="E377" s="127"/>
      <c r="F377" s="122"/>
      <c r="G377" s="122"/>
    </row>
    <row r="378" spans="1:7" x14ac:dyDescent="0.3">
      <c r="A378" s="125"/>
      <c r="B378" s="126"/>
      <c r="C378" s="122"/>
      <c r="D378" s="145"/>
      <c r="E378" s="127"/>
      <c r="F378" s="122"/>
      <c r="G378" s="122"/>
    </row>
    <row r="379" spans="1:7" x14ac:dyDescent="0.3">
      <c r="A379" s="125"/>
      <c r="B379" s="126"/>
      <c r="C379" s="122"/>
      <c r="D379" s="145"/>
      <c r="E379" s="127"/>
      <c r="F379" s="122"/>
      <c r="G379" s="122"/>
    </row>
    <row r="380" spans="1:7" x14ac:dyDescent="0.3">
      <c r="A380" s="125"/>
      <c r="B380" s="126"/>
      <c r="C380" s="122"/>
      <c r="D380" s="145"/>
      <c r="E380" s="127"/>
      <c r="F380" s="122"/>
      <c r="G380" s="122"/>
    </row>
    <row r="381" spans="1:7" x14ac:dyDescent="0.3">
      <c r="A381" s="125"/>
      <c r="B381" s="126"/>
      <c r="C381" s="122"/>
      <c r="D381" s="145"/>
      <c r="E381" s="127"/>
      <c r="F381" s="122"/>
      <c r="G381" s="122"/>
    </row>
    <row r="382" spans="1:7" s="158" customFormat="1" x14ac:dyDescent="0.3">
      <c r="A382" s="125"/>
      <c r="B382" s="128"/>
      <c r="C382" s="122"/>
      <c r="D382" s="145"/>
      <c r="E382" s="122"/>
      <c r="F382" s="122"/>
      <c r="G382" s="397"/>
    </row>
    <row r="383" spans="1:7" x14ac:dyDescent="0.3">
      <c r="A383" s="125"/>
      <c r="B383" s="126"/>
      <c r="C383" s="122"/>
      <c r="D383" s="145"/>
      <c r="E383" s="127"/>
      <c r="F383" s="122"/>
      <c r="G383" s="122"/>
    </row>
    <row r="384" spans="1:7" x14ac:dyDescent="0.3">
      <c r="A384" s="125"/>
      <c r="B384" s="126"/>
      <c r="C384" s="122"/>
      <c r="D384" s="145"/>
      <c r="E384" s="127"/>
      <c r="F384" s="122"/>
      <c r="G384" s="122"/>
    </row>
    <row r="385" spans="1:7" x14ac:dyDescent="0.3">
      <c r="A385" s="125"/>
      <c r="B385" s="126"/>
      <c r="C385" s="122"/>
      <c r="D385" s="145"/>
      <c r="E385" s="127"/>
      <c r="F385" s="122"/>
      <c r="G385" s="122"/>
    </row>
    <row r="386" spans="1:7" x14ac:dyDescent="0.3">
      <c r="A386" s="125"/>
      <c r="B386" s="126"/>
      <c r="C386" s="122"/>
      <c r="D386" s="145"/>
      <c r="E386" s="127"/>
      <c r="F386" s="122"/>
      <c r="G386" s="122"/>
    </row>
    <row r="387" spans="1:7" x14ac:dyDescent="0.3">
      <c r="A387" s="125"/>
      <c r="B387" s="126"/>
      <c r="C387" s="122"/>
      <c r="D387" s="145"/>
      <c r="E387" s="127"/>
      <c r="F387" s="122"/>
      <c r="G387" s="122"/>
    </row>
    <row r="388" spans="1:7" x14ac:dyDescent="0.3">
      <c r="A388" s="135"/>
      <c r="B388" s="123"/>
      <c r="C388" s="122"/>
      <c r="D388" s="145"/>
      <c r="E388" s="122"/>
      <c r="F388" s="122"/>
      <c r="G388" s="122">
        <f>SUM(G373:G387)</f>
        <v>0</v>
      </c>
    </row>
    <row r="389" spans="1:7" x14ac:dyDescent="0.3">
      <c r="A389" s="135"/>
      <c r="B389" s="135"/>
      <c r="C389" s="142"/>
      <c r="D389" s="140"/>
      <c r="E389" s="137"/>
      <c r="F389" s="137"/>
      <c r="G389" s="137"/>
    </row>
    <row r="390" spans="1:7" x14ac:dyDescent="0.3">
      <c r="A390" s="125"/>
      <c r="B390" s="128"/>
      <c r="C390" s="122"/>
      <c r="D390" s="140"/>
      <c r="E390" s="137"/>
      <c r="F390" s="137"/>
      <c r="G390" s="137"/>
    </row>
    <row r="391" spans="1:7" x14ac:dyDescent="0.3">
      <c r="A391" s="125"/>
      <c r="B391" s="128"/>
      <c r="C391" s="122"/>
      <c r="D391" s="140"/>
      <c r="E391" s="137"/>
      <c r="F391" s="137"/>
      <c r="G391" s="137"/>
    </row>
    <row r="392" spans="1:7" x14ac:dyDescent="0.3">
      <c r="A392" s="125"/>
      <c r="B392" s="128"/>
      <c r="C392" s="122"/>
      <c r="D392" s="226"/>
      <c r="E392" s="127"/>
      <c r="F392" s="127"/>
      <c r="G392" s="127"/>
    </row>
    <row r="393" spans="1:7" x14ac:dyDescent="0.3">
      <c r="A393" s="125"/>
      <c r="B393" s="128"/>
      <c r="C393" s="122"/>
      <c r="D393" s="226"/>
      <c r="E393" s="127"/>
      <c r="F393" s="127"/>
      <c r="G393" s="127"/>
    </row>
    <row r="394" spans="1:7" x14ac:dyDescent="0.3">
      <c r="A394" s="125"/>
      <c r="B394" s="126"/>
      <c r="C394" s="122"/>
      <c r="D394" s="145"/>
      <c r="E394" s="122"/>
      <c r="F394" s="122"/>
      <c r="G394" s="122"/>
    </row>
    <row r="395" spans="1:7" x14ac:dyDescent="0.3">
      <c r="A395" s="135"/>
      <c r="B395" s="123"/>
      <c r="C395" s="122"/>
      <c r="D395" s="145"/>
      <c r="E395" s="122"/>
      <c r="F395" s="122"/>
      <c r="G395" s="122">
        <f>SUM(G390:G394)</f>
        <v>0</v>
      </c>
    </row>
    <row r="396" spans="1:7" x14ac:dyDescent="0.3">
      <c r="A396" s="135"/>
      <c r="B396" s="135"/>
      <c r="C396" s="142"/>
      <c r="D396" s="140"/>
      <c r="E396" s="137"/>
      <c r="F396" s="137"/>
      <c r="G396" s="137"/>
    </row>
    <row r="397" spans="1:7" x14ac:dyDescent="0.3">
      <c r="A397" s="125"/>
      <c r="B397" s="126"/>
      <c r="C397" s="122"/>
      <c r="D397" s="145"/>
      <c r="E397" s="122"/>
      <c r="F397" s="122"/>
      <c r="G397" s="122"/>
    </row>
    <row r="398" spans="1:7" x14ac:dyDescent="0.3">
      <c r="A398" s="135"/>
      <c r="B398" s="123"/>
      <c r="C398" s="122"/>
      <c r="D398" s="145"/>
      <c r="E398" s="122"/>
      <c r="F398" s="122"/>
      <c r="G398" s="122">
        <f>SUM(G397:G397)</f>
        <v>0</v>
      </c>
    </row>
    <row r="399" spans="1:7" x14ac:dyDescent="0.3">
      <c r="A399" s="135"/>
      <c r="B399" s="399"/>
      <c r="C399" s="418"/>
      <c r="D399" s="140"/>
      <c r="E399" s="137"/>
      <c r="F399" s="137"/>
      <c r="G399" s="137"/>
    </row>
    <row r="400" spans="1:7" x14ac:dyDescent="0.3">
      <c r="A400" s="125"/>
      <c r="B400" s="126"/>
      <c r="C400" s="122"/>
      <c r="D400" s="145"/>
      <c r="E400" s="122"/>
      <c r="F400" s="122"/>
      <c r="G400" s="122"/>
    </row>
    <row r="401" spans="1:7" x14ac:dyDescent="0.3">
      <c r="A401" s="125"/>
      <c r="B401" s="126"/>
      <c r="C401" s="122"/>
      <c r="D401" s="145"/>
      <c r="E401" s="122"/>
      <c r="F401" s="122"/>
      <c r="G401" s="122"/>
    </row>
    <row r="402" spans="1:7" x14ac:dyDescent="0.3">
      <c r="A402" s="125"/>
      <c r="B402" s="126"/>
      <c r="C402" s="122"/>
      <c r="D402" s="145"/>
      <c r="E402" s="122"/>
      <c r="F402" s="122"/>
      <c r="G402" s="122"/>
    </row>
    <row r="403" spans="1:7" x14ac:dyDescent="0.3">
      <c r="A403" s="125"/>
      <c r="B403" s="126"/>
      <c r="C403" s="122"/>
      <c r="D403" s="145"/>
      <c r="E403" s="122"/>
      <c r="F403" s="122"/>
      <c r="G403" s="122"/>
    </row>
    <row r="404" spans="1:7" s="158" customFormat="1" x14ac:dyDescent="0.3">
      <c r="A404" s="125"/>
      <c r="B404" s="132"/>
      <c r="C404" s="122"/>
      <c r="D404" s="145"/>
      <c r="E404" s="122"/>
      <c r="F404" s="122"/>
      <c r="G404" s="397"/>
    </row>
    <row r="405" spans="1:7" s="158" customFormat="1" x14ac:dyDescent="0.3">
      <c r="A405" s="125"/>
      <c r="B405" s="132"/>
      <c r="C405" s="122"/>
      <c r="D405" s="145"/>
      <c r="E405" s="122"/>
      <c r="F405" s="122"/>
      <c r="G405" s="397"/>
    </row>
    <row r="406" spans="1:7" x14ac:dyDescent="0.3">
      <c r="A406" s="135"/>
      <c r="B406" s="123"/>
      <c r="C406" s="122"/>
      <c r="D406" s="145"/>
      <c r="E406" s="122"/>
      <c r="F406" s="122"/>
      <c r="G406" s="122">
        <f>SUM(G400:G405)</f>
        <v>0</v>
      </c>
    </row>
    <row r="407" spans="1:7" x14ac:dyDescent="0.3">
      <c r="A407" s="135"/>
      <c r="B407" s="399"/>
      <c r="C407" s="418"/>
      <c r="D407" s="140"/>
      <c r="E407" s="137"/>
      <c r="F407" s="137"/>
      <c r="G407" s="137"/>
    </row>
    <row r="408" spans="1:7" x14ac:dyDescent="0.3">
      <c r="A408" s="125"/>
      <c r="B408" s="126"/>
      <c r="C408" s="122"/>
      <c r="D408" s="145"/>
      <c r="E408" s="125"/>
      <c r="F408" s="122"/>
      <c r="G408" s="122"/>
    </row>
    <row r="409" spans="1:7" x14ac:dyDescent="0.3">
      <c r="A409" s="125"/>
      <c r="B409" s="126"/>
      <c r="C409" s="122"/>
      <c r="D409" s="145"/>
      <c r="E409" s="125"/>
      <c r="F409" s="122"/>
      <c r="G409" s="122"/>
    </row>
    <row r="410" spans="1:7" x14ac:dyDescent="0.3">
      <c r="A410" s="125"/>
      <c r="B410" s="126"/>
      <c r="C410" s="122"/>
      <c r="D410" s="145"/>
      <c r="E410" s="125"/>
      <c r="F410" s="122"/>
      <c r="G410" s="122"/>
    </row>
    <row r="411" spans="1:7" x14ac:dyDescent="0.3">
      <c r="A411" s="125"/>
      <c r="B411" s="126"/>
      <c r="C411" s="122"/>
      <c r="D411" s="145"/>
      <c r="E411" s="125"/>
      <c r="F411" s="122"/>
      <c r="G411" s="122"/>
    </row>
    <row r="412" spans="1:7" x14ac:dyDescent="0.3">
      <c r="A412" s="125"/>
      <c r="B412" s="126"/>
      <c r="C412" s="122"/>
      <c r="D412" s="145"/>
      <c r="E412" s="125"/>
      <c r="F412" s="122"/>
      <c r="G412" s="122"/>
    </row>
    <row r="413" spans="1:7" x14ac:dyDescent="0.3">
      <c r="A413" s="125"/>
      <c r="B413" s="126"/>
      <c r="C413" s="122"/>
      <c r="D413" s="145"/>
      <c r="E413" s="125"/>
      <c r="F413" s="122"/>
      <c r="G413" s="122"/>
    </row>
    <row r="414" spans="1:7" x14ac:dyDescent="0.3">
      <c r="A414" s="135"/>
      <c r="B414" s="123"/>
      <c r="C414" s="122"/>
      <c r="D414" s="145"/>
      <c r="E414" s="122"/>
      <c r="F414" s="122"/>
      <c r="G414" s="122">
        <f>SUM(G408:G413)</f>
        <v>0</v>
      </c>
    </row>
    <row r="415" spans="1:7" ht="21" customHeight="1" x14ac:dyDescent="0.3">
      <c r="A415" s="135"/>
      <c r="B415" s="135"/>
      <c r="C415" s="142"/>
      <c r="D415" s="140"/>
      <c r="E415" s="137"/>
      <c r="F415" s="137"/>
      <c r="G415" s="122" t="e">
        <f>#REF!+#REF!+#REF!+#REF!+#REF!+F415+#REF!+#REF!+#REF!+#REF!+#REF!+#REF!+#REF!+#REF!</f>
        <v>#REF!</v>
      </c>
    </row>
    <row r="416" spans="1:7" ht="21" customHeight="1" x14ac:dyDescent="0.3">
      <c r="A416" s="125"/>
      <c r="B416" s="126"/>
      <c r="C416" s="122"/>
      <c r="D416" s="145"/>
      <c r="E416" s="122"/>
      <c r="F416" s="122"/>
      <c r="G416" s="122" t="e">
        <f>#REF!+#REF!+#REF!+#REF!+#REF!+F416+#REF!+#REF!+#REF!+#REF!+#REF!+#REF!+#REF!+#REF!</f>
        <v>#REF!</v>
      </c>
    </row>
    <row r="417" spans="1:7" ht="21" customHeight="1" x14ac:dyDescent="0.3">
      <c r="A417" s="125"/>
      <c r="B417" s="126"/>
      <c r="C417" s="122"/>
      <c r="D417" s="145"/>
      <c r="E417" s="122"/>
      <c r="F417" s="122"/>
      <c r="G417" s="122" t="e">
        <f>#REF!+#REF!+#REF!+#REF!+#REF!+F417+#REF!+#REF!+#REF!+#REF!+#REF!+#REF!+#REF!+#REF!</f>
        <v>#REF!</v>
      </c>
    </row>
    <row r="418" spans="1:7" ht="21" customHeight="1" x14ac:dyDescent="0.3">
      <c r="A418" s="125"/>
      <c r="B418" s="126"/>
      <c r="C418" s="122"/>
      <c r="D418" s="145"/>
      <c r="E418" s="122"/>
      <c r="F418" s="122"/>
      <c r="G418" s="122" t="e">
        <f>#REF!+#REF!+#REF!+#REF!+#REF!+F418+#REF!+#REF!+#REF!+#REF!+#REF!+#REF!+#REF!+#REF!</f>
        <v>#REF!</v>
      </c>
    </row>
    <row r="419" spans="1:7" ht="21" customHeight="1" x14ac:dyDescent="0.3">
      <c r="A419" s="123"/>
      <c r="B419" s="123"/>
      <c r="C419" s="122"/>
      <c r="D419" s="145"/>
      <c r="E419" s="122"/>
      <c r="F419" s="122"/>
      <c r="G419" s="122" t="e">
        <f>#REF!+#REF!+#REF!+#REF!+#REF!+F419+#REF!+#REF!+#REF!+#REF!+#REF!+#REF!+#REF!+#REF!</f>
        <v>#REF!</v>
      </c>
    </row>
    <row r="420" spans="1:7" x14ac:dyDescent="0.3">
      <c r="A420" s="135"/>
      <c r="B420" s="135"/>
      <c r="C420" s="142"/>
      <c r="D420" s="140"/>
      <c r="E420" s="137"/>
      <c r="F420" s="137"/>
      <c r="G420" s="137"/>
    </row>
    <row r="421" spans="1:7" s="158" customFormat="1" x14ac:dyDescent="0.3">
      <c r="A421" s="125"/>
      <c r="B421" s="132"/>
      <c r="C421" s="122"/>
      <c r="D421" s="144"/>
      <c r="E421" s="122"/>
      <c r="F421" s="122"/>
      <c r="G421" s="122"/>
    </row>
    <row r="422" spans="1:7" s="158" customFormat="1" x14ac:dyDescent="0.3">
      <c r="A422" s="125"/>
      <c r="B422" s="132"/>
      <c r="C422" s="122"/>
      <c r="D422" s="144"/>
      <c r="E422" s="122"/>
      <c r="F422" s="122"/>
      <c r="G422" s="397"/>
    </row>
    <row r="423" spans="1:7" s="158" customFormat="1" x14ac:dyDescent="0.3">
      <c r="A423" s="125"/>
      <c r="B423" s="132"/>
      <c r="C423" s="122"/>
      <c r="D423" s="144"/>
      <c r="E423" s="125"/>
      <c r="F423" s="122"/>
      <c r="G423" s="397"/>
    </row>
    <row r="424" spans="1:7" s="158" customFormat="1" x14ac:dyDescent="0.3">
      <c r="A424" s="125"/>
      <c r="B424" s="132"/>
      <c r="C424" s="122"/>
      <c r="D424" s="144"/>
      <c r="E424" s="125"/>
      <c r="F424" s="122"/>
      <c r="G424" s="397"/>
    </row>
    <row r="425" spans="1:7" ht="16.5" customHeight="1" x14ac:dyDescent="0.3">
      <c r="A425" s="125"/>
      <c r="B425" s="132"/>
      <c r="C425" s="122"/>
      <c r="D425" s="140"/>
      <c r="E425" s="137"/>
      <c r="F425" s="137"/>
      <c r="G425" s="137"/>
    </row>
    <row r="426" spans="1:7" x14ac:dyDescent="0.3">
      <c r="A426" s="125"/>
      <c r="B426" s="132"/>
      <c r="C426" s="122"/>
      <c r="D426" s="140"/>
      <c r="E426" s="137"/>
      <c r="F426" s="137"/>
      <c r="G426" s="137"/>
    </row>
    <row r="427" spans="1:7" x14ac:dyDescent="0.3">
      <c r="A427" s="125"/>
      <c r="B427" s="132"/>
      <c r="C427" s="122"/>
      <c r="D427" s="226"/>
      <c r="E427" s="137"/>
      <c r="F427" s="137"/>
      <c r="G427" s="137"/>
    </row>
    <row r="428" spans="1:7" x14ac:dyDescent="0.3">
      <c r="A428" s="125"/>
      <c r="B428" s="132"/>
      <c r="C428" s="122"/>
      <c r="D428" s="226"/>
      <c r="E428" s="137"/>
      <c r="F428" s="137"/>
      <c r="G428" s="137"/>
    </row>
    <row r="429" spans="1:7" x14ac:dyDescent="0.3">
      <c r="A429" s="125"/>
      <c r="B429" s="132"/>
      <c r="C429" s="122"/>
      <c r="D429" s="226"/>
      <c r="E429" s="137"/>
      <c r="F429" s="137"/>
      <c r="G429" s="137"/>
    </row>
    <row r="430" spans="1:7" x14ac:dyDescent="0.3">
      <c r="A430" s="125"/>
      <c r="B430" s="132"/>
      <c r="C430" s="122"/>
      <c r="D430" s="226"/>
      <c r="E430" s="137"/>
      <c r="F430" s="137"/>
      <c r="G430" s="137"/>
    </row>
    <row r="431" spans="1:7" x14ac:dyDescent="0.3">
      <c r="A431" s="125"/>
      <c r="B431" s="132"/>
      <c r="C431" s="122"/>
      <c r="D431" s="226"/>
      <c r="E431" s="137"/>
      <c r="F431" s="137"/>
      <c r="G431" s="137"/>
    </row>
    <row r="432" spans="1:7" x14ac:dyDescent="0.3">
      <c r="A432" s="125"/>
      <c r="B432" s="132"/>
      <c r="C432" s="122"/>
      <c r="D432" s="140"/>
      <c r="E432" s="137"/>
      <c r="F432" s="137"/>
      <c r="G432" s="137"/>
    </row>
    <row r="433" spans="1:7" x14ac:dyDescent="0.3">
      <c r="A433" s="125"/>
      <c r="B433" s="132"/>
      <c r="C433" s="122"/>
      <c r="D433" s="226"/>
      <c r="E433" s="137"/>
      <c r="F433" s="137"/>
      <c r="G433" s="137"/>
    </row>
    <row r="434" spans="1:7" x14ac:dyDescent="0.3">
      <c r="A434" s="125"/>
      <c r="B434" s="132"/>
      <c r="C434" s="122"/>
      <c r="D434" s="226"/>
      <c r="E434" s="137"/>
      <c r="F434" s="137"/>
      <c r="G434" s="137"/>
    </row>
    <row r="435" spans="1:7" x14ac:dyDescent="0.3">
      <c r="A435" s="125"/>
      <c r="B435" s="132"/>
      <c r="C435" s="122"/>
      <c r="D435" s="226"/>
      <c r="E435" s="137"/>
      <c r="F435" s="137"/>
      <c r="G435" s="137"/>
    </row>
    <row r="436" spans="1:7" x14ac:dyDescent="0.3">
      <c r="A436" s="125"/>
      <c r="B436" s="132"/>
      <c r="C436" s="122"/>
      <c r="D436" s="226"/>
      <c r="E436" s="127"/>
      <c r="F436" s="127"/>
      <c r="G436" s="127"/>
    </row>
    <row r="437" spans="1:7" x14ac:dyDescent="0.3">
      <c r="A437" s="125"/>
      <c r="B437" s="132"/>
      <c r="C437" s="122"/>
      <c r="D437" s="226"/>
      <c r="E437" s="127"/>
      <c r="F437" s="127"/>
      <c r="G437" s="127"/>
    </row>
    <row r="438" spans="1:7" x14ac:dyDescent="0.3">
      <c r="A438" s="125"/>
      <c r="B438" s="132"/>
      <c r="C438" s="122"/>
      <c r="D438" s="226"/>
      <c r="E438" s="127"/>
      <c r="F438" s="127"/>
      <c r="G438" s="127"/>
    </row>
    <row r="439" spans="1:7" x14ac:dyDescent="0.3">
      <c r="A439" s="125"/>
      <c r="B439" s="132"/>
      <c r="C439" s="122"/>
      <c r="D439" s="140"/>
      <c r="E439" s="134"/>
      <c r="F439" s="127"/>
      <c r="G439" s="137"/>
    </row>
    <row r="440" spans="1:7" x14ac:dyDescent="0.3">
      <c r="A440" s="125"/>
      <c r="B440" s="132"/>
      <c r="C440" s="122"/>
      <c r="D440" s="140"/>
      <c r="E440" s="134"/>
      <c r="F440" s="127"/>
      <c r="G440" s="137"/>
    </row>
    <row r="441" spans="1:7" x14ac:dyDescent="0.3">
      <c r="A441" s="125"/>
      <c r="B441" s="132"/>
      <c r="C441" s="122"/>
      <c r="D441" s="140"/>
      <c r="E441" s="134"/>
      <c r="F441" s="127"/>
      <c r="G441" s="137"/>
    </row>
    <row r="442" spans="1:7" x14ac:dyDescent="0.3">
      <c r="A442" s="125"/>
      <c r="B442" s="132"/>
      <c r="C442" s="122"/>
      <c r="D442" s="140"/>
      <c r="E442" s="134"/>
      <c r="F442" s="127"/>
      <c r="G442" s="137"/>
    </row>
    <row r="443" spans="1:7" x14ac:dyDescent="0.3">
      <c r="A443" s="125"/>
      <c r="B443" s="132"/>
      <c r="C443" s="122"/>
      <c r="D443" s="140"/>
      <c r="E443" s="134"/>
      <c r="F443" s="127"/>
      <c r="G443" s="137"/>
    </row>
    <row r="444" spans="1:7" x14ac:dyDescent="0.3">
      <c r="A444" s="125"/>
      <c r="B444" s="126"/>
      <c r="C444" s="122"/>
      <c r="D444" s="145"/>
      <c r="E444" s="122"/>
      <c r="F444" s="122"/>
      <c r="G444" s="122"/>
    </row>
    <row r="445" spans="1:7" x14ac:dyDescent="0.3">
      <c r="A445" s="135"/>
      <c r="B445" s="123"/>
      <c r="C445" s="122"/>
      <c r="D445" s="145"/>
      <c r="E445" s="122"/>
      <c r="F445" s="122"/>
      <c r="G445" s="122">
        <f>SUM(G421:G444)</f>
        <v>0</v>
      </c>
    </row>
    <row r="446" spans="1:7" x14ac:dyDescent="0.3">
      <c r="A446" s="135"/>
      <c r="B446" s="135"/>
      <c r="C446" s="142"/>
      <c r="D446" s="143"/>
      <c r="E446" s="142"/>
      <c r="F446" s="142"/>
      <c r="G446" s="142">
        <f>SUM(G445+G414+G406+G398+G395+G388+G371)</f>
        <v>0</v>
      </c>
    </row>
    <row r="447" spans="1:7" x14ac:dyDescent="0.3">
      <c r="A447" s="135"/>
      <c r="B447" s="135"/>
      <c r="C447" s="142"/>
      <c r="D447" s="143"/>
      <c r="E447" s="142"/>
      <c r="F447" s="142"/>
      <c r="G447" s="142"/>
    </row>
    <row r="448" spans="1:7" x14ac:dyDescent="0.3">
      <c r="A448" s="135"/>
      <c r="B448" s="135"/>
      <c r="C448" s="142"/>
      <c r="D448" s="140"/>
      <c r="E448" s="137"/>
      <c r="F448" s="137"/>
      <c r="G448" s="137"/>
    </row>
    <row r="449" spans="1:7" x14ac:dyDescent="0.3">
      <c r="A449" s="125"/>
      <c r="B449" s="126"/>
      <c r="C449" s="122"/>
      <c r="D449" s="145"/>
      <c r="E449" s="122"/>
      <c r="F449" s="122"/>
      <c r="G449" s="122"/>
    </row>
    <row r="450" spans="1:7" x14ac:dyDescent="0.3">
      <c r="A450" s="125"/>
      <c r="B450" s="126"/>
      <c r="C450" s="122"/>
      <c r="D450" s="145"/>
      <c r="E450" s="122"/>
      <c r="F450" s="122"/>
      <c r="G450" s="122"/>
    </row>
    <row r="451" spans="1:7" x14ac:dyDescent="0.3">
      <c r="A451" s="125"/>
      <c r="B451" s="126"/>
      <c r="C451" s="122"/>
      <c r="D451" s="145"/>
      <c r="E451" s="122"/>
      <c r="F451" s="122"/>
      <c r="G451" s="122"/>
    </row>
    <row r="452" spans="1:7" x14ac:dyDescent="0.3">
      <c r="A452" s="125"/>
      <c r="B452" s="126"/>
      <c r="C452" s="122"/>
      <c r="D452" s="145"/>
      <c r="E452" s="122"/>
      <c r="F452" s="122"/>
      <c r="G452" s="122"/>
    </row>
    <row r="453" spans="1:7" x14ac:dyDescent="0.3">
      <c r="A453" s="125"/>
      <c r="B453" s="126"/>
      <c r="C453" s="122"/>
      <c r="D453" s="145"/>
      <c r="E453" s="122"/>
      <c r="F453" s="122"/>
      <c r="G453" s="122"/>
    </row>
    <row r="454" spans="1:7" x14ac:dyDescent="0.3">
      <c r="A454" s="125"/>
      <c r="B454" s="126"/>
      <c r="C454" s="122"/>
      <c r="D454" s="145"/>
      <c r="E454" s="122"/>
      <c r="F454" s="122"/>
      <c r="G454" s="122"/>
    </row>
    <row r="455" spans="1:7" x14ac:dyDescent="0.3">
      <c r="A455" s="125"/>
      <c r="B455" s="126"/>
      <c r="C455" s="122"/>
      <c r="D455" s="145"/>
      <c r="E455" s="122"/>
      <c r="F455" s="122"/>
      <c r="G455" s="122"/>
    </row>
    <row r="456" spans="1:7" x14ac:dyDescent="0.3">
      <c r="A456" s="125"/>
      <c r="B456" s="126"/>
      <c r="C456" s="122"/>
      <c r="D456" s="145"/>
      <c r="E456" s="122"/>
      <c r="F456" s="122"/>
      <c r="G456" s="122"/>
    </row>
    <row r="457" spans="1:7" x14ac:dyDescent="0.3">
      <c r="A457" s="125"/>
      <c r="B457" s="126"/>
      <c r="C457" s="122"/>
      <c r="D457" s="145"/>
      <c r="E457" s="122"/>
      <c r="F457" s="122"/>
      <c r="G457" s="122"/>
    </row>
    <row r="458" spans="1:7" x14ac:dyDescent="0.3">
      <c r="A458" s="125"/>
      <c r="B458" s="126"/>
      <c r="C458" s="122"/>
      <c r="D458" s="145"/>
      <c r="E458" s="122"/>
      <c r="F458" s="122"/>
      <c r="G458" s="122"/>
    </row>
    <row r="459" spans="1:7" x14ac:dyDescent="0.3">
      <c r="A459" s="125"/>
      <c r="B459" s="126"/>
      <c r="C459" s="122"/>
      <c r="D459" s="145"/>
      <c r="E459" s="122"/>
      <c r="F459" s="122"/>
      <c r="G459" s="122"/>
    </row>
    <row r="460" spans="1:7" x14ac:dyDescent="0.3">
      <c r="A460" s="125"/>
      <c r="B460" s="126"/>
      <c r="C460" s="122"/>
      <c r="D460" s="145"/>
      <c r="E460" s="122"/>
      <c r="F460" s="122"/>
      <c r="G460" s="122"/>
    </row>
    <row r="461" spans="1:7" x14ac:dyDescent="0.3">
      <c r="A461" s="125"/>
      <c r="B461" s="126"/>
      <c r="C461" s="122"/>
      <c r="D461" s="145"/>
      <c r="E461" s="122"/>
      <c r="F461" s="122"/>
      <c r="G461" s="122"/>
    </row>
    <row r="462" spans="1:7" x14ac:dyDescent="0.3">
      <c r="A462" s="125"/>
      <c r="B462" s="126"/>
      <c r="C462" s="122"/>
      <c r="D462" s="145"/>
      <c r="E462" s="122"/>
      <c r="F462" s="122"/>
      <c r="G462" s="122"/>
    </row>
    <row r="463" spans="1:7" x14ac:dyDescent="0.3">
      <c r="A463" s="125"/>
      <c r="B463" s="126"/>
      <c r="C463" s="122"/>
      <c r="D463" s="145"/>
      <c r="E463" s="122"/>
      <c r="F463" s="122"/>
      <c r="G463" s="122"/>
    </row>
    <row r="464" spans="1:7" x14ac:dyDescent="0.3">
      <c r="A464" s="125"/>
      <c r="B464" s="126"/>
      <c r="C464" s="122"/>
      <c r="D464" s="145"/>
      <c r="E464" s="122"/>
      <c r="F464" s="122"/>
      <c r="G464" s="122"/>
    </row>
    <row r="465" spans="1:7" s="158" customFormat="1" x14ac:dyDescent="0.3">
      <c r="A465" s="125"/>
      <c r="B465" s="132"/>
      <c r="C465" s="122"/>
      <c r="D465" s="145"/>
      <c r="E465" s="122"/>
      <c r="F465" s="127"/>
      <c r="G465" s="397"/>
    </row>
    <row r="466" spans="1:7" s="158" customFormat="1" x14ac:dyDescent="0.3">
      <c r="A466" s="125"/>
      <c r="B466" s="128"/>
      <c r="C466" s="122"/>
      <c r="D466" s="145"/>
      <c r="E466" s="122"/>
      <c r="F466" s="122"/>
      <c r="G466" s="397"/>
    </row>
    <row r="467" spans="1:7" x14ac:dyDescent="0.3">
      <c r="A467" s="125"/>
      <c r="B467" s="126"/>
      <c r="C467" s="122"/>
      <c r="D467" s="145"/>
      <c r="E467" s="122"/>
      <c r="F467" s="122"/>
      <c r="G467" s="122"/>
    </row>
    <row r="468" spans="1:7" x14ac:dyDescent="0.3">
      <c r="A468" s="125"/>
      <c r="B468" s="126"/>
      <c r="C468" s="122"/>
      <c r="D468" s="145"/>
      <c r="E468" s="122"/>
      <c r="F468" s="122"/>
      <c r="G468" s="122"/>
    </row>
    <row r="469" spans="1:7" s="158" customFormat="1" x14ac:dyDescent="0.3">
      <c r="A469" s="125"/>
      <c r="B469" s="128"/>
      <c r="C469" s="122"/>
      <c r="D469" s="145"/>
      <c r="E469" s="122"/>
      <c r="F469" s="122"/>
      <c r="G469" s="397"/>
    </row>
    <row r="470" spans="1:7" x14ac:dyDescent="0.3">
      <c r="A470" s="125"/>
      <c r="B470" s="126"/>
      <c r="C470" s="122"/>
      <c r="D470" s="145"/>
      <c r="E470" s="122"/>
      <c r="F470" s="122"/>
      <c r="G470" s="122"/>
    </row>
    <row r="471" spans="1:7" x14ac:dyDescent="0.3">
      <c r="A471" s="125"/>
      <c r="B471" s="126"/>
      <c r="C471" s="122"/>
      <c r="D471" s="145"/>
      <c r="E471" s="122"/>
      <c r="F471" s="122"/>
      <c r="G471" s="122"/>
    </row>
    <row r="472" spans="1:7" x14ac:dyDescent="0.3">
      <c r="A472" s="125"/>
      <c r="B472" s="126"/>
      <c r="C472" s="122"/>
      <c r="D472" s="145"/>
      <c r="E472" s="122"/>
      <c r="F472" s="122"/>
      <c r="G472" s="122"/>
    </row>
    <row r="473" spans="1:7" x14ac:dyDescent="0.3">
      <c r="A473" s="125"/>
      <c r="B473" s="126"/>
      <c r="C473" s="122"/>
      <c r="D473" s="145"/>
      <c r="E473" s="122"/>
      <c r="F473" s="122"/>
      <c r="G473" s="122"/>
    </row>
    <row r="474" spans="1:7" x14ac:dyDescent="0.3">
      <c r="A474" s="125"/>
      <c r="B474" s="126"/>
      <c r="C474" s="122"/>
      <c r="D474" s="145"/>
      <c r="E474" s="122"/>
      <c r="F474" s="122"/>
      <c r="G474" s="122"/>
    </row>
    <row r="475" spans="1:7" x14ac:dyDescent="0.3">
      <c r="A475" s="125"/>
      <c r="B475" s="126"/>
      <c r="C475" s="122"/>
      <c r="D475" s="145"/>
      <c r="E475" s="122"/>
      <c r="F475" s="122"/>
      <c r="G475" s="122"/>
    </row>
    <row r="476" spans="1:7" x14ac:dyDescent="0.3">
      <c r="A476" s="125"/>
      <c r="B476" s="126"/>
      <c r="C476" s="122"/>
      <c r="D476" s="145"/>
      <c r="E476" s="122"/>
      <c r="F476" s="122"/>
      <c r="G476" s="122"/>
    </row>
    <row r="477" spans="1:7" x14ac:dyDescent="0.3">
      <c r="A477" s="125"/>
      <c r="B477" s="126"/>
      <c r="C477" s="122"/>
      <c r="D477" s="145"/>
      <c r="E477" s="122"/>
      <c r="F477" s="122"/>
      <c r="G477" s="122"/>
    </row>
    <row r="478" spans="1:7" x14ac:dyDescent="0.3">
      <c r="A478" s="125"/>
      <c r="B478" s="126"/>
      <c r="C478" s="122"/>
      <c r="D478" s="145"/>
      <c r="E478" s="122"/>
      <c r="F478" s="122"/>
      <c r="G478" s="122"/>
    </row>
    <row r="479" spans="1:7" x14ac:dyDescent="0.3">
      <c r="A479" s="125"/>
      <c r="B479" s="126"/>
      <c r="C479" s="122"/>
      <c r="D479" s="145"/>
      <c r="E479" s="122"/>
      <c r="F479" s="122"/>
      <c r="G479" s="122"/>
    </row>
    <row r="480" spans="1:7" x14ac:dyDescent="0.3">
      <c r="A480" s="125"/>
      <c r="B480" s="126"/>
      <c r="C480" s="122"/>
      <c r="D480" s="145"/>
      <c r="E480" s="122"/>
      <c r="F480" s="122"/>
      <c r="G480" s="122"/>
    </row>
    <row r="481" spans="1:7" x14ac:dyDescent="0.3">
      <c r="A481" s="125"/>
      <c r="B481" s="126"/>
      <c r="C481" s="122"/>
      <c r="D481" s="145"/>
      <c r="E481" s="122"/>
      <c r="F481" s="122"/>
      <c r="G481" s="122"/>
    </row>
    <row r="482" spans="1:7" x14ac:dyDescent="0.3">
      <c r="A482" s="135"/>
      <c r="B482" s="123"/>
      <c r="C482" s="122"/>
      <c r="D482" s="145"/>
      <c r="E482" s="122"/>
      <c r="F482" s="122"/>
      <c r="G482" s="122">
        <f>SUM(G449:G481)</f>
        <v>0</v>
      </c>
    </row>
    <row r="483" spans="1:7" s="154" customFormat="1" x14ac:dyDescent="0.3">
      <c r="A483" s="135"/>
      <c r="B483" s="135"/>
      <c r="C483" s="142"/>
      <c r="D483" s="143"/>
      <c r="E483" s="142"/>
      <c r="F483" s="142"/>
      <c r="G483" s="142">
        <f>G482</f>
        <v>0</v>
      </c>
    </row>
    <row r="484" spans="1:7" x14ac:dyDescent="0.3">
      <c r="A484" s="135"/>
      <c r="B484" s="135"/>
      <c r="C484" s="142"/>
      <c r="D484" s="143"/>
      <c r="E484" s="142"/>
      <c r="F484" s="142"/>
      <c r="G484" s="142"/>
    </row>
    <row r="485" spans="1:7" x14ac:dyDescent="0.3">
      <c r="A485" s="135"/>
      <c r="B485" s="399"/>
      <c r="C485" s="418"/>
      <c r="D485" s="140"/>
      <c r="E485" s="137"/>
      <c r="F485" s="137"/>
      <c r="G485" s="137"/>
    </row>
    <row r="486" spans="1:7" x14ac:dyDescent="0.3">
      <c r="A486" s="125"/>
      <c r="B486" s="155"/>
      <c r="C486" s="122"/>
      <c r="D486" s="140"/>
      <c r="E486" s="137"/>
      <c r="F486" s="137"/>
      <c r="G486" s="137"/>
    </row>
    <row r="487" spans="1:7" x14ac:dyDescent="0.3">
      <c r="A487" s="125"/>
      <c r="B487" s="155"/>
      <c r="C487" s="122"/>
      <c r="D487" s="140"/>
      <c r="E487" s="137"/>
      <c r="F487" s="137"/>
      <c r="G487" s="137"/>
    </row>
    <row r="488" spans="1:7" s="158" customFormat="1" x14ac:dyDescent="0.3">
      <c r="A488" s="125"/>
      <c r="B488" s="146"/>
      <c r="C488" s="122"/>
      <c r="D488" s="145"/>
      <c r="E488" s="122"/>
      <c r="F488" s="122"/>
      <c r="G488" s="397"/>
    </row>
    <row r="489" spans="1:7" x14ac:dyDescent="0.3">
      <c r="A489" s="125"/>
      <c r="B489" s="155"/>
      <c r="C489" s="122"/>
      <c r="D489" s="140"/>
      <c r="E489" s="137"/>
      <c r="F489" s="137"/>
      <c r="G489" s="137"/>
    </row>
    <row r="490" spans="1:7" ht="15.75" customHeight="1" x14ac:dyDescent="0.3">
      <c r="A490" s="125"/>
      <c r="B490" s="156"/>
      <c r="C490" s="122"/>
      <c r="D490" s="145"/>
      <c r="E490" s="157"/>
      <c r="F490" s="122"/>
      <c r="G490" s="122"/>
    </row>
    <row r="491" spans="1:7" x14ac:dyDescent="0.3">
      <c r="A491" s="125"/>
      <c r="B491" s="156"/>
      <c r="C491" s="122"/>
      <c r="D491" s="143"/>
      <c r="E491" s="122"/>
      <c r="F491" s="122"/>
      <c r="G491" s="137"/>
    </row>
    <row r="492" spans="1:7" x14ac:dyDescent="0.3">
      <c r="A492" s="135"/>
      <c r="B492" s="123"/>
      <c r="C492" s="122"/>
      <c r="D492" s="145"/>
      <c r="E492" s="122"/>
      <c r="F492" s="122"/>
      <c r="G492" s="122">
        <f>SUM(G486:G489)</f>
        <v>0</v>
      </c>
    </row>
    <row r="493" spans="1:7" s="158" customFormat="1" x14ac:dyDescent="0.3">
      <c r="A493" s="135"/>
      <c r="B493" s="135"/>
      <c r="C493" s="142"/>
      <c r="D493" s="140"/>
      <c r="E493" s="137"/>
      <c r="F493" s="137"/>
      <c r="G493" s="137"/>
    </row>
    <row r="494" spans="1:7" s="158" customFormat="1" x14ac:dyDescent="0.3">
      <c r="A494" s="125"/>
      <c r="B494" s="132"/>
      <c r="C494" s="122"/>
      <c r="D494" s="140"/>
      <c r="E494" s="137"/>
      <c r="F494" s="137"/>
      <c r="G494" s="137"/>
    </row>
    <row r="495" spans="1:7" s="158" customFormat="1" x14ac:dyDescent="0.3">
      <c r="A495" s="135"/>
      <c r="B495" s="123"/>
      <c r="C495" s="122"/>
      <c r="D495" s="145"/>
      <c r="E495" s="122"/>
      <c r="F495" s="122"/>
      <c r="G495" s="122">
        <f>SUM(G494:G494)</f>
        <v>0</v>
      </c>
    </row>
    <row r="496" spans="1:7" x14ac:dyDescent="0.3">
      <c r="A496" s="135"/>
      <c r="B496" s="135"/>
      <c r="C496" s="142"/>
      <c r="D496" s="140"/>
      <c r="E496" s="137"/>
      <c r="F496" s="137"/>
      <c r="G496" s="137"/>
    </row>
    <row r="497" spans="1:7" x14ac:dyDescent="0.3">
      <c r="A497" s="125"/>
      <c r="B497" s="156"/>
      <c r="C497" s="122"/>
      <c r="D497" s="145"/>
      <c r="E497" s="122"/>
      <c r="F497" s="122"/>
      <c r="G497" s="122"/>
    </row>
    <row r="498" spans="1:7" x14ac:dyDescent="0.3">
      <c r="A498" s="125"/>
      <c r="B498" s="156"/>
      <c r="C498" s="122"/>
      <c r="D498" s="145"/>
      <c r="E498" s="125"/>
      <c r="F498" s="122"/>
      <c r="G498" s="122"/>
    </row>
    <row r="499" spans="1:7" s="158" customFormat="1" ht="15.75" customHeight="1" x14ac:dyDescent="0.3">
      <c r="A499" s="125"/>
      <c r="B499" s="126"/>
      <c r="C499" s="122"/>
      <c r="D499" s="145"/>
      <c r="E499" s="122"/>
      <c r="F499" s="122"/>
      <c r="G499" s="122"/>
    </row>
    <row r="500" spans="1:7" x14ac:dyDescent="0.3">
      <c r="A500" s="135"/>
      <c r="B500" s="123"/>
      <c r="C500" s="122"/>
      <c r="D500" s="145"/>
      <c r="E500" s="122"/>
      <c r="F500" s="122"/>
      <c r="G500" s="122">
        <f>SUM(G497:G499)</f>
        <v>0</v>
      </c>
    </row>
    <row r="501" spans="1:7" x14ac:dyDescent="0.3">
      <c r="A501" s="135"/>
      <c r="B501" s="135"/>
      <c r="C501" s="142"/>
      <c r="D501" s="140"/>
      <c r="E501" s="137"/>
      <c r="F501" s="137"/>
      <c r="G501" s="137"/>
    </row>
    <row r="502" spans="1:7" x14ac:dyDescent="0.3">
      <c r="A502" s="125"/>
      <c r="B502" s="126"/>
      <c r="C502" s="122"/>
      <c r="D502" s="145"/>
      <c r="E502" s="122"/>
      <c r="F502" s="122"/>
      <c r="G502" s="122"/>
    </row>
    <row r="503" spans="1:7" x14ac:dyDescent="0.3">
      <c r="A503" s="125"/>
      <c r="B503" s="126"/>
      <c r="C503" s="122"/>
      <c r="D503" s="145"/>
      <c r="E503" s="122"/>
      <c r="F503" s="122"/>
      <c r="G503" s="122"/>
    </row>
    <row r="504" spans="1:7" ht="15.75" customHeight="1" x14ac:dyDescent="0.3">
      <c r="A504" s="125"/>
      <c r="B504" s="126"/>
      <c r="C504" s="122"/>
      <c r="D504" s="145"/>
      <c r="E504" s="122"/>
      <c r="F504" s="122"/>
      <c r="G504" s="122"/>
    </row>
    <row r="505" spans="1:7" x14ac:dyDescent="0.3">
      <c r="A505" s="125"/>
      <c r="B505" s="126"/>
      <c r="C505" s="122"/>
      <c r="D505" s="145"/>
      <c r="E505" s="122"/>
      <c r="F505" s="122"/>
      <c r="G505" s="122"/>
    </row>
    <row r="506" spans="1:7" x14ac:dyDescent="0.3">
      <c r="A506" s="135"/>
      <c r="B506" s="123"/>
      <c r="C506" s="122"/>
      <c r="D506" s="145"/>
      <c r="E506" s="122"/>
      <c r="F506" s="122"/>
      <c r="G506" s="122">
        <f>SUM(G502:G505)</f>
        <v>0</v>
      </c>
    </row>
    <row r="507" spans="1:7" x14ac:dyDescent="0.3">
      <c r="A507" s="135"/>
      <c r="B507" s="136"/>
      <c r="C507" s="137"/>
      <c r="D507" s="140"/>
      <c r="E507" s="137"/>
      <c r="F507" s="137"/>
      <c r="G507" s="137"/>
    </row>
    <row r="508" spans="1:7" x14ac:dyDescent="0.3">
      <c r="A508" s="125"/>
      <c r="B508" s="128"/>
      <c r="C508" s="122"/>
      <c r="D508" s="145"/>
      <c r="E508" s="122"/>
      <c r="F508" s="122"/>
      <c r="G508" s="122"/>
    </row>
    <row r="509" spans="1:7" x14ac:dyDescent="0.3">
      <c r="A509" s="125"/>
      <c r="B509" s="128"/>
      <c r="C509" s="122"/>
      <c r="D509" s="145"/>
      <c r="E509" s="122"/>
      <c r="F509" s="122"/>
      <c r="G509" s="122"/>
    </row>
    <row r="510" spans="1:7" x14ac:dyDescent="0.3">
      <c r="A510" s="125"/>
      <c r="B510" s="128"/>
      <c r="C510" s="122"/>
      <c r="D510" s="145"/>
      <c r="E510" s="122"/>
      <c r="F510" s="122"/>
      <c r="G510" s="122"/>
    </row>
    <row r="511" spans="1:7" x14ac:dyDescent="0.3">
      <c r="A511" s="125"/>
      <c r="B511" s="128"/>
      <c r="C511" s="122"/>
      <c r="D511" s="145"/>
      <c r="E511" s="122"/>
      <c r="F511" s="122"/>
      <c r="G511" s="122"/>
    </row>
    <row r="512" spans="1:7" x14ac:dyDescent="0.3">
      <c r="A512" s="135"/>
      <c r="B512" s="123"/>
      <c r="C512" s="122"/>
      <c r="D512" s="145"/>
      <c r="E512" s="122"/>
      <c r="F512" s="122"/>
      <c r="G512" s="122">
        <f>SUM(G508:G511)</f>
        <v>0</v>
      </c>
    </row>
    <row r="513" spans="1:7" x14ac:dyDescent="0.3">
      <c r="A513" s="135"/>
      <c r="B513" s="135"/>
      <c r="C513" s="142"/>
      <c r="D513" s="140"/>
      <c r="E513" s="137"/>
      <c r="F513" s="137"/>
      <c r="G513" s="137"/>
    </row>
    <row r="514" spans="1:7" x14ac:dyDescent="0.3">
      <c r="A514" s="125"/>
      <c r="B514" s="126"/>
      <c r="C514" s="122"/>
      <c r="D514" s="145"/>
      <c r="E514" s="122"/>
      <c r="F514" s="122"/>
      <c r="G514" s="122"/>
    </row>
    <row r="515" spans="1:7" x14ac:dyDescent="0.3">
      <c r="A515" s="125"/>
      <c r="B515" s="126"/>
      <c r="C515" s="122"/>
      <c r="D515" s="145"/>
      <c r="E515" s="122"/>
      <c r="F515" s="122"/>
      <c r="G515" s="122"/>
    </row>
    <row r="516" spans="1:7" x14ac:dyDescent="0.3">
      <c r="A516" s="135"/>
      <c r="B516" s="123"/>
      <c r="C516" s="122"/>
      <c r="D516" s="145"/>
      <c r="E516" s="122"/>
      <c r="F516" s="122"/>
      <c r="G516" s="122">
        <f>SUM(G514:G515)</f>
        <v>0</v>
      </c>
    </row>
    <row r="517" spans="1:7" x14ac:dyDescent="0.3">
      <c r="A517" s="135"/>
      <c r="B517" s="135"/>
      <c r="C517" s="142"/>
      <c r="D517" s="140"/>
      <c r="E517" s="137"/>
      <c r="F517" s="137"/>
      <c r="G517" s="137"/>
    </row>
    <row r="518" spans="1:7" x14ac:dyDescent="0.3">
      <c r="A518" s="125"/>
      <c r="B518" s="126"/>
      <c r="C518" s="122"/>
      <c r="D518" s="145"/>
      <c r="E518" s="122"/>
      <c r="F518" s="122"/>
      <c r="G518" s="122"/>
    </row>
    <row r="519" spans="1:7" x14ac:dyDescent="0.3">
      <c r="A519" s="125"/>
      <c r="B519" s="126"/>
      <c r="C519" s="122"/>
      <c r="D519" s="145"/>
      <c r="E519" s="122"/>
      <c r="F519" s="122"/>
      <c r="G519" s="122"/>
    </row>
    <row r="520" spans="1:7" s="158" customFormat="1" x14ac:dyDescent="0.3">
      <c r="A520" s="125"/>
      <c r="B520" s="132"/>
      <c r="C520" s="122"/>
      <c r="D520" s="145"/>
      <c r="E520" s="122"/>
      <c r="F520" s="122"/>
      <c r="G520" s="397"/>
    </row>
    <row r="521" spans="1:7" s="158" customFormat="1" x14ac:dyDescent="0.3">
      <c r="A521" s="125"/>
      <c r="B521" s="132"/>
      <c r="C521" s="122"/>
      <c r="D521" s="145"/>
      <c r="E521" s="122"/>
      <c r="F521" s="122"/>
      <c r="G521" s="397"/>
    </row>
    <row r="522" spans="1:7" x14ac:dyDescent="0.3">
      <c r="A522" s="135"/>
      <c r="B522" s="123"/>
      <c r="C522" s="122"/>
      <c r="D522" s="145"/>
      <c r="E522" s="122"/>
      <c r="F522" s="122"/>
      <c r="G522" s="122">
        <f>SUM(G518:G521)</f>
        <v>0</v>
      </c>
    </row>
    <row r="523" spans="1:7" s="154" customFormat="1" x14ac:dyDescent="0.3">
      <c r="A523" s="135"/>
      <c r="B523" s="135"/>
      <c r="C523" s="142"/>
      <c r="D523" s="143"/>
      <c r="E523" s="142"/>
      <c r="F523" s="142"/>
      <c r="G523" s="142">
        <f>G500+G492+G495+G522+G516+G506+G512</f>
        <v>0</v>
      </c>
    </row>
    <row r="524" spans="1:7" s="154" customFormat="1" x14ac:dyDescent="0.3">
      <c r="A524" s="135"/>
      <c r="B524" s="135"/>
      <c r="C524" s="142"/>
      <c r="D524" s="143"/>
      <c r="E524" s="142"/>
      <c r="F524" s="142"/>
      <c r="G524" s="142"/>
    </row>
    <row r="525" spans="1:7" x14ac:dyDescent="0.3">
      <c r="A525" s="135"/>
      <c r="B525" s="399"/>
      <c r="C525" s="418"/>
      <c r="D525" s="140"/>
      <c r="E525" s="137"/>
      <c r="F525" s="137"/>
      <c r="G525" s="137"/>
    </row>
    <row r="526" spans="1:7" x14ac:dyDescent="0.3">
      <c r="A526" s="125"/>
      <c r="B526" s="126"/>
      <c r="C526" s="122"/>
      <c r="D526" s="226"/>
      <c r="E526" s="127"/>
      <c r="F526" s="127"/>
      <c r="G526" s="122"/>
    </row>
    <row r="527" spans="1:7" x14ac:dyDescent="0.3">
      <c r="A527" s="125"/>
      <c r="B527" s="126"/>
      <c r="C527" s="122"/>
      <c r="D527" s="226"/>
      <c r="E527" s="127"/>
      <c r="F527" s="127"/>
      <c r="G527" s="122"/>
    </row>
    <row r="528" spans="1:7" x14ac:dyDescent="0.3">
      <c r="A528" s="135"/>
      <c r="B528" s="123"/>
      <c r="C528" s="127"/>
      <c r="D528" s="226"/>
      <c r="E528" s="127"/>
      <c r="F528" s="127"/>
      <c r="G528" s="127">
        <f>SUM(G526:G527)</f>
        <v>0</v>
      </c>
    </row>
    <row r="529" spans="1:7" x14ac:dyDescent="0.3">
      <c r="A529" s="135"/>
      <c r="B529" s="135"/>
      <c r="C529" s="142"/>
      <c r="D529" s="140"/>
      <c r="E529" s="137"/>
      <c r="F529" s="137"/>
      <c r="G529" s="137"/>
    </row>
    <row r="530" spans="1:7" x14ac:dyDescent="0.3">
      <c r="A530" s="125"/>
      <c r="B530" s="126"/>
      <c r="C530" s="122"/>
      <c r="D530" s="140"/>
      <c r="E530" s="137"/>
      <c r="F530" s="137"/>
      <c r="G530" s="137"/>
    </row>
    <row r="531" spans="1:7" x14ac:dyDescent="0.3">
      <c r="A531" s="125"/>
      <c r="B531" s="126"/>
      <c r="C531" s="122"/>
      <c r="D531" s="140"/>
      <c r="E531" s="137"/>
      <c r="F531" s="137"/>
      <c r="G531" s="137"/>
    </row>
    <row r="532" spans="1:7" x14ac:dyDescent="0.3">
      <c r="A532" s="125"/>
      <c r="B532" s="126"/>
      <c r="C532" s="122"/>
      <c r="D532" s="140"/>
      <c r="E532" s="137"/>
      <c r="F532" s="137"/>
      <c r="G532" s="137"/>
    </row>
    <row r="533" spans="1:7" x14ac:dyDescent="0.3">
      <c r="A533" s="125"/>
      <c r="B533" s="126"/>
      <c r="C533" s="122"/>
      <c r="D533" s="140"/>
      <c r="E533" s="137"/>
      <c r="F533" s="137"/>
      <c r="G533" s="137"/>
    </row>
    <row r="534" spans="1:7" x14ac:dyDescent="0.3">
      <c r="A534" s="125"/>
      <c r="B534" s="126"/>
      <c r="C534" s="122"/>
      <c r="D534" s="140"/>
      <c r="E534" s="137"/>
      <c r="F534" s="137"/>
      <c r="G534" s="137"/>
    </row>
    <row r="535" spans="1:7" x14ac:dyDescent="0.3">
      <c r="A535" s="125"/>
      <c r="B535" s="126"/>
      <c r="C535" s="122"/>
      <c r="D535" s="140"/>
      <c r="E535" s="137"/>
      <c r="F535" s="137"/>
      <c r="G535" s="137"/>
    </row>
    <row r="536" spans="1:7" ht="12.75" customHeight="1" x14ac:dyDescent="0.3">
      <c r="A536" s="125"/>
      <c r="B536" s="126"/>
      <c r="C536" s="122"/>
      <c r="D536" s="140"/>
      <c r="E536" s="137"/>
      <c r="F536" s="137"/>
      <c r="G536" s="137"/>
    </row>
    <row r="537" spans="1:7" x14ac:dyDescent="0.3">
      <c r="A537" s="125"/>
      <c r="B537" s="126"/>
      <c r="C537" s="122"/>
      <c r="D537" s="140"/>
      <c r="E537" s="137"/>
      <c r="F537" s="137"/>
      <c r="G537" s="137"/>
    </row>
    <row r="538" spans="1:7" x14ac:dyDescent="0.3">
      <c r="A538" s="125"/>
      <c r="B538" s="126"/>
      <c r="C538" s="122"/>
      <c r="D538" s="140"/>
      <c r="E538" s="137"/>
      <c r="F538" s="137"/>
      <c r="G538" s="137"/>
    </row>
    <row r="539" spans="1:7" x14ac:dyDescent="0.3">
      <c r="A539" s="125"/>
      <c r="B539" s="126"/>
      <c r="C539" s="122"/>
      <c r="D539" s="140"/>
      <c r="E539" s="137"/>
      <c r="F539" s="137"/>
      <c r="G539" s="137"/>
    </row>
    <row r="540" spans="1:7" x14ac:dyDescent="0.3">
      <c r="A540" s="125"/>
      <c r="B540" s="126"/>
      <c r="C540" s="122"/>
      <c r="D540" s="140"/>
      <c r="E540" s="137"/>
      <c r="F540" s="137"/>
      <c r="G540" s="137"/>
    </row>
    <row r="541" spans="1:7" x14ac:dyDescent="0.3">
      <c r="A541" s="125"/>
      <c r="B541" s="126"/>
      <c r="C541" s="122"/>
      <c r="D541" s="140"/>
      <c r="E541" s="137"/>
      <c r="F541" s="137"/>
      <c r="G541" s="137"/>
    </row>
    <row r="542" spans="1:7" x14ac:dyDescent="0.3">
      <c r="A542" s="125"/>
      <c r="B542" s="126"/>
      <c r="C542" s="122"/>
      <c r="D542" s="140"/>
      <c r="E542" s="137"/>
      <c r="F542" s="137"/>
      <c r="G542" s="137"/>
    </row>
    <row r="543" spans="1:7" x14ac:dyDescent="0.3">
      <c r="A543" s="125"/>
      <c r="B543" s="126"/>
      <c r="C543" s="122"/>
      <c r="D543" s="140"/>
      <c r="E543" s="137"/>
      <c r="F543" s="137"/>
      <c r="G543" s="137"/>
    </row>
    <row r="544" spans="1:7" x14ac:dyDescent="0.3">
      <c r="A544" s="125"/>
      <c r="B544" s="126"/>
      <c r="C544" s="122"/>
      <c r="D544" s="140"/>
      <c r="E544" s="137"/>
      <c r="F544" s="137"/>
      <c r="G544" s="137"/>
    </row>
    <row r="545" spans="1:7" x14ac:dyDescent="0.3">
      <c r="A545" s="125"/>
      <c r="B545" s="126"/>
      <c r="C545" s="122"/>
      <c r="D545" s="140"/>
      <c r="E545" s="137"/>
      <c r="F545" s="137"/>
      <c r="G545" s="137"/>
    </row>
    <row r="546" spans="1:7" x14ac:dyDescent="0.3">
      <c r="A546" s="125"/>
      <c r="B546" s="126"/>
      <c r="C546" s="122"/>
      <c r="D546" s="140"/>
      <c r="E546" s="137"/>
      <c r="F546" s="137"/>
      <c r="G546" s="137"/>
    </row>
    <row r="547" spans="1:7" x14ac:dyDescent="0.3">
      <c r="A547" s="125"/>
      <c r="B547" s="126"/>
      <c r="C547" s="122"/>
      <c r="D547" s="140"/>
      <c r="E547" s="137"/>
      <c r="F547" s="137"/>
      <c r="G547" s="137"/>
    </row>
    <row r="548" spans="1:7" x14ac:dyDescent="0.3">
      <c r="A548" s="125"/>
      <c r="B548" s="126"/>
      <c r="C548" s="122"/>
      <c r="D548" s="140"/>
      <c r="E548" s="137"/>
      <c r="F548" s="137"/>
      <c r="G548" s="137"/>
    </row>
    <row r="549" spans="1:7" ht="14.25" customHeight="1" x14ac:dyDescent="0.3">
      <c r="A549" s="125"/>
      <c r="B549" s="126"/>
      <c r="C549" s="122"/>
      <c r="D549" s="145"/>
      <c r="E549" s="122"/>
      <c r="F549" s="122"/>
      <c r="G549" s="122"/>
    </row>
    <row r="550" spans="1:7" x14ac:dyDescent="0.3">
      <c r="A550" s="125"/>
      <c r="B550" s="126"/>
      <c r="C550" s="122"/>
      <c r="D550" s="140"/>
      <c r="E550" s="137"/>
      <c r="F550" s="137"/>
      <c r="G550" s="137"/>
    </row>
    <row r="551" spans="1:7" x14ac:dyDescent="0.3">
      <c r="A551" s="135"/>
      <c r="B551" s="123"/>
      <c r="C551" s="127"/>
      <c r="D551" s="226"/>
      <c r="E551" s="127"/>
      <c r="F551" s="127"/>
      <c r="G551" s="127">
        <f>SUM(G542:G550)</f>
        <v>0</v>
      </c>
    </row>
    <row r="552" spans="1:7" x14ac:dyDescent="0.3">
      <c r="A552" s="135"/>
      <c r="B552" s="135"/>
      <c r="C552" s="142"/>
      <c r="D552" s="140"/>
      <c r="E552" s="137"/>
      <c r="F552" s="137"/>
      <c r="G552" s="137"/>
    </row>
    <row r="553" spans="1:7" x14ac:dyDescent="0.3">
      <c r="A553" s="125"/>
      <c r="B553" s="126"/>
      <c r="C553" s="122"/>
      <c r="D553" s="145"/>
      <c r="E553" s="122"/>
      <c r="F553" s="122"/>
      <c r="G553" s="122"/>
    </row>
    <row r="554" spans="1:7" x14ac:dyDescent="0.3">
      <c r="A554" s="125"/>
      <c r="B554" s="128"/>
      <c r="C554" s="122"/>
      <c r="D554" s="140"/>
      <c r="E554" s="137"/>
      <c r="F554" s="137"/>
      <c r="G554" s="137"/>
    </row>
    <row r="555" spans="1:7" x14ac:dyDescent="0.3">
      <c r="A555" s="135"/>
      <c r="B555" s="123"/>
      <c r="C555" s="122"/>
      <c r="D555" s="145"/>
      <c r="E555" s="122"/>
      <c r="F555" s="122"/>
      <c r="G555" s="122">
        <f>SUM(G553:G554)</f>
        <v>0</v>
      </c>
    </row>
    <row r="556" spans="1:7" x14ac:dyDescent="0.3">
      <c r="A556" s="135"/>
      <c r="B556" s="399"/>
      <c r="C556" s="418"/>
      <c r="D556" s="140"/>
      <c r="E556" s="137"/>
      <c r="F556" s="137"/>
      <c r="G556" s="137"/>
    </row>
    <row r="557" spans="1:7" x14ac:dyDescent="0.3">
      <c r="A557" s="125"/>
      <c r="B557" s="126"/>
      <c r="C557" s="122"/>
      <c r="D557" s="145"/>
      <c r="E557" s="122"/>
      <c r="F557" s="122"/>
      <c r="G557" s="122"/>
    </row>
    <row r="558" spans="1:7" x14ac:dyDescent="0.3">
      <c r="A558" s="135"/>
      <c r="B558" s="123"/>
      <c r="C558" s="122"/>
      <c r="D558" s="145"/>
      <c r="E558" s="122"/>
      <c r="F558" s="122"/>
      <c r="G558" s="122">
        <f>SUM(G557:G557)</f>
        <v>0</v>
      </c>
    </row>
    <row r="559" spans="1:7" x14ac:dyDescent="0.3">
      <c r="A559" s="135"/>
      <c r="B559" s="135"/>
      <c r="C559" s="142"/>
      <c r="D559" s="140"/>
      <c r="E559" s="137"/>
      <c r="F559" s="137"/>
      <c r="G559" s="137"/>
    </row>
    <row r="560" spans="1:7" x14ac:dyDescent="0.3">
      <c r="A560" s="125"/>
      <c r="B560" s="126"/>
      <c r="C560" s="122"/>
      <c r="D560" s="226"/>
      <c r="E560" s="127"/>
      <c r="F560" s="127"/>
      <c r="G560" s="127"/>
    </row>
    <row r="561" spans="1:7" x14ac:dyDescent="0.3">
      <c r="A561" s="125"/>
      <c r="B561" s="126"/>
      <c r="C561" s="122"/>
      <c r="D561" s="226"/>
      <c r="E561" s="127"/>
      <c r="F561" s="127"/>
      <c r="G561" s="127"/>
    </row>
    <row r="562" spans="1:7" x14ac:dyDescent="0.3">
      <c r="A562" s="125"/>
      <c r="B562" s="126"/>
      <c r="C562" s="122"/>
      <c r="D562" s="226"/>
      <c r="E562" s="127"/>
      <c r="F562" s="127"/>
      <c r="G562" s="127"/>
    </row>
    <row r="563" spans="1:7" x14ac:dyDescent="0.3">
      <c r="A563" s="125"/>
      <c r="B563" s="128"/>
      <c r="C563" s="122"/>
      <c r="D563" s="140"/>
      <c r="E563" s="137"/>
      <c r="F563" s="137"/>
      <c r="G563" s="137"/>
    </row>
    <row r="564" spans="1:7" x14ac:dyDescent="0.3">
      <c r="A564" s="125"/>
      <c r="B564" s="128"/>
      <c r="C564" s="122"/>
      <c r="D564" s="140"/>
      <c r="E564" s="137"/>
      <c r="F564" s="137"/>
      <c r="G564" s="137"/>
    </row>
    <row r="565" spans="1:7" x14ac:dyDescent="0.3">
      <c r="A565" s="125"/>
      <c r="B565" s="128"/>
      <c r="C565" s="122"/>
      <c r="D565" s="140"/>
      <c r="E565" s="137"/>
      <c r="F565" s="137"/>
      <c r="G565" s="137"/>
    </row>
    <row r="566" spans="1:7" x14ac:dyDescent="0.3">
      <c r="A566" s="125"/>
      <c r="B566" s="128"/>
      <c r="C566" s="122"/>
      <c r="D566" s="140"/>
      <c r="E566" s="137"/>
      <c r="F566" s="137"/>
      <c r="G566" s="137"/>
    </row>
    <row r="567" spans="1:7" x14ac:dyDescent="0.3">
      <c r="A567" s="135"/>
      <c r="B567" s="123"/>
      <c r="C567" s="127"/>
      <c r="D567" s="226"/>
      <c r="E567" s="127"/>
      <c r="F567" s="127"/>
      <c r="G567" s="127">
        <f>SUM(G560:G566)</f>
        <v>0</v>
      </c>
    </row>
    <row r="568" spans="1:7" x14ac:dyDescent="0.3">
      <c r="A568" s="135"/>
      <c r="B568" s="399"/>
      <c r="C568" s="418"/>
      <c r="D568" s="140"/>
      <c r="E568" s="137"/>
      <c r="F568" s="137"/>
      <c r="G568" s="137"/>
    </row>
    <row r="569" spans="1:7" x14ac:dyDescent="0.3">
      <c r="A569" s="125"/>
      <c r="B569" s="126"/>
      <c r="C569" s="122"/>
      <c r="D569" s="226"/>
      <c r="E569" s="127"/>
      <c r="F569" s="127"/>
      <c r="G569" s="127"/>
    </row>
    <row r="570" spans="1:7" x14ac:dyDescent="0.3">
      <c r="A570" s="125"/>
      <c r="B570" s="126"/>
      <c r="C570" s="122"/>
      <c r="D570" s="226"/>
      <c r="E570" s="127"/>
      <c r="F570" s="127"/>
      <c r="G570" s="127"/>
    </row>
    <row r="571" spans="1:7" x14ac:dyDescent="0.3">
      <c r="A571" s="125"/>
      <c r="B571" s="126"/>
      <c r="C571" s="122"/>
      <c r="D571" s="226"/>
      <c r="E571" s="127"/>
      <c r="F571" s="127"/>
      <c r="G571" s="127"/>
    </row>
    <row r="572" spans="1:7" x14ac:dyDescent="0.3">
      <c r="A572" s="125"/>
      <c r="B572" s="126"/>
      <c r="C572" s="122"/>
      <c r="D572" s="226"/>
      <c r="E572" s="127"/>
      <c r="F572" s="127"/>
      <c r="G572" s="127"/>
    </row>
    <row r="573" spans="1:7" x14ac:dyDescent="0.3">
      <c r="A573" s="125"/>
      <c r="B573" s="126"/>
      <c r="C573" s="122"/>
      <c r="D573" s="226"/>
      <c r="E573" s="127"/>
      <c r="F573" s="127"/>
      <c r="G573" s="127"/>
    </row>
    <row r="574" spans="1:7" x14ac:dyDescent="0.3">
      <c r="A574" s="125"/>
      <c r="B574" s="126"/>
      <c r="C574" s="122"/>
      <c r="D574" s="226"/>
      <c r="E574" s="127"/>
      <c r="F574" s="127"/>
      <c r="G574" s="127"/>
    </row>
    <row r="575" spans="1:7" x14ac:dyDescent="0.3">
      <c r="A575" s="135"/>
      <c r="B575" s="123"/>
      <c r="C575" s="122"/>
      <c r="D575" s="145"/>
      <c r="E575" s="122"/>
      <c r="F575" s="122"/>
      <c r="G575" s="122">
        <f>SUM(G569:G574)</f>
        <v>0</v>
      </c>
    </row>
    <row r="576" spans="1:7" x14ac:dyDescent="0.3">
      <c r="A576" s="135"/>
      <c r="B576" s="135"/>
      <c r="C576" s="142"/>
      <c r="D576" s="140"/>
      <c r="E576" s="137"/>
      <c r="F576" s="137"/>
      <c r="G576" s="137"/>
    </row>
    <row r="577" spans="1:7" x14ac:dyDescent="0.3">
      <c r="A577" s="125"/>
      <c r="B577" s="417"/>
      <c r="C577" s="122"/>
      <c r="D577" s="226"/>
      <c r="E577" s="127"/>
      <c r="F577" s="127"/>
      <c r="G577" s="122"/>
    </row>
    <row r="578" spans="1:7" x14ac:dyDescent="0.3">
      <c r="A578" s="135"/>
      <c r="B578" s="123"/>
      <c r="C578" s="122"/>
      <c r="D578" s="145"/>
      <c r="E578" s="122"/>
      <c r="F578" s="122"/>
      <c r="G578" s="122">
        <f>SUM(G577:G577)</f>
        <v>0</v>
      </c>
    </row>
    <row r="579" spans="1:7" x14ac:dyDescent="0.3">
      <c r="A579" s="135"/>
      <c r="B579" s="135"/>
      <c r="C579" s="142"/>
      <c r="D579" s="140"/>
      <c r="E579" s="137"/>
      <c r="F579" s="137"/>
      <c r="G579" s="137"/>
    </row>
    <row r="580" spans="1:7" x14ac:dyDescent="0.3">
      <c r="A580" s="125"/>
      <c r="B580" s="132"/>
      <c r="C580" s="122"/>
      <c r="D580" s="145"/>
      <c r="E580" s="122"/>
      <c r="F580" s="122"/>
      <c r="G580" s="122"/>
    </row>
    <row r="581" spans="1:7" x14ac:dyDescent="0.3">
      <c r="A581" s="135"/>
      <c r="B581" s="123"/>
      <c r="C581" s="122"/>
      <c r="D581" s="145"/>
      <c r="E581" s="122"/>
      <c r="F581" s="122"/>
      <c r="G581" s="122">
        <f>SUM(G580)</f>
        <v>0</v>
      </c>
    </row>
    <row r="582" spans="1:7" x14ac:dyDescent="0.3">
      <c r="A582" s="135"/>
      <c r="B582" s="123"/>
      <c r="C582" s="151"/>
      <c r="D582" s="145"/>
      <c r="E582" s="122"/>
      <c r="F582" s="122"/>
      <c r="G582" s="122"/>
    </row>
    <row r="583" spans="1:7" x14ac:dyDescent="0.3">
      <c r="A583" s="125"/>
      <c r="B583" s="132"/>
      <c r="C583" s="122"/>
      <c r="D583" s="145"/>
      <c r="E583" s="122"/>
      <c r="F583" s="122"/>
      <c r="G583" s="122"/>
    </row>
    <row r="584" spans="1:7" x14ac:dyDescent="0.3">
      <c r="A584" s="125"/>
      <c r="B584" s="132"/>
      <c r="C584" s="122"/>
      <c r="D584" s="145"/>
      <c r="E584" s="122"/>
      <c r="F584" s="122"/>
      <c r="G584" s="122"/>
    </row>
    <row r="585" spans="1:7" x14ac:dyDescent="0.3">
      <c r="A585" s="125"/>
      <c r="B585" s="132"/>
      <c r="C585" s="122"/>
      <c r="D585" s="145"/>
      <c r="E585" s="122"/>
      <c r="F585" s="122"/>
      <c r="G585" s="122"/>
    </row>
    <row r="586" spans="1:7" x14ac:dyDescent="0.3">
      <c r="A586" s="125"/>
      <c r="B586" s="132"/>
      <c r="C586" s="122"/>
      <c r="D586" s="145"/>
      <c r="E586" s="122"/>
      <c r="F586" s="122"/>
      <c r="G586" s="122"/>
    </row>
    <row r="587" spans="1:7" x14ac:dyDescent="0.3">
      <c r="A587" s="135"/>
      <c r="B587" s="135"/>
      <c r="C587" s="122"/>
      <c r="D587" s="145"/>
      <c r="E587" s="122"/>
      <c r="F587" s="122"/>
      <c r="G587" s="122"/>
    </row>
    <row r="588" spans="1:7" s="154" customFormat="1" x14ac:dyDescent="0.3">
      <c r="A588" s="135"/>
      <c r="B588" s="135"/>
      <c r="C588" s="142"/>
      <c r="D588" s="143"/>
      <c r="E588" s="142"/>
      <c r="F588" s="142"/>
      <c r="G588" s="142">
        <f>G528+G551+G555+G558+G567+G575+G578+G581+G587</f>
        <v>0</v>
      </c>
    </row>
    <row r="589" spans="1:7" x14ac:dyDescent="0.3">
      <c r="A589" s="135"/>
      <c r="B589" s="135"/>
      <c r="C589" s="142"/>
      <c r="D589" s="143"/>
      <c r="E589" s="142"/>
      <c r="F589" s="142"/>
      <c r="G589" s="142"/>
    </row>
    <row r="590" spans="1:7" x14ac:dyDescent="0.3">
      <c r="A590" s="135"/>
      <c r="B590" s="135"/>
      <c r="C590" s="142"/>
      <c r="D590" s="140"/>
      <c r="E590" s="137"/>
      <c r="F590" s="137"/>
      <c r="G590" s="137"/>
    </row>
    <row r="591" spans="1:7" x14ac:dyDescent="0.3">
      <c r="A591" s="125"/>
      <c r="B591" s="132"/>
      <c r="C591" s="122"/>
      <c r="D591" s="226"/>
      <c r="E591" s="127"/>
      <c r="F591" s="127"/>
      <c r="G591" s="127"/>
    </row>
    <row r="592" spans="1:7" x14ac:dyDescent="0.3">
      <c r="A592" s="125"/>
      <c r="B592" s="126"/>
      <c r="C592" s="122"/>
      <c r="D592" s="140"/>
      <c r="E592" s="137"/>
      <c r="F592" s="137"/>
      <c r="G592" s="127"/>
    </row>
    <row r="593" spans="1:7" x14ac:dyDescent="0.3">
      <c r="A593" s="125"/>
      <c r="B593" s="126"/>
      <c r="C593" s="122"/>
      <c r="D593" s="140"/>
      <c r="E593" s="137"/>
      <c r="F593" s="137"/>
      <c r="G593" s="127"/>
    </row>
    <row r="594" spans="1:7" x14ac:dyDescent="0.3">
      <c r="A594" s="125"/>
      <c r="B594" s="126"/>
      <c r="C594" s="122"/>
      <c r="D594" s="140"/>
      <c r="E594" s="137"/>
      <c r="F594" s="137"/>
      <c r="G594" s="127"/>
    </row>
    <row r="595" spans="1:7" x14ac:dyDescent="0.3">
      <c r="A595" s="125"/>
      <c r="B595" s="126"/>
      <c r="C595" s="122"/>
      <c r="D595" s="140"/>
      <c r="E595" s="137"/>
      <c r="F595" s="137"/>
      <c r="G595" s="127"/>
    </row>
    <row r="596" spans="1:7" x14ac:dyDescent="0.3">
      <c r="A596" s="125"/>
      <c r="B596" s="126"/>
      <c r="C596" s="122"/>
      <c r="D596" s="140"/>
      <c r="E596" s="137"/>
      <c r="F596" s="137"/>
      <c r="G596" s="127"/>
    </row>
    <row r="597" spans="1:7" x14ac:dyDescent="0.3">
      <c r="A597" s="125"/>
      <c r="B597" s="126"/>
      <c r="C597" s="122"/>
      <c r="D597" s="140"/>
      <c r="E597" s="137"/>
      <c r="F597" s="137"/>
      <c r="G597" s="127"/>
    </row>
    <row r="598" spans="1:7" x14ac:dyDescent="0.3">
      <c r="A598" s="125"/>
      <c r="B598" s="126"/>
      <c r="C598" s="122"/>
      <c r="D598" s="140"/>
      <c r="E598" s="127"/>
      <c r="F598" s="127"/>
      <c r="G598" s="127"/>
    </row>
    <row r="599" spans="1:7" x14ac:dyDescent="0.3">
      <c r="A599" s="135"/>
      <c r="B599" s="123"/>
      <c r="C599" s="127"/>
      <c r="D599" s="226"/>
      <c r="E599" s="127"/>
      <c r="F599" s="127"/>
      <c r="G599" s="127">
        <f>SUM(G591:G598)</f>
        <v>0</v>
      </c>
    </row>
    <row r="600" spans="1:7" x14ac:dyDescent="0.3">
      <c r="A600" s="135"/>
      <c r="B600" s="135"/>
      <c r="C600" s="137"/>
      <c r="D600" s="140"/>
      <c r="E600" s="137"/>
      <c r="F600" s="137"/>
      <c r="G600" s="137">
        <f>G599</f>
        <v>0</v>
      </c>
    </row>
    <row r="601" spans="1:7" x14ac:dyDescent="0.3">
      <c r="A601" s="135"/>
      <c r="B601" s="135"/>
      <c r="C601" s="142"/>
      <c r="D601" s="143"/>
      <c r="E601" s="142"/>
      <c r="F601" s="142"/>
      <c r="G601" s="142"/>
    </row>
    <row r="602" spans="1:7" x14ac:dyDescent="0.3">
      <c r="A602" s="135"/>
      <c r="B602" s="399"/>
      <c r="C602" s="418"/>
      <c r="D602" s="140"/>
      <c r="E602" s="137"/>
      <c r="F602" s="137"/>
      <c r="G602" s="137"/>
    </row>
    <row r="603" spans="1:7" x14ac:dyDescent="0.3">
      <c r="A603" s="125"/>
      <c r="B603" s="155"/>
      <c r="C603" s="122"/>
      <c r="D603" s="140"/>
      <c r="E603" s="137"/>
      <c r="F603" s="137"/>
      <c r="G603" s="137"/>
    </row>
    <row r="604" spans="1:7" x14ac:dyDescent="0.3">
      <c r="A604" s="125"/>
      <c r="B604" s="155"/>
      <c r="C604" s="122"/>
      <c r="D604" s="140"/>
      <c r="E604" s="137"/>
      <c r="F604" s="137"/>
      <c r="G604" s="137"/>
    </row>
    <row r="605" spans="1:7" x14ac:dyDescent="0.3">
      <c r="A605" s="125"/>
      <c r="B605" s="155"/>
      <c r="C605" s="122"/>
      <c r="D605" s="140"/>
      <c r="E605" s="137"/>
      <c r="F605" s="137"/>
      <c r="G605" s="137"/>
    </row>
    <row r="606" spans="1:7" x14ac:dyDescent="0.3">
      <c r="A606" s="125"/>
      <c r="B606" s="155"/>
      <c r="C606" s="122"/>
      <c r="D606" s="140"/>
      <c r="E606" s="137"/>
      <c r="F606" s="137"/>
      <c r="G606" s="137"/>
    </row>
    <row r="607" spans="1:7" x14ac:dyDescent="0.3">
      <c r="A607" s="125"/>
      <c r="B607" s="155"/>
      <c r="C607" s="122"/>
      <c r="D607" s="140"/>
      <c r="E607" s="137"/>
      <c r="F607" s="137"/>
      <c r="G607" s="137"/>
    </row>
    <row r="608" spans="1:7" x14ac:dyDescent="0.3">
      <c r="A608" s="135"/>
      <c r="B608" s="123"/>
      <c r="C608" s="127"/>
      <c r="D608" s="226"/>
      <c r="E608" s="127"/>
      <c r="F608" s="127"/>
      <c r="G608" s="127">
        <f>SUM(G603:G607)</f>
        <v>0</v>
      </c>
    </row>
    <row r="609" spans="1:7" x14ac:dyDescent="0.3">
      <c r="A609" s="135"/>
      <c r="B609" s="135"/>
      <c r="C609" s="142"/>
      <c r="D609" s="140"/>
      <c r="E609" s="137"/>
      <c r="F609" s="137"/>
      <c r="G609" s="137"/>
    </row>
    <row r="610" spans="1:7" x14ac:dyDescent="0.3">
      <c r="A610" s="125"/>
      <c r="B610" s="126"/>
      <c r="C610" s="122"/>
      <c r="D610" s="226"/>
      <c r="E610" s="127"/>
      <c r="F610" s="127"/>
      <c r="G610" s="122"/>
    </row>
    <row r="611" spans="1:7" x14ac:dyDescent="0.3">
      <c r="A611" s="125"/>
      <c r="B611" s="126"/>
      <c r="C611" s="122"/>
      <c r="D611" s="226"/>
      <c r="E611" s="127"/>
      <c r="F611" s="127"/>
      <c r="G611" s="122"/>
    </row>
    <row r="612" spans="1:7" x14ac:dyDescent="0.3">
      <c r="A612" s="125"/>
      <c r="B612" s="126"/>
      <c r="C612" s="122"/>
      <c r="D612" s="226"/>
      <c r="E612" s="127"/>
      <c r="F612" s="127"/>
      <c r="G612" s="122"/>
    </row>
    <row r="613" spans="1:7" x14ac:dyDescent="0.3">
      <c r="A613" s="125"/>
      <c r="B613" s="126"/>
      <c r="C613" s="122"/>
      <c r="D613" s="226"/>
      <c r="E613" s="127"/>
      <c r="F613" s="127"/>
      <c r="G613" s="122"/>
    </row>
    <row r="614" spans="1:7" x14ac:dyDescent="0.3">
      <c r="A614" s="135"/>
      <c r="B614" s="123"/>
      <c r="C614" s="127"/>
      <c r="D614" s="226"/>
      <c r="E614" s="127"/>
      <c r="F614" s="127"/>
      <c r="G614" s="127">
        <f>SUM(G610:G613)</f>
        <v>0</v>
      </c>
    </row>
    <row r="615" spans="1:7" x14ac:dyDescent="0.3">
      <c r="A615" s="135"/>
      <c r="B615" s="135"/>
      <c r="C615" s="142"/>
      <c r="D615" s="140"/>
      <c r="E615" s="137"/>
      <c r="F615" s="137"/>
      <c r="G615" s="137"/>
    </row>
    <row r="616" spans="1:7" x14ac:dyDescent="0.3">
      <c r="A616" s="125"/>
      <c r="B616" s="132"/>
      <c r="C616" s="122"/>
      <c r="D616" s="140"/>
      <c r="E616" s="137"/>
      <c r="F616" s="137"/>
      <c r="G616" s="137"/>
    </row>
    <row r="617" spans="1:7" x14ac:dyDescent="0.3">
      <c r="A617" s="125"/>
      <c r="B617" s="126"/>
      <c r="C617" s="122"/>
      <c r="D617" s="226"/>
      <c r="E617" s="127"/>
      <c r="F617" s="127"/>
      <c r="G617" s="122"/>
    </row>
    <row r="618" spans="1:7" x14ac:dyDescent="0.3">
      <c r="A618" s="125"/>
      <c r="B618" s="132"/>
      <c r="C618" s="122"/>
      <c r="D618" s="140"/>
      <c r="E618" s="137"/>
      <c r="F618" s="137"/>
      <c r="G618" s="137"/>
    </row>
    <row r="619" spans="1:7" x14ac:dyDescent="0.3">
      <c r="A619" s="135"/>
      <c r="B619" s="123"/>
      <c r="C619" s="127"/>
      <c r="D619" s="226"/>
      <c r="E619" s="127"/>
      <c r="F619" s="127"/>
      <c r="G619" s="127">
        <f>SUM(G616:G618)</f>
        <v>0</v>
      </c>
    </row>
    <row r="620" spans="1:7" x14ac:dyDescent="0.3">
      <c r="A620" s="135"/>
      <c r="B620" s="135"/>
      <c r="C620" s="142"/>
      <c r="D620" s="140"/>
      <c r="E620" s="137"/>
      <c r="F620" s="137"/>
      <c r="G620" s="137"/>
    </row>
    <row r="621" spans="1:7" x14ac:dyDescent="0.3">
      <c r="A621" s="125"/>
      <c r="B621" s="126"/>
      <c r="C621" s="122"/>
      <c r="D621" s="226"/>
      <c r="E621" s="127"/>
      <c r="F621" s="127"/>
      <c r="G621" s="127"/>
    </row>
    <row r="622" spans="1:7" x14ac:dyDescent="0.3">
      <c r="A622" s="125"/>
      <c r="B622" s="126"/>
      <c r="C622" s="122"/>
      <c r="D622" s="226"/>
      <c r="E622" s="127"/>
      <c r="F622" s="127"/>
      <c r="G622" s="127"/>
    </row>
    <row r="623" spans="1:7" x14ac:dyDescent="0.3">
      <c r="A623" s="125"/>
      <c r="B623" s="126"/>
      <c r="C623" s="122"/>
      <c r="D623" s="226"/>
      <c r="E623" s="127"/>
      <c r="F623" s="127"/>
      <c r="G623" s="127"/>
    </row>
    <row r="624" spans="1:7" x14ac:dyDescent="0.3">
      <c r="A624" s="125"/>
      <c r="B624" s="126"/>
      <c r="C624" s="122"/>
      <c r="D624" s="226"/>
      <c r="E624" s="127"/>
      <c r="F624" s="127"/>
      <c r="G624" s="127"/>
    </row>
    <row r="625" spans="1:7" x14ac:dyDescent="0.3">
      <c r="A625" s="135"/>
      <c r="B625" s="123"/>
      <c r="C625" s="127"/>
      <c r="D625" s="226"/>
      <c r="E625" s="127"/>
      <c r="F625" s="127"/>
      <c r="G625" s="127">
        <f>SUM(G621:G624)</f>
        <v>0</v>
      </c>
    </row>
    <row r="626" spans="1:7" x14ac:dyDescent="0.3">
      <c r="A626" s="135"/>
      <c r="B626" s="135"/>
      <c r="C626" s="142"/>
      <c r="D626" s="140"/>
      <c r="E626" s="137"/>
      <c r="F626" s="137"/>
      <c r="G626" s="137"/>
    </row>
    <row r="627" spans="1:7" x14ac:dyDescent="0.3">
      <c r="A627" s="125"/>
      <c r="B627" s="165"/>
      <c r="C627" s="122"/>
      <c r="D627" s="226"/>
      <c r="E627" s="127"/>
      <c r="F627" s="127"/>
      <c r="G627" s="122"/>
    </row>
    <row r="628" spans="1:7" x14ac:dyDescent="0.3">
      <c r="A628" s="125"/>
      <c r="B628" s="166"/>
      <c r="C628" s="122"/>
      <c r="D628" s="226"/>
      <c r="E628" s="127"/>
      <c r="F628" s="127"/>
      <c r="G628" s="127"/>
    </row>
    <row r="629" spans="1:7" x14ac:dyDescent="0.3">
      <c r="A629" s="135"/>
      <c r="B629" s="123"/>
      <c r="C629" s="127"/>
      <c r="D629" s="226"/>
      <c r="E629" s="127"/>
      <c r="F629" s="127"/>
      <c r="G629" s="127">
        <f>SUM(G627:G628)</f>
        <v>0</v>
      </c>
    </row>
    <row r="630" spans="1:7" x14ac:dyDescent="0.3">
      <c r="A630" s="135"/>
      <c r="B630" s="167"/>
      <c r="C630" s="127"/>
      <c r="D630" s="226"/>
      <c r="E630" s="127"/>
      <c r="F630" s="127"/>
      <c r="G630" s="127"/>
    </row>
    <row r="631" spans="1:7" x14ac:dyDescent="0.3">
      <c r="A631" s="125"/>
      <c r="B631" s="132"/>
      <c r="C631" s="127"/>
      <c r="D631" s="226"/>
      <c r="E631" s="127"/>
      <c r="F631" s="127"/>
      <c r="G631" s="127"/>
    </row>
    <row r="632" spans="1:7" x14ac:dyDescent="0.3">
      <c r="A632" s="125"/>
      <c r="B632" s="132"/>
      <c r="C632" s="127"/>
      <c r="D632" s="226"/>
      <c r="E632" s="127"/>
      <c r="F632" s="127"/>
      <c r="G632" s="127"/>
    </row>
    <row r="633" spans="1:7" x14ac:dyDescent="0.3">
      <c r="A633" s="135"/>
      <c r="B633" s="123"/>
      <c r="C633" s="127"/>
      <c r="D633" s="226"/>
      <c r="E633" s="127"/>
      <c r="F633" s="127"/>
      <c r="G633" s="127"/>
    </row>
    <row r="634" spans="1:7" x14ac:dyDescent="0.3">
      <c r="A634" s="135"/>
      <c r="B634" s="167"/>
      <c r="C634" s="127"/>
      <c r="D634" s="226"/>
      <c r="E634" s="127"/>
      <c r="F634" s="127"/>
      <c r="G634" s="127"/>
    </row>
    <row r="635" spans="1:7" x14ac:dyDescent="0.3">
      <c r="A635" s="125"/>
      <c r="B635" s="132"/>
      <c r="C635" s="127"/>
      <c r="D635" s="226"/>
      <c r="E635" s="127"/>
      <c r="F635" s="127"/>
      <c r="G635" s="127"/>
    </row>
    <row r="636" spans="1:7" x14ac:dyDescent="0.3">
      <c r="A636" s="125"/>
      <c r="B636" s="132"/>
      <c r="C636" s="127"/>
      <c r="D636" s="226"/>
      <c r="E636" s="127"/>
      <c r="F636" s="127"/>
      <c r="G636" s="127"/>
    </row>
    <row r="637" spans="1:7" x14ac:dyDescent="0.3">
      <c r="A637" s="135"/>
      <c r="B637" s="123"/>
      <c r="C637" s="127"/>
      <c r="D637" s="226"/>
      <c r="E637" s="127"/>
      <c r="F637" s="127"/>
      <c r="G637" s="127">
        <f>G635+G636</f>
        <v>0</v>
      </c>
    </row>
    <row r="638" spans="1:7" x14ac:dyDescent="0.3">
      <c r="A638" s="135"/>
      <c r="B638" s="135"/>
      <c r="C638" s="137"/>
      <c r="D638" s="140"/>
      <c r="E638" s="137"/>
      <c r="F638" s="137"/>
      <c r="G638" s="137">
        <f>G608+G614+G619+G625+G629</f>
        <v>0</v>
      </c>
    </row>
    <row r="639" spans="1:7" x14ac:dyDescent="0.3">
      <c r="A639" s="135"/>
      <c r="B639" s="135"/>
      <c r="C639" s="142"/>
      <c r="D639" s="143"/>
      <c r="E639" s="142"/>
      <c r="F639" s="142"/>
      <c r="G639" s="168"/>
    </row>
    <row r="640" spans="1:7" s="158" customFormat="1" x14ac:dyDescent="0.3">
      <c r="A640" s="135"/>
      <c r="B640" s="169"/>
      <c r="C640" s="401"/>
      <c r="D640" s="400"/>
      <c r="E640" s="401"/>
      <c r="F640" s="401"/>
      <c r="G640" s="401"/>
    </row>
    <row r="641" spans="1:7" s="158" customFormat="1" x14ac:dyDescent="0.3">
      <c r="A641" s="125"/>
      <c r="B641" s="132"/>
      <c r="C641" s="122"/>
      <c r="D641" s="171"/>
      <c r="E641" s="170"/>
      <c r="F641" s="170"/>
      <c r="G641" s="397"/>
    </row>
    <row r="642" spans="1:7" s="158" customFormat="1" x14ac:dyDescent="0.3">
      <c r="A642" s="135"/>
      <c r="B642" s="420"/>
      <c r="C642" s="170"/>
      <c r="D642" s="171"/>
      <c r="E642" s="170"/>
      <c r="F642" s="170"/>
      <c r="G642" s="170">
        <f>SUM(G641:G641)</f>
        <v>0</v>
      </c>
    </row>
    <row r="643" spans="1:7" x14ac:dyDescent="0.3">
      <c r="A643" s="135"/>
      <c r="B643" s="172"/>
      <c r="C643" s="168"/>
      <c r="D643" s="140"/>
      <c r="E643" s="137"/>
      <c r="F643" s="137"/>
      <c r="G643" s="137"/>
    </row>
    <row r="644" spans="1:7" x14ac:dyDescent="0.3">
      <c r="A644" s="125"/>
      <c r="B644" s="417"/>
      <c r="C644" s="122"/>
      <c r="D644" s="171"/>
      <c r="E644" s="170"/>
      <c r="F644" s="170"/>
      <c r="G644" s="170"/>
    </row>
    <row r="645" spans="1:7" x14ac:dyDescent="0.3">
      <c r="A645" s="135"/>
      <c r="B645" s="123"/>
      <c r="C645" s="122"/>
      <c r="D645" s="145"/>
      <c r="E645" s="122"/>
      <c r="F645" s="122"/>
      <c r="G645" s="122">
        <f>SUM(G644)</f>
        <v>0</v>
      </c>
    </row>
    <row r="646" spans="1:7" x14ac:dyDescent="0.3">
      <c r="A646" s="135"/>
      <c r="B646" s="172"/>
      <c r="C646" s="168"/>
      <c r="D646" s="140"/>
      <c r="E646" s="137"/>
      <c r="F646" s="137"/>
      <c r="G646" s="137"/>
    </row>
    <row r="647" spans="1:7" x14ac:dyDescent="0.3">
      <c r="A647" s="125"/>
      <c r="B647" s="173"/>
      <c r="C647" s="122"/>
      <c r="D647" s="226"/>
      <c r="E647" s="127"/>
      <c r="F647" s="127"/>
      <c r="G647" s="127"/>
    </row>
    <row r="648" spans="1:7" x14ac:dyDescent="0.3">
      <c r="A648" s="125"/>
      <c r="B648" s="173"/>
      <c r="C648" s="122"/>
      <c r="D648" s="226"/>
      <c r="E648" s="127"/>
      <c r="F648" s="127"/>
      <c r="G648" s="127"/>
    </row>
    <row r="649" spans="1:7" x14ac:dyDescent="0.3">
      <c r="A649" s="125"/>
      <c r="B649" s="173"/>
      <c r="C649" s="122"/>
      <c r="D649" s="226"/>
      <c r="E649" s="127"/>
      <c r="F649" s="127"/>
      <c r="G649" s="127"/>
    </row>
    <row r="650" spans="1:7" x14ac:dyDescent="0.3">
      <c r="A650" s="125"/>
      <c r="B650" s="173"/>
      <c r="C650" s="122"/>
      <c r="D650" s="226"/>
      <c r="E650" s="127"/>
      <c r="F650" s="127"/>
      <c r="G650" s="127"/>
    </row>
    <row r="651" spans="1:7" x14ac:dyDescent="0.3">
      <c r="A651" s="125"/>
      <c r="B651" s="173"/>
      <c r="C651" s="122"/>
      <c r="D651" s="226"/>
      <c r="E651" s="127"/>
      <c r="F651" s="127"/>
      <c r="G651" s="127"/>
    </row>
    <row r="652" spans="1:7" x14ac:dyDescent="0.3">
      <c r="A652" s="125"/>
      <c r="B652" s="173"/>
      <c r="C652" s="122"/>
      <c r="D652" s="226"/>
      <c r="E652" s="127"/>
      <c r="F652" s="127"/>
      <c r="G652" s="127"/>
    </row>
    <row r="653" spans="1:7" x14ac:dyDescent="0.3">
      <c r="A653" s="125"/>
      <c r="B653" s="173"/>
      <c r="C653" s="122"/>
      <c r="D653" s="226"/>
      <c r="E653" s="127"/>
      <c r="F653" s="127"/>
      <c r="G653" s="127"/>
    </row>
    <row r="654" spans="1:7" s="158" customFormat="1" x14ac:dyDescent="0.3">
      <c r="A654" s="125"/>
      <c r="B654" s="128"/>
      <c r="C654" s="122"/>
      <c r="D654" s="175"/>
      <c r="E654" s="174"/>
      <c r="F654" s="170"/>
      <c r="G654" s="397"/>
    </row>
    <row r="655" spans="1:7" s="158" customFormat="1" x14ac:dyDescent="0.3">
      <c r="A655" s="125"/>
      <c r="B655" s="132"/>
      <c r="C655" s="122"/>
      <c r="D655" s="175"/>
      <c r="E655" s="174"/>
      <c r="F655" s="170"/>
      <c r="G655" s="397"/>
    </row>
    <row r="656" spans="1:7" x14ac:dyDescent="0.3">
      <c r="A656" s="125"/>
      <c r="B656" s="173"/>
      <c r="C656" s="122"/>
      <c r="D656" s="226"/>
      <c r="E656" s="127"/>
      <c r="F656" s="127"/>
      <c r="G656" s="127"/>
    </row>
    <row r="657" spans="1:7" s="158" customFormat="1" x14ac:dyDescent="0.3">
      <c r="A657" s="125"/>
      <c r="B657" s="128"/>
      <c r="C657" s="122"/>
      <c r="D657" s="175"/>
      <c r="E657" s="174"/>
      <c r="F657" s="170"/>
      <c r="G657" s="127"/>
    </row>
    <row r="658" spans="1:7" x14ac:dyDescent="0.3">
      <c r="A658" s="125"/>
      <c r="B658" s="173"/>
      <c r="C658" s="122"/>
      <c r="D658" s="226"/>
      <c r="E658" s="127"/>
      <c r="F658" s="127"/>
      <c r="G658" s="127"/>
    </row>
    <row r="659" spans="1:7" x14ac:dyDescent="0.3">
      <c r="A659" s="125"/>
      <c r="B659" s="173"/>
      <c r="C659" s="122"/>
      <c r="D659" s="226"/>
      <c r="E659" s="127"/>
      <c r="F659" s="127"/>
      <c r="G659" s="127"/>
    </row>
    <row r="660" spans="1:7" x14ac:dyDescent="0.3">
      <c r="A660" s="125"/>
      <c r="B660" s="173"/>
      <c r="C660" s="122"/>
      <c r="D660" s="226"/>
      <c r="E660" s="127"/>
      <c r="F660" s="127"/>
      <c r="G660" s="127"/>
    </row>
    <row r="661" spans="1:7" x14ac:dyDescent="0.3">
      <c r="A661" s="125"/>
      <c r="B661" s="173"/>
      <c r="C661" s="122"/>
      <c r="D661" s="226"/>
      <c r="E661" s="127"/>
      <c r="F661" s="127"/>
      <c r="G661" s="127"/>
    </row>
    <row r="662" spans="1:7" x14ac:dyDescent="0.3">
      <c r="A662" s="125"/>
      <c r="B662" s="173"/>
      <c r="C662" s="122"/>
      <c r="D662" s="226"/>
      <c r="E662" s="127"/>
      <c r="F662" s="127"/>
      <c r="G662" s="127"/>
    </row>
    <row r="663" spans="1:7" x14ac:dyDescent="0.3">
      <c r="A663" s="125"/>
      <c r="B663" s="173"/>
      <c r="C663" s="122"/>
      <c r="D663" s="226"/>
      <c r="E663" s="127"/>
      <c r="F663" s="127"/>
      <c r="G663" s="127"/>
    </row>
    <row r="664" spans="1:7" x14ac:dyDescent="0.3">
      <c r="A664" s="125"/>
      <c r="B664" s="173"/>
      <c r="C664" s="122"/>
      <c r="D664" s="226"/>
      <c r="E664" s="127"/>
      <c r="F664" s="127"/>
      <c r="G664" s="127"/>
    </row>
    <row r="665" spans="1:7" x14ac:dyDescent="0.3">
      <c r="A665" s="125"/>
      <c r="B665" s="126"/>
      <c r="C665" s="122"/>
      <c r="D665" s="226"/>
      <c r="E665" s="134"/>
      <c r="F665" s="127"/>
      <c r="G665" s="122"/>
    </row>
    <row r="666" spans="1:7" x14ac:dyDescent="0.3">
      <c r="A666" s="125"/>
      <c r="B666" s="173"/>
      <c r="C666" s="122"/>
      <c r="D666" s="226"/>
      <c r="E666" s="127"/>
      <c r="F666" s="127"/>
      <c r="G666" s="127"/>
    </row>
    <row r="667" spans="1:7" x14ac:dyDescent="0.3">
      <c r="A667" s="125"/>
      <c r="B667" s="173"/>
      <c r="C667" s="122"/>
      <c r="D667" s="226"/>
      <c r="E667" s="127"/>
      <c r="F667" s="127"/>
      <c r="G667" s="127"/>
    </row>
    <row r="668" spans="1:7" x14ac:dyDescent="0.3">
      <c r="A668" s="125"/>
      <c r="B668" s="173"/>
      <c r="C668" s="122"/>
      <c r="D668" s="226"/>
      <c r="E668" s="127"/>
      <c r="F668" s="127"/>
      <c r="G668" s="127"/>
    </row>
    <row r="669" spans="1:7" x14ac:dyDescent="0.3">
      <c r="A669" s="125"/>
      <c r="B669" s="173"/>
      <c r="C669" s="122"/>
      <c r="D669" s="226"/>
      <c r="E669" s="127"/>
      <c r="F669" s="127"/>
      <c r="G669" s="127"/>
    </row>
    <row r="670" spans="1:7" x14ac:dyDescent="0.3">
      <c r="A670" s="125"/>
      <c r="B670" s="173"/>
      <c r="C670" s="122"/>
      <c r="D670" s="226"/>
      <c r="E670" s="127"/>
      <c r="F670" s="127"/>
      <c r="G670" s="127"/>
    </row>
    <row r="671" spans="1:7" x14ac:dyDescent="0.3">
      <c r="A671" s="125"/>
      <c r="B671" s="173"/>
      <c r="C671" s="122"/>
      <c r="D671" s="226"/>
      <c r="E671" s="127"/>
      <c r="F671" s="127"/>
      <c r="G671" s="127"/>
    </row>
    <row r="672" spans="1:7" x14ac:dyDescent="0.3">
      <c r="A672" s="125"/>
      <c r="B672" s="173"/>
      <c r="C672" s="122"/>
      <c r="D672" s="226"/>
      <c r="E672" s="127"/>
      <c r="F672" s="127"/>
      <c r="G672" s="127"/>
    </row>
    <row r="673" spans="1:7" x14ac:dyDescent="0.3">
      <c r="A673" s="125"/>
      <c r="B673" s="173"/>
      <c r="C673" s="122"/>
      <c r="D673" s="226"/>
      <c r="E673" s="127"/>
      <c r="F673" s="127"/>
      <c r="G673" s="127"/>
    </row>
    <row r="674" spans="1:7" x14ac:dyDescent="0.3">
      <c r="A674" s="125"/>
      <c r="B674" s="173"/>
      <c r="C674" s="122"/>
      <c r="D674" s="226"/>
      <c r="E674" s="127"/>
      <c r="F674" s="127"/>
      <c r="G674" s="127"/>
    </row>
    <row r="675" spans="1:7" x14ac:dyDescent="0.3">
      <c r="A675" s="125"/>
      <c r="B675" s="173"/>
      <c r="C675" s="122"/>
      <c r="D675" s="226"/>
      <c r="E675" s="127"/>
      <c r="F675" s="127"/>
      <c r="G675" s="127"/>
    </row>
    <row r="676" spans="1:7" x14ac:dyDescent="0.3">
      <c r="A676" s="125"/>
      <c r="B676" s="173"/>
      <c r="C676" s="122"/>
      <c r="D676" s="226"/>
      <c r="E676" s="127"/>
      <c r="F676" s="127"/>
      <c r="G676" s="127"/>
    </row>
    <row r="677" spans="1:7" x14ac:dyDescent="0.3">
      <c r="A677" s="125"/>
      <c r="B677" s="173"/>
      <c r="C677" s="122"/>
      <c r="D677" s="226"/>
      <c r="E677" s="127"/>
      <c r="F677" s="127"/>
      <c r="G677" s="127"/>
    </row>
    <row r="678" spans="1:7" x14ac:dyDescent="0.3">
      <c r="A678" s="125"/>
      <c r="B678" s="173"/>
      <c r="C678" s="122"/>
      <c r="D678" s="226"/>
      <c r="E678" s="127"/>
      <c r="F678" s="127"/>
      <c r="G678" s="127"/>
    </row>
    <row r="679" spans="1:7" x14ac:dyDescent="0.3">
      <c r="A679" s="125"/>
      <c r="B679" s="173"/>
      <c r="C679" s="122"/>
      <c r="D679" s="226"/>
      <c r="E679" s="127"/>
      <c r="F679" s="127"/>
      <c r="G679" s="127"/>
    </row>
    <row r="680" spans="1:7" x14ac:dyDescent="0.3">
      <c r="A680" s="125"/>
      <c r="B680" s="173"/>
      <c r="C680" s="122"/>
      <c r="D680" s="226"/>
      <c r="E680" s="127"/>
      <c r="F680" s="127"/>
      <c r="G680" s="127"/>
    </row>
    <row r="681" spans="1:7" x14ac:dyDescent="0.3">
      <c r="A681" s="125"/>
      <c r="B681" s="173"/>
      <c r="C681" s="122"/>
      <c r="D681" s="226"/>
      <c r="E681" s="127"/>
      <c r="F681" s="127"/>
      <c r="G681" s="127"/>
    </row>
    <row r="682" spans="1:7" x14ac:dyDescent="0.3">
      <c r="A682" s="125"/>
      <c r="B682" s="173"/>
      <c r="C682" s="122"/>
      <c r="D682" s="226"/>
      <c r="E682" s="134"/>
      <c r="F682" s="127"/>
      <c r="G682" s="127"/>
    </row>
    <row r="683" spans="1:7" x14ac:dyDescent="0.3">
      <c r="A683" s="135"/>
      <c r="B683" s="123"/>
      <c r="C683" s="170"/>
      <c r="D683" s="171"/>
      <c r="E683" s="178"/>
      <c r="F683" s="170"/>
      <c r="G683" s="170">
        <f>SUM(G647:G682)</f>
        <v>0</v>
      </c>
    </row>
    <row r="684" spans="1:7" s="154" customFormat="1" x14ac:dyDescent="0.3">
      <c r="A684" s="135"/>
      <c r="B684" s="135"/>
      <c r="C684" s="142"/>
      <c r="D684" s="143"/>
      <c r="E684" s="149"/>
      <c r="F684" s="142"/>
      <c r="G684" s="142">
        <f>G683+G645+G642</f>
        <v>0</v>
      </c>
    </row>
    <row r="685" spans="1:7" x14ac:dyDescent="0.3">
      <c r="A685" s="135"/>
      <c r="B685" s="135"/>
      <c r="C685" s="142"/>
      <c r="D685" s="143"/>
      <c r="E685" s="142"/>
      <c r="F685" s="142"/>
      <c r="G685" s="168"/>
    </row>
    <row r="686" spans="1:7" x14ac:dyDescent="0.3">
      <c r="A686" s="125"/>
      <c r="B686" s="126"/>
      <c r="C686" s="122"/>
      <c r="D686" s="179"/>
      <c r="E686" s="180"/>
      <c r="F686" s="150"/>
      <c r="G686" s="127"/>
    </row>
    <row r="687" spans="1:7" x14ac:dyDescent="0.3">
      <c r="A687" s="125"/>
      <c r="B687" s="173"/>
      <c r="C687" s="122"/>
      <c r="D687" s="179"/>
      <c r="E687" s="180"/>
      <c r="F687" s="150"/>
      <c r="G687" s="127"/>
    </row>
    <row r="688" spans="1:7" x14ac:dyDescent="0.3">
      <c r="A688" s="125"/>
      <c r="B688" s="173"/>
      <c r="C688" s="122"/>
      <c r="D688" s="179"/>
      <c r="E688" s="180"/>
      <c r="F688" s="150"/>
      <c r="G688" s="127"/>
    </row>
    <row r="689" spans="1:7" x14ac:dyDescent="0.3">
      <c r="A689" s="125"/>
      <c r="B689" s="126"/>
      <c r="C689" s="122"/>
      <c r="D689" s="179"/>
      <c r="E689" s="180"/>
      <c r="F689" s="150"/>
      <c r="G689" s="127"/>
    </row>
    <row r="690" spans="1:7" x14ac:dyDescent="0.3">
      <c r="A690" s="125"/>
      <c r="B690" s="173"/>
      <c r="C690" s="122"/>
      <c r="D690" s="179"/>
      <c r="E690" s="180"/>
      <c r="F690" s="150"/>
      <c r="G690" s="127"/>
    </row>
    <row r="691" spans="1:7" x14ac:dyDescent="0.3">
      <c r="A691" s="125"/>
      <c r="B691" s="173"/>
      <c r="C691" s="122"/>
      <c r="D691" s="179"/>
      <c r="E691" s="180"/>
      <c r="F691" s="150"/>
      <c r="G691" s="127"/>
    </row>
    <row r="692" spans="1:7" x14ac:dyDescent="0.3">
      <c r="A692" s="125"/>
      <c r="B692" s="173"/>
      <c r="C692" s="122"/>
      <c r="D692" s="179"/>
      <c r="E692" s="180"/>
      <c r="F692" s="150"/>
      <c r="G692" s="127"/>
    </row>
    <row r="693" spans="1:7" x14ac:dyDescent="0.3">
      <c r="A693" s="125"/>
      <c r="B693" s="173"/>
      <c r="C693" s="122"/>
      <c r="D693" s="179"/>
      <c r="E693" s="180"/>
      <c r="F693" s="150"/>
      <c r="G693" s="127"/>
    </row>
    <row r="694" spans="1:7" x14ac:dyDescent="0.3">
      <c r="A694" s="125"/>
      <c r="B694" s="173"/>
      <c r="C694" s="122"/>
      <c r="D694" s="179"/>
      <c r="E694" s="180"/>
      <c r="F694" s="150"/>
      <c r="G694" s="127"/>
    </row>
    <row r="695" spans="1:7" x14ac:dyDescent="0.3">
      <c r="A695" s="125"/>
      <c r="B695" s="173"/>
      <c r="C695" s="122"/>
      <c r="D695" s="179"/>
      <c r="E695" s="180"/>
      <c r="F695" s="150"/>
      <c r="G695" s="127"/>
    </row>
    <row r="696" spans="1:7" x14ac:dyDescent="0.3">
      <c r="A696" s="125"/>
      <c r="B696" s="173"/>
      <c r="C696" s="122"/>
      <c r="D696" s="179"/>
      <c r="E696" s="180"/>
      <c r="F696" s="150"/>
      <c r="G696" s="127"/>
    </row>
    <row r="697" spans="1:7" x14ac:dyDescent="0.3">
      <c r="A697" s="125"/>
      <c r="B697" s="173"/>
      <c r="C697" s="122"/>
      <c r="D697" s="179"/>
      <c r="E697" s="180"/>
      <c r="F697" s="150"/>
      <c r="G697" s="127"/>
    </row>
    <row r="698" spans="1:7" x14ac:dyDescent="0.3">
      <c r="A698" s="125"/>
      <c r="B698" s="173"/>
      <c r="C698" s="122"/>
      <c r="D698" s="179"/>
      <c r="E698" s="180"/>
      <c r="F698" s="150"/>
      <c r="G698" s="127"/>
    </row>
    <row r="699" spans="1:7" x14ac:dyDescent="0.3">
      <c r="A699" s="125"/>
      <c r="B699" s="173"/>
      <c r="C699" s="122"/>
      <c r="D699" s="179"/>
      <c r="E699" s="180"/>
      <c r="F699" s="150"/>
      <c r="G699" s="127"/>
    </row>
    <row r="700" spans="1:7" x14ac:dyDescent="0.3">
      <c r="A700" s="125"/>
      <c r="B700" s="173"/>
      <c r="C700" s="122"/>
      <c r="D700" s="179"/>
      <c r="E700" s="180"/>
      <c r="F700" s="150"/>
      <c r="G700" s="127"/>
    </row>
    <row r="701" spans="1:7" x14ac:dyDescent="0.3">
      <c r="A701" s="125"/>
      <c r="B701" s="173"/>
      <c r="C701" s="122"/>
      <c r="D701" s="179"/>
      <c r="E701" s="180"/>
      <c r="F701" s="150"/>
      <c r="G701" s="127"/>
    </row>
    <row r="702" spans="1:7" x14ac:dyDescent="0.3">
      <c r="A702" s="125"/>
      <c r="B702" s="173"/>
      <c r="C702" s="122"/>
      <c r="D702" s="179"/>
      <c r="E702" s="180"/>
      <c r="F702" s="150"/>
      <c r="G702" s="127"/>
    </row>
    <row r="703" spans="1:7" x14ac:dyDescent="0.3">
      <c r="A703" s="125"/>
      <c r="B703" s="173"/>
      <c r="C703" s="122"/>
      <c r="D703" s="179"/>
      <c r="E703" s="180"/>
      <c r="F703" s="150"/>
      <c r="G703" s="127"/>
    </row>
    <row r="704" spans="1:7" x14ac:dyDescent="0.3">
      <c r="A704" s="125"/>
      <c r="B704" s="126"/>
      <c r="C704" s="122"/>
      <c r="D704" s="179"/>
      <c r="E704" s="180"/>
      <c r="F704" s="150"/>
      <c r="G704" s="127"/>
    </row>
    <row r="705" spans="1:7" x14ac:dyDescent="0.3">
      <c r="A705" s="125"/>
      <c r="B705" s="173"/>
      <c r="C705" s="122"/>
      <c r="D705" s="179"/>
      <c r="E705" s="180"/>
      <c r="F705" s="150"/>
      <c r="G705" s="127"/>
    </row>
    <row r="706" spans="1:7" x14ac:dyDescent="0.3">
      <c r="A706" s="125"/>
      <c r="B706" s="126"/>
      <c r="C706" s="122"/>
      <c r="D706" s="179"/>
      <c r="E706" s="180"/>
      <c r="F706" s="150"/>
      <c r="G706" s="150"/>
    </row>
    <row r="707" spans="1:7" x14ac:dyDescent="0.3">
      <c r="A707" s="125"/>
      <c r="B707" s="126"/>
      <c r="C707" s="122"/>
      <c r="D707" s="179"/>
      <c r="E707" s="180"/>
      <c r="F707" s="150"/>
      <c r="G707" s="150"/>
    </row>
    <row r="708" spans="1:7" x14ac:dyDescent="0.3">
      <c r="A708" s="125"/>
      <c r="B708" s="126"/>
      <c r="C708" s="122"/>
      <c r="D708" s="179"/>
      <c r="E708" s="180"/>
      <c r="F708" s="150"/>
      <c r="G708" s="127"/>
    </row>
    <row r="709" spans="1:7" x14ac:dyDescent="0.3">
      <c r="A709" s="125"/>
      <c r="B709" s="126"/>
      <c r="C709" s="122"/>
      <c r="D709" s="145"/>
      <c r="E709" s="125"/>
      <c r="F709" s="182"/>
      <c r="G709" s="122"/>
    </row>
    <row r="710" spans="1:7" x14ac:dyDescent="0.3">
      <c r="A710" s="125"/>
      <c r="B710" s="126"/>
      <c r="C710" s="122"/>
      <c r="D710" s="179"/>
      <c r="E710" s="180"/>
      <c r="F710" s="182"/>
      <c r="G710" s="150"/>
    </row>
    <row r="711" spans="1:7" x14ac:dyDescent="0.3">
      <c r="A711" s="125"/>
      <c r="B711" s="126"/>
      <c r="C711" s="122"/>
      <c r="D711" s="179"/>
      <c r="E711" s="180"/>
      <c r="F711" s="150"/>
      <c r="G711" s="150"/>
    </row>
    <row r="712" spans="1:7" x14ac:dyDescent="0.3">
      <c r="A712" s="125"/>
      <c r="B712" s="173"/>
      <c r="C712" s="122"/>
      <c r="D712" s="179"/>
      <c r="E712" s="180"/>
      <c r="F712" s="150"/>
      <c r="G712" s="150"/>
    </row>
    <row r="713" spans="1:7" s="158" customFormat="1" x14ac:dyDescent="0.3">
      <c r="A713" s="125"/>
      <c r="B713" s="132"/>
      <c r="C713" s="122"/>
      <c r="D713" s="171"/>
      <c r="E713" s="178"/>
      <c r="F713" s="170"/>
      <c r="G713" s="397"/>
    </row>
    <row r="714" spans="1:7" x14ac:dyDescent="0.3">
      <c r="A714" s="125"/>
      <c r="B714" s="126"/>
      <c r="C714" s="122"/>
      <c r="D714" s="179"/>
      <c r="E714" s="180"/>
      <c r="F714" s="150"/>
      <c r="G714" s="150"/>
    </row>
    <row r="715" spans="1:7" x14ac:dyDescent="0.3">
      <c r="A715" s="125"/>
      <c r="B715" s="126"/>
      <c r="C715" s="122"/>
      <c r="D715" s="179"/>
      <c r="E715" s="180"/>
      <c r="F715" s="150"/>
      <c r="G715" s="150"/>
    </row>
    <row r="716" spans="1:7" x14ac:dyDescent="0.3">
      <c r="A716" s="125"/>
      <c r="B716" s="126"/>
      <c r="C716" s="122"/>
      <c r="D716" s="179"/>
      <c r="E716" s="180"/>
      <c r="F716" s="150"/>
      <c r="G716" s="150"/>
    </row>
    <row r="717" spans="1:7" x14ac:dyDescent="0.3">
      <c r="A717" s="125"/>
      <c r="B717" s="126"/>
      <c r="C717" s="122"/>
      <c r="D717" s="179"/>
      <c r="E717" s="180"/>
      <c r="F717" s="150"/>
      <c r="G717" s="150"/>
    </row>
    <row r="718" spans="1:7" x14ac:dyDescent="0.3">
      <c r="A718" s="125"/>
      <c r="B718" s="173"/>
      <c r="C718" s="122"/>
      <c r="D718" s="179"/>
      <c r="E718" s="180"/>
      <c r="F718" s="150"/>
      <c r="G718" s="150"/>
    </row>
    <row r="719" spans="1:7" x14ac:dyDescent="0.3">
      <c r="A719" s="125"/>
      <c r="B719" s="173"/>
      <c r="C719" s="122"/>
      <c r="D719" s="179"/>
      <c r="E719" s="180"/>
      <c r="F719" s="150"/>
      <c r="G719" s="150"/>
    </row>
    <row r="720" spans="1:7" x14ac:dyDescent="0.3">
      <c r="A720" s="125"/>
      <c r="B720" s="173"/>
      <c r="C720" s="122"/>
      <c r="D720" s="179"/>
      <c r="E720" s="180"/>
      <c r="F720" s="150"/>
      <c r="G720" s="150"/>
    </row>
    <row r="721" spans="1:7" x14ac:dyDescent="0.3">
      <c r="A721" s="125"/>
      <c r="B721" s="173"/>
      <c r="C721" s="122"/>
      <c r="D721" s="179"/>
      <c r="E721" s="180"/>
      <c r="F721" s="150"/>
      <c r="G721" s="150"/>
    </row>
    <row r="722" spans="1:7" x14ac:dyDescent="0.3">
      <c r="A722" s="125"/>
      <c r="B722" s="173"/>
      <c r="C722" s="122"/>
      <c r="D722" s="179"/>
      <c r="E722" s="180"/>
      <c r="F722" s="150"/>
      <c r="G722" s="150"/>
    </row>
    <row r="723" spans="1:7" x14ac:dyDescent="0.3">
      <c r="A723" s="125"/>
      <c r="B723" s="126"/>
      <c r="C723" s="122"/>
      <c r="D723" s="179"/>
      <c r="E723" s="180"/>
      <c r="F723" s="150"/>
      <c r="G723" s="150"/>
    </row>
    <row r="724" spans="1:7" x14ac:dyDescent="0.3">
      <c r="A724" s="125"/>
      <c r="B724" s="126"/>
      <c r="C724" s="122"/>
      <c r="D724" s="179"/>
      <c r="E724" s="180"/>
      <c r="F724" s="150"/>
      <c r="G724" s="150"/>
    </row>
    <row r="725" spans="1:7" x14ac:dyDescent="0.3">
      <c r="A725" s="125"/>
      <c r="B725" s="173"/>
      <c r="C725" s="122"/>
      <c r="D725" s="179"/>
      <c r="E725" s="180"/>
      <c r="F725" s="150"/>
      <c r="G725" s="150"/>
    </row>
    <row r="726" spans="1:7" x14ac:dyDescent="0.3">
      <c r="A726" s="125"/>
      <c r="B726" s="173"/>
      <c r="C726" s="122"/>
      <c r="D726" s="179"/>
      <c r="E726" s="180"/>
      <c r="F726" s="150"/>
      <c r="G726" s="150"/>
    </row>
    <row r="727" spans="1:7" x14ac:dyDescent="0.3">
      <c r="A727" s="125"/>
      <c r="B727" s="173"/>
      <c r="C727" s="122"/>
      <c r="D727" s="179"/>
      <c r="E727" s="180"/>
      <c r="F727" s="150"/>
      <c r="G727" s="150"/>
    </row>
    <row r="728" spans="1:7" x14ac:dyDescent="0.3">
      <c r="A728" s="125"/>
      <c r="B728" s="173"/>
      <c r="C728" s="122"/>
      <c r="D728" s="179"/>
      <c r="E728" s="180"/>
      <c r="F728" s="150"/>
      <c r="G728" s="150"/>
    </row>
    <row r="729" spans="1:7" x14ac:dyDescent="0.3">
      <c r="A729" s="125"/>
      <c r="B729" s="173"/>
      <c r="C729" s="122"/>
      <c r="D729" s="179"/>
      <c r="E729" s="180"/>
      <c r="F729" s="150"/>
      <c r="G729" s="150"/>
    </row>
    <row r="730" spans="1:7" x14ac:dyDescent="0.3">
      <c r="A730" s="125"/>
      <c r="B730" s="173"/>
      <c r="C730" s="122"/>
      <c r="D730" s="179"/>
      <c r="E730" s="180"/>
      <c r="F730" s="150"/>
      <c r="G730" s="150"/>
    </row>
    <row r="731" spans="1:7" x14ac:dyDescent="0.3">
      <c r="A731" s="125"/>
      <c r="B731" s="173"/>
      <c r="C731" s="122"/>
      <c r="D731" s="179"/>
      <c r="E731" s="180"/>
      <c r="F731" s="150"/>
      <c r="G731" s="150"/>
    </row>
    <row r="732" spans="1:7" x14ac:dyDescent="0.3">
      <c r="A732" s="125"/>
      <c r="B732" s="173"/>
      <c r="C732" s="122"/>
      <c r="D732" s="179"/>
      <c r="E732" s="180"/>
      <c r="F732" s="150"/>
      <c r="G732" s="150"/>
    </row>
    <row r="733" spans="1:7" x14ac:dyDescent="0.3">
      <c r="A733" s="125"/>
      <c r="B733" s="126"/>
      <c r="C733" s="122"/>
      <c r="D733" s="179"/>
      <c r="E733" s="180"/>
      <c r="F733" s="150"/>
      <c r="G733" s="150"/>
    </row>
    <row r="734" spans="1:7" x14ac:dyDescent="0.3">
      <c r="A734" s="125"/>
      <c r="B734" s="126"/>
      <c r="C734" s="122"/>
      <c r="D734" s="179"/>
      <c r="E734" s="180"/>
      <c r="F734" s="150"/>
      <c r="G734" s="150"/>
    </row>
    <row r="735" spans="1:7" x14ac:dyDescent="0.3">
      <c r="A735" s="125"/>
      <c r="B735" s="173"/>
      <c r="C735" s="122"/>
      <c r="D735" s="179"/>
      <c r="E735" s="180"/>
      <c r="F735" s="150"/>
      <c r="G735" s="150"/>
    </row>
    <row r="736" spans="1:7" x14ac:dyDescent="0.3">
      <c r="A736" s="125"/>
      <c r="B736" s="126"/>
      <c r="C736" s="122"/>
      <c r="D736" s="179"/>
      <c r="E736" s="180"/>
      <c r="F736" s="150"/>
      <c r="G736" s="150"/>
    </row>
    <row r="737" spans="1:7" x14ac:dyDescent="0.3">
      <c r="A737" s="125"/>
      <c r="B737" s="126"/>
      <c r="C737" s="122"/>
      <c r="D737" s="179"/>
      <c r="E737" s="180"/>
      <c r="F737" s="150"/>
      <c r="G737" s="150"/>
    </row>
    <row r="738" spans="1:7" x14ac:dyDescent="0.3">
      <c r="A738" s="125"/>
      <c r="B738" s="126"/>
      <c r="C738" s="122"/>
      <c r="D738" s="179"/>
      <c r="E738" s="180"/>
      <c r="F738" s="150"/>
      <c r="G738" s="150"/>
    </row>
    <row r="739" spans="1:7" x14ac:dyDescent="0.3">
      <c r="A739" s="125"/>
      <c r="B739" s="126"/>
      <c r="C739" s="122"/>
      <c r="D739" s="179"/>
      <c r="E739" s="180"/>
      <c r="F739" s="150"/>
      <c r="G739" s="150"/>
    </row>
    <row r="740" spans="1:7" x14ac:dyDescent="0.3">
      <c r="A740" s="125"/>
      <c r="B740" s="126"/>
      <c r="C740" s="122"/>
      <c r="D740" s="179"/>
      <c r="E740" s="180"/>
      <c r="F740" s="150"/>
      <c r="G740" s="150"/>
    </row>
    <row r="741" spans="1:7" x14ac:dyDescent="0.3">
      <c r="A741" s="125"/>
      <c r="B741" s="126"/>
      <c r="C741" s="122"/>
      <c r="D741" s="179"/>
      <c r="E741" s="180"/>
      <c r="F741" s="150"/>
      <c r="G741" s="150"/>
    </row>
    <row r="742" spans="1:7" x14ac:dyDescent="0.3">
      <c r="A742" s="125"/>
      <c r="B742" s="126"/>
      <c r="C742" s="122"/>
      <c r="D742" s="179"/>
      <c r="E742" s="180"/>
      <c r="F742" s="150"/>
      <c r="G742" s="150"/>
    </row>
    <row r="743" spans="1:7" x14ac:dyDescent="0.3">
      <c r="A743" s="125"/>
      <c r="B743" s="126"/>
      <c r="C743" s="122"/>
      <c r="D743" s="179"/>
      <c r="E743" s="180"/>
      <c r="F743" s="150"/>
      <c r="G743" s="150"/>
    </row>
    <row r="744" spans="1:7" x14ac:dyDescent="0.3">
      <c r="A744" s="125"/>
      <c r="B744" s="126"/>
      <c r="C744" s="122"/>
      <c r="D744" s="179"/>
      <c r="E744" s="180"/>
      <c r="F744" s="150"/>
      <c r="G744" s="150"/>
    </row>
    <row r="745" spans="1:7" s="158" customFormat="1" x14ac:dyDescent="0.3">
      <c r="A745" s="125"/>
      <c r="B745" s="132"/>
      <c r="C745" s="122"/>
      <c r="D745" s="171"/>
      <c r="E745" s="178"/>
      <c r="F745" s="170"/>
      <c r="G745" s="397"/>
    </row>
    <row r="746" spans="1:7" x14ac:dyDescent="0.3">
      <c r="A746" s="125"/>
      <c r="B746" s="126"/>
      <c r="C746" s="122"/>
      <c r="D746" s="179"/>
      <c r="E746" s="180"/>
      <c r="F746" s="150"/>
      <c r="G746" s="150"/>
    </row>
    <row r="747" spans="1:7" x14ac:dyDescent="0.3">
      <c r="A747" s="125"/>
      <c r="B747" s="126"/>
      <c r="C747" s="122"/>
      <c r="D747" s="179"/>
      <c r="E747" s="180"/>
      <c r="F747" s="150"/>
      <c r="G747" s="150"/>
    </row>
    <row r="748" spans="1:7" s="158" customFormat="1" x14ac:dyDescent="0.3">
      <c r="A748" s="125"/>
      <c r="B748" s="132"/>
      <c r="C748" s="122"/>
      <c r="D748" s="171"/>
      <c r="E748" s="178"/>
      <c r="F748" s="170"/>
      <c r="G748" s="397"/>
    </row>
    <row r="749" spans="1:7" x14ac:dyDescent="0.3">
      <c r="A749" s="125"/>
      <c r="B749" s="126"/>
      <c r="C749" s="122"/>
      <c r="D749" s="179"/>
      <c r="E749" s="180"/>
      <c r="F749" s="150"/>
      <c r="G749" s="150"/>
    </row>
    <row r="750" spans="1:7" x14ac:dyDescent="0.3">
      <c r="A750" s="125"/>
      <c r="B750" s="126"/>
      <c r="C750" s="122"/>
      <c r="D750" s="179"/>
      <c r="E750" s="180"/>
      <c r="F750" s="150"/>
      <c r="G750" s="150"/>
    </row>
    <row r="751" spans="1:7" x14ac:dyDescent="0.3">
      <c r="A751" s="125"/>
      <c r="B751" s="126"/>
      <c r="C751" s="122"/>
      <c r="D751" s="179"/>
      <c r="E751" s="180"/>
      <c r="F751" s="150"/>
      <c r="G751" s="150"/>
    </row>
    <row r="752" spans="1:7" x14ac:dyDescent="0.3">
      <c r="A752" s="125"/>
      <c r="B752" s="126"/>
      <c r="C752" s="122"/>
      <c r="D752" s="179"/>
      <c r="E752" s="180"/>
      <c r="F752" s="150"/>
      <c r="G752" s="150"/>
    </row>
    <row r="753" spans="1:7" x14ac:dyDescent="0.3">
      <c r="A753" s="125"/>
      <c r="B753" s="126"/>
      <c r="C753" s="122"/>
      <c r="D753" s="179"/>
      <c r="E753" s="180"/>
      <c r="F753" s="150"/>
      <c r="G753" s="150"/>
    </row>
    <row r="754" spans="1:7" x14ac:dyDescent="0.3">
      <c r="A754" s="125"/>
      <c r="B754" s="126"/>
      <c r="C754" s="122"/>
      <c r="D754" s="179"/>
      <c r="E754" s="180"/>
      <c r="F754" s="150"/>
      <c r="G754" s="150"/>
    </row>
    <row r="755" spans="1:7" x14ac:dyDescent="0.3">
      <c r="A755" s="125"/>
      <c r="B755" s="126"/>
      <c r="C755" s="122"/>
      <c r="D755" s="179"/>
      <c r="E755" s="180"/>
      <c r="F755" s="150"/>
      <c r="G755" s="150"/>
    </row>
    <row r="756" spans="1:7" x14ac:dyDescent="0.3">
      <c r="A756" s="125"/>
      <c r="B756" s="126"/>
      <c r="C756" s="122"/>
      <c r="D756" s="179"/>
      <c r="E756" s="180"/>
      <c r="F756" s="150"/>
      <c r="G756" s="150"/>
    </row>
    <row r="757" spans="1:7" x14ac:dyDescent="0.3">
      <c r="A757" s="125"/>
      <c r="B757" s="126"/>
      <c r="C757" s="122"/>
      <c r="D757" s="179"/>
      <c r="E757" s="180"/>
      <c r="F757" s="150"/>
      <c r="G757" s="150"/>
    </row>
    <row r="758" spans="1:7" x14ac:dyDescent="0.3">
      <c r="A758" s="125"/>
      <c r="B758" s="132"/>
      <c r="C758" s="122"/>
      <c r="D758" s="179"/>
      <c r="E758" s="180"/>
      <c r="F758" s="150"/>
      <c r="G758" s="150"/>
    </row>
    <row r="759" spans="1:7" x14ac:dyDescent="0.3">
      <c r="A759" s="125"/>
      <c r="B759" s="132"/>
      <c r="C759" s="122"/>
      <c r="D759" s="179"/>
      <c r="E759" s="180"/>
      <c r="F759" s="150"/>
      <c r="G759" s="150"/>
    </row>
    <row r="760" spans="1:7" x14ac:dyDescent="0.3">
      <c r="A760" s="125"/>
      <c r="B760" s="132"/>
      <c r="C760" s="122"/>
      <c r="D760" s="179"/>
      <c r="E760" s="180"/>
      <c r="F760" s="150"/>
      <c r="G760" s="150"/>
    </row>
    <row r="761" spans="1:7" x14ac:dyDescent="0.3">
      <c r="A761" s="125"/>
      <c r="B761" s="132"/>
      <c r="C761" s="122"/>
      <c r="D761" s="179"/>
      <c r="E761" s="180"/>
      <c r="F761" s="150"/>
      <c r="G761" s="150"/>
    </row>
    <row r="762" spans="1:7" x14ac:dyDescent="0.3">
      <c r="A762" s="125"/>
      <c r="B762" s="132"/>
      <c r="C762" s="122"/>
      <c r="D762" s="179"/>
      <c r="E762" s="180"/>
      <c r="F762" s="150"/>
      <c r="G762" s="150"/>
    </row>
    <row r="763" spans="1:7" x14ac:dyDescent="0.3">
      <c r="A763" s="125"/>
      <c r="B763" s="132"/>
      <c r="C763" s="122"/>
      <c r="D763" s="179"/>
      <c r="E763" s="180"/>
      <c r="F763" s="150"/>
      <c r="G763" s="150"/>
    </row>
    <row r="764" spans="1:7" x14ac:dyDescent="0.3">
      <c r="A764" s="125"/>
      <c r="B764" s="132"/>
      <c r="C764" s="122"/>
      <c r="D764" s="179"/>
      <c r="E764" s="180"/>
      <c r="F764" s="150"/>
      <c r="G764" s="150"/>
    </row>
    <row r="765" spans="1:7" x14ac:dyDescent="0.3">
      <c r="A765" s="125"/>
      <c r="B765" s="132"/>
      <c r="C765" s="122"/>
      <c r="D765" s="179"/>
      <c r="E765" s="180"/>
      <c r="F765" s="150"/>
      <c r="G765" s="150"/>
    </row>
    <row r="766" spans="1:7" x14ac:dyDescent="0.3">
      <c r="A766" s="125"/>
      <c r="B766" s="132"/>
      <c r="C766" s="122"/>
      <c r="D766" s="179"/>
      <c r="E766" s="180"/>
      <c r="F766" s="150"/>
      <c r="G766" s="150"/>
    </row>
    <row r="767" spans="1:7" x14ac:dyDescent="0.3">
      <c r="A767" s="125"/>
      <c r="B767" s="132"/>
      <c r="C767" s="122"/>
      <c r="D767" s="179"/>
      <c r="E767" s="180"/>
      <c r="F767" s="150"/>
      <c r="G767" s="150"/>
    </row>
    <row r="768" spans="1:7" x14ac:dyDescent="0.3">
      <c r="A768" s="125"/>
      <c r="B768" s="132"/>
      <c r="C768" s="122"/>
      <c r="D768" s="179"/>
      <c r="E768" s="180"/>
      <c r="F768" s="150"/>
      <c r="G768" s="150"/>
    </row>
    <row r="769" spans="1:7" x14ac:dyDescent="0.3">
      <c r="A769" s="125"/>
      <c r="B769" s="132"/>
      <c r="C769" s="122"/>
      <c r="D769" s="179"/>
      <c r="E769" s="180"/>
      <c r="F769" s="150"/>
      <c r="G769" s="150"/>
    </row>
    <row r="770" spans="1:7" x14ac:dyDescent="0.3">
      <c r="A770" s="125"/>
      <c r="B770" s="132"/>
      <c r="C770" s="122"/>
      <c r="D770" s="179"/>
      <c r="E770" s="180"/>
      <c r="F770" s="150"/>
      <c r="G770" s="150"/>
    </row>
    <row r="771" spans="1:7" x14ac:dyDescent="0.3">
      <c r="A771" s="125"/>
      <c r="B771" s="132"/>
      <c r="C771" s="122"/>
      <c r="D771" s="179"/>
      <c r="E771" s="180"/>
      <c r="F771" s="150"/>
      <c r="G771" s="150"/>
    </row>
    <row r="772" spans="1:7" x14ac:dyDescent="0.3">
      <c r="A772" s="125"/>
      <c r="B772" s="132"/>
      <c r="C772" s="122"/>
      <c r="D772" s="179"/>
      <c r="E772" s="180"/>
      <c r="F772" s="150"/>
      <c r="G772" s="150"/>
    </row>
    <row r="773" spans="1:7" x14ac:dyDescent="0.3">
      <c r="A773" s="125"/>
      <c r="B773" s="132"/>
      <c r="C773" s="122"/>
      <c r="D773" s="179"/>
      <c r="E773" s="180"/>
      <c r="F773" s="150"/>
      <c r="G773" s="150"/>
    </row>
    <row r="774" spans="1:7" x14ac:dyDescent="0.3">
      <c r="A774" s="125"/>
      <c r="B774" s="132"/>
      <c r="C774" s="122"/>
      <c r="D774" s="179"/>
      <c r="E774" s="180"/>
      <c r="F774" s="150"/>
      <c r="G774" s="150"/>
    </row>
    <row r="775" spans="1:7" x14ac:dyDescent="0.3">
      <c r="A775" s="125"/>
      <c r="B775" s="132"/>
      <c r="C775" s="122"/>
      <c r="D775" s="179"/>
      <c r="E775" s="180"/>
      <c r="F775" s="150"/>
      <c r="G775" s="150"/>
    </row>
    <row r="776" spans="1:7" s="158" customFormat="1" x14ac:dyDescent="0.3">
      <c r="A776" s="125"/>
      <c r="B776" s="132"/>
      <c r="C776" s="122"/>
      <c r="D776" s="171"/>
      <c r="E776" s="178"/>
      <c r="F776" s="170"/>
      <c r="G776" s="150"/>
    </row>
    <row r="777" spans="1:7" s="158" customFormat="1" x14ac:dyDescent="0.3">
      <c r="A777" s="125"/>
      <c r="B777" s="132"/>
      <c r="C777" s="122"/>
      <c r="D777" s="171"/>
      <c r="E777" s="178"/>
      <c r="F777" s="170"/>
      <c r="G777" s="150"/>
    </row>
    <row r="778" spans="1:7" s="158" customFormat="1" x14ac:dyDescent="0.3">
      <c r="A778" s="125"/>
      <c r="B778" s="132"/>
      <c r="C778" s="122"/>
      <c r="D778" s="171"/>
      <c r="E778" s="178"/>
      <c r="F778" s="170"/>
      <c r="G778" s="150"/>
    </row>
    <row r="779" spans="1:7" s="158" customFormat="1" x14ac:dyDescent="0.3">
      <c r="A779" s="125"/>
      <c r="B779" s="132"/>
      <c r="C779" s="122"/>
      <c r="D779" s="171"/>
      <c r="E779" s="178"/>
      <c r="F779" s="170"/>
      <c r="G779" s="150"/>
    </row>
    <row r="780" spans="1:7" s="158" customFormat="1" x14ac:dyDescent="0.3">
      <c r="A780" s="125"/>
      <c r="B780" s="132"/>
      <c r="C780" s="122"/>
      <c r="D780" s="171"/>
      <c r="E780" s="178"/>
      <c r="F780" s="170"/>
      <c r="G780" s="150"/>
    </row>
    <row r="781" spans="1:7" s="158" customFormat="1" x14ac:dyDescent="0.3">
      <c r="A781" s="125"/>
      <c r="B781" s="132"/>
      <c r="C781" s="122"/>
      <c r="D781" s="171"/>
      <c r="E781" s="178"/>
      <c r="F781" s="170"/>
      <c r="G781" s="150"/>
    </row>
    <row r="782" spans="1:7" s="158" customFormat="1" x14ac:dyDescent="0.3">
      <c r="A782" s="125"/>
      <c r="B782" s="132"/>
      <c r="C782" s="122"/>
      <c r="D782" s="171"/>
      <c r="E782" s="178"/>
      <c r="F782" s="170"/>
      <c r="G782" s="150"/>
    </row>
    <row r="783" spans="1:7" s="158" customFormat="1" x14ac:dyDescent="0.3">
      <c r="A783" s="125"/>
      <c r="B783" s="132"/>
      <c r="C783" s="122"/>
      <c r="D783" s="171"/>
      <c r="E783" s="178"/>
      <c r="F783" s="170"/>
      <c r="G783" s="150"/>
    </row>
    <row r="784" spans="1:7" s="158" customFormat="1" x14ac:dyDescent="0.3">
      <c r="A784" s="125"/>
      <c r="B784" s="132"/>
      <c r="C784" s="122"/>
      <c r="D784" s="171"/>
      <c r="E784" s="178"/>
      <c r="F784" s="170"/>
      <c r="G784" s="150"/>
    </row>
    <row r="785" spans="1:7" s="158" customFormat="1" x14ac:dyDescent="0.3">
      <c r="A785" s="125"/>
      <c r="B785" s="132"/>
      <c r="C785" s="122"/>
      <c r="D785" s="171"/>
      <c r="E785" s="178"/>
      <c r="F785" s="170"/>
      <c r="G785" s="150"/>
    </row>
    <row r="786" spans="1:7" s="158" customFormat="1" x14ac:dyDescent="0.3">
      <c r="A786" s="125"/>
      <c r="B786" s="132"/>
      <c r="C786" s="122"/>
      <c r="D786" s="171"/>
      <c r="E786" s="178"/>
      <c r="F786" s="170"/>
      <c r="G786" s="150"/>
    </row>
    <row r="787" spans="1:7" s="158" customFormat="1" x14ac:dyDescent="0.3">
      <c r="A787" s="125"/>
      <c r="B787" s="132"/>
      <c r="C787" s="122"/>
      <c r="D787" s="171"/>
      <c r="E787" s="178"/>
      <c r="F787" s="170"/>
      <c r="G787" s="150"/>
    </row>
    <row r="788" spans="1:7" s="158" customFormat="1" x14ac:dyDescent="0.3">
      <c r="A788" s="125"/>
      <c r="B788" s="132"/>
      <c r="C788" s="122"/>
      <c r="D788" s="171"/>
      <c r="E788" s="178"/>
      <c r="F788" s="170"/>
      <c r="G788" s="150"/>
    </row>
    <row r="789" spans="1:7" s="158" customFormat="1" x14ac:dyDescent="0.3">
      <c r="A789" s="125"/>
      <c r="B789" s="126"/>
      <c r="C789" s="122"/>
      <c r="D789" s="171"/>
      <c r="E789" s="178"/>
      <c r="F789" s="170"/>
      <c r="G789" s="150"/>
    </row>
    <row r="790" spans="1:7" s="158" customFormat="1" x14ac:dyDescent="0.3">
      <c r="A790" s="125"/>
      <c r="B790" s="126"/>
      <c r="C790" s="122"/>
      <c r="D790" s="171"/>
      <c r="E790" s="178"/>
      <c r="F790" s="170"/>
      <c r="G790" s="150"/>
    </row>
    <row r="791" spans="1:7" s="158" customFormat="1" x14ac:dyDescent="0.3">
      <c r="A791" s="125"/>
      <c r="B791" s="132"/>
      <c r="C791" s="122"/>
      <c r="D791" s="171"/>
      <c r="E791" s="178"/>
      <c r="F791" s="170"/>
      <c r="G791" s="150"/>
    </row>
    <row r="792" spans="1:7" s="158" customFormat="1" x14ac:dyDescent="0.3">
      <c r="A792" s="125"/>
      <c r="B792" s="126"/>
      <c r="C792" s="122"/>
      <c r="D792" s="171"/>
      <c r="E792" s="178"/>
      <c r="F792" s="170"/>
      <c r="G792" s="150"/>
    </row>
    <row r="793" spans="1:7" x14ac:dyDescent="0.3">
      <c r="A793" s="125"/>
      <c r="B793" s="126"/>
      <c r="C793" s="122"/>
      <c r="D793" s="179"/>
      <c r="E793" s="180"/>
      <c r="F793" s="150"/>
      <c r="G793" s="150"/>
    </row>
    <row r="794" spans="1:7" x14ac:dyDescent="0.3">
      <c r="A794" s="125"/>
      <c r="B794" s="126"/>
      <c r="C794" s="122"/>
      <c r="D794" s="179"/>
      <c r="E794" s="180"/>
      <c r="F794" s="150"/>
      <c r="G794" s="150"/>
    </row>
    <row r="795" spans="1:7" x14ac:dyDescent="0.3">
      <c r="A795" s="125"/>
      <c r="B795" s="126"/>
      <c r="C795" s="122"/>
      <c r="D795" s="145"/>
      <c r="E795" s="125"/>
      <c r="F795" s="122"/>
      <c r="G795" s="122"/>
    </row>
    <row r="796" spans="1:7" x14ac:dyDescent="0.3">
      <c r="A796" s="125"/>
      <c r="B796" s="126"/>
      <c r="C796" s="122"/>
      <c r="D796" s="145"/>
      <c r="E796" s="125"/>
      <c r="F796" s="122"/>
      <c r="G796" s="122"/>
    </row>
    <row r="797" spans="1:7" x14ac:dyDescent="0.3">
      <c r="A797" s="125"/>
      <c r="B797" s="126"/>
      <c r="C797" s="122"/>
      <c r="D797" s="145"/>
      <c r="E797" s="125"/>
      <c r="F797" s="122"/>
      <c r="G797" s="122"/>
    </row>
    <row r="798" spans="1:7" x14ac:dyDescent="0.3">
      <c r="A798" s="125"/>
      <c r="B798" s="126"/>
      <c r="C798" s="122"/>
      <c r="D798" s="145"/>
      <c r="E798" s="125"/>
      <c r="F798" s="122"/>
      <c r="G798" s="122"/>
    </row>
    <row r="799" spans="1:7" x14ac:dyDescent="0.3">
      <c r="A799" s="125"/>
      <c r="B799" s="126"/>
      <c r="C799" s="122"/>
      <c r="D799" s="145"/>
      <c r="E799" s="125"/>
      <c r="F799" s="122"/>
      <c r="G799" s="122"/>
    </row>
    <row r="800" spans="1:7" x14ac:dyDescent="0.3">
      <c r="A800" s="125"/>
      <c r="B800" s="126"/>
      <c r="C800" s="122"/>
      <c r="D800" s="145"/>
      <c r="E800" s="125"/>
      <c r="F800" s="122"/>
      <c r="G800" s="122"/>
    </row>
    <row r="801" spans="1:7" x14ac:dyDescent="0.3">
      <c r="A801" s="125"/>
      <c r="B801" s="132"/>
      <c r="C801" s="122"/>
      <c r="D801" s="145"/>
      <c r="E801" s="125"/>
      <c r="F801" s="122"/>
      <c r="G801" s="122"/>
    </row>
    <row r="802" spans="1:7" x14ac:dyDescent="0.3">
      <c r="A802" s="125"/>
      <c r="B802" s="132"/>
      <c r="C802" s="122"/>
      <c r="D802" s="145"/>
      <c r="E802" s="125"/>
      <c r="F802" s="122"/>
      <c r="G802" s="122"/>
    </row>
    <row r="803" spans="1:7" x14ac:dyDescent="0.3">
      <c r="A803" s="125"/>
      <c r="B803" s="126"/>
      <c r="C803" s="122"/>
      <c r="D803" s="145"/>
      <c r="E803" s="125"/>
      <c r="F803" s="122"/>
      <c r="G803" s="122"/>
    </row>
    <row r="804" spans="1:7" x14ac:dyDescent="0.3">
      <c r="A804" s="125"/>
      <c r="B804" s="126"/>
      <c r="C804" s="122"/>
      <c r="D804" s="145"/>
      <c r="E804" s="125"/>
      <c r="F804" s="122"/>
      <c r="G804" s="127"/>
    </row>
    <row r="805" spans="1:7" x14ac:dyDescent="0.3">
      <c r="A805" s="135"/>
      <c r="B805" s="172"/>
      <c r="C805" s="168"/>
      <c r="D805" s="183"/>
      <c r="E805" s="168"/>
      <c r="F805" s="168"/>
      <c r="G805" s="168">
        <f>SUM(G686:G804)</f>
        <v>0</v>
      </c>
    </row>
    <row r="806" spans="1:7" x14ac:dyDescent="0.3">
      <c r="A806" s="135"/>
      <c r="B806" s="135"/>
      <c r="C806" s="142"/>
      <c r="D806" s="143"/>
      <c r="E806" s="142"/>
      <c r="F806" s="142"/>
      <c r="G806" s="142"/>
    </row>
    <row r="807" spans="1:7" x14ac:dyDescent="0.3">
      <c r="A807" s="135"/>
      <c r="B807" s="135"/>
      <c r="C807" s="142"/>
      <c r="D807" s="143"/>
      <c r="E807" s="142"/>
      <c r="F807" s="142"/>
      <c r="G807" s="142"/>
    </row>
    <row r="808" spans="1:7" x14ac:dyDescent="0.3">
      <c r="A808" s="125"/>
      <c r="B808" s="132"/>
      <c r="C808" s="122"/>
      <c r="D808" s="143"/>
      <c r="E808" s="142"/>
      <c r="F808" s="142"/>
      <c r="G808" s="142"/>
    </row>
    <row r="809" spans="1:7" x14ac:dyDescent="0.3">
      <c r="A809" s="125"/>
      <c r="B809" s="132"/>
      <c r="C809" s="122"/>
      <c r="D809" s="143"/>
      <c r="E809" s="142"/>
      <c r="F809" s="142"/>
      <c r="G809" s="142"/>
    </row>
    <row r="810" spans="1:7" x14ac:dyDescent="0.3">
      <c r="A810" s="125"/>
      <c r="B810" s="132"/>
      <c r="C810" s="122"/>
      <c r="D810" s="143"/>
      <c r="E810" s="142"/>
      <c r="F810" s="142"/>
      <c r="G810" s="142"/>
    </row>
    <row r="811" spans="1:7" x14ac:dyDescent="0.3">
      <c r="A811" s="135"/>
      <c r="B811" s="135"/>
      <c r="C811" s="122"/>
      <c r="D811" s="143"/>
      <c r="E811" s="142"/>
      <c r="F811" s="142"/>
      <c r="G811" s="142"/>
    </row>
    <row r="812" spans="1:7" x14ac:dyDescent="0.3">
      <c r="A812" s="135"/>
      <c r="B812" s="135"/>
      <c r="C812" s="142"/>
      <c r="D812" s="140"/>
      <c r="E812" s="137"/>
      <c r="F812" s="137"/>
      <c r="G812" s="137"/>
    </row>
    <row r="813" spans="1:7" x14ac:dyDescent="0.3">
      <c r="A813" s="125"/>
      <c r="B813" s="126"/>
      <c r="C813" s="122"/>
      <c r="D813" s="140"/>
      <c r="E813" s="137"/>
      <c r="F813" s="137"/>
      <c r="G813" s="137"/>
    </row>
    <row r="814" spans="1:7" s="158" customFormat="1" x14ac:dyDescent="0.3">
      <c r="A814" s="125"/>
      <c r="B814" s="132"/>
      <c r="C814" s="122"/>
      <c r="D814" s="226"/>
      <c r="E814" s="122"/>
      <c r="F814" s="122"/>
      <c r="G814" s="397"/>
    </row>
    <row r="815" spans="1:7" s="158" customFormat="1" x14ac:dyDescent="0.3">
      <c r="A815" s="125"/>
      <c r="B815" s="132"/>
      <c r="C815" s="122"/>
      <c r="D815" s="226"/>
      <c r="E815" s="122"/>
      <c r="F815" s="122"/>
      <c r="G815" s="397"/>
    </row>
    <row r="816" spans="1:7" x14ac:dyDescent="0.3">
      <c r="A816" s="125"/>
      <c r="B816" s="126"/>
      <c r="C816" s="122"/>
      <c r="D816" s="140"/>
      <c r="E816" s="137"/>
      <c r="F816" s="137"/>
      <c r="G816" s="122"/>
    </row>
    <row r="817" spans="1:7" x14ac:dyDescent="0.3">
      <c r="A817" s="125"/>
      <c r="B817" s="126"/>
      <c r="C817" s="122"/>
      <c r="D817" s="140"/>
      <c r="E817" s="137"/>
      <c r="F817" s="137"/>
      <c r="G817" s="122"/>
    </row>
    <row r="818" spans="1:7" x14ac:dyDescent="0.3">
      <c r="A818" s="125"/>
      <c r="B818" s="126"/>
      <c r="C818" s="122"/>
      <c r="D818" s="140"/>
      <c r="E818" s="137"/>
      <c r="F818" s="137"/>
      <c r="G818" s="122"/>
    </row>
    <row r="819" spans="1:7" x14ac:dyDescent="0.3">
      <c r="A819" s="125"/>
      <c r="B819" s="126"/>
      <c r="C819" s="122"/>
      <c r="D819" s="140"/>
      <c r="E819" s="137"/>
      <c r="F819" s="137"/>
      <c r="G819" s="122"/>
    </row>
    <row r="820" spans="1:7" x14ac:dyDescent="0.3">
      <c r="A820" s="125"/>
      <c r="B820" s="126"/>
      <c r="C820" s="122"/>
      <c r="D820" s="140"/>
      <c r="E820" s="137"/>
      <c r="F820" s="137"/>
      <c r="G820" s="122"/>
    </row>
    <row r="821" spans="1:7" x14ac:dyDescent="0.3">
      <c r="A821" s="125"/>
      <c r="B821" s="126"/>
      <c r="C821" s="122"/>
      <c r="D821" s="140"/>
      <c r="E821" s="137"/>
      <c r="F821" s="137"/>
      <c r="G821" s="122"/>
    </row>
    <row r="822" spans="1:7" x14ac:dyDescent="0.3">
      <c r="A822" s="125"/>
      <c r="B822" s="126"/>
      <c r="C822" s="122"/>
      <c r="D822" s="140"/>
      <c r="E822" s="137"/>
      <c r="F822" s="137"/>
      <c r="G822" s="122"/>
    </row>
    <row r="823" spans="1:7" x14ac:dyDescent="0.3">
      <c r="A823" s="125"/>
      <c r="B823" s="126"/>
      <c r="C823" s="122"/>
      <c r="D823" s="140"/>
      <c r="E823" s="137"/>
      <c r="F823" s="137"/>
      <c r="G823" s="122"/>
    </row>
    <row r="824" spans="1:7" x14ac:dyDescent="0.3">
      <c r="A824" s="125"/>
      <c r="B824" s="126"/>
      <c r="C824" s="122"/>
      <c r="D824" s="140"/>
      <c r="E824" s="137"/>
      <c r="F824" s="137"/>
      <c r="G824" s="122"/>
    </row>
    <row r="825" spans="1:7" x14ac:dyDescent="0.3">
      <c r="A825" s="125"/>
      <c r="B825" s="126"/>
      <c r="C825" s="122"/>
      <c r="D825" s="140"/>
      <c r="E825" s="137"/>
      <c r="F825" s="137"/>
      <c r="G825" s="122"/>
    </row>
    <row r="826" spans="1:7" x14ac:dyDescent="0.3">
      <c r="A826" s="125"/>
      <c r="B826" s="126"/>
      <c r="C826" s="122"/>
      <c r="D826" s="140"/>
      <c r="E826" s="137"/>
      <c r="F826" s="137"/>
      <c r="G826" s="122"/>
    </row>
    <row r="827" spans="1:7" x14ac:dyDescent="0.3">
      <c r="A827" s="125"/>
      <c r="B827" s="132"/>
      <c r="C827" s="122"/>
      <c r="D827" s="140"/>
      <c r="E827" s="137"/>
      <c r="F827" s="137"/>
      <c r="G827" s="122"/>
    </row>
    <row r="828" spans="1:7" x14ac:dyDescent="0.3">
      <c r="A828" s="125"/>
      <c r="B828" s="126"/>
      <c r="C828" s="122"/>
      <c r="D828" s="140"/>
      <c r="E828" s="137"/>
      <c r="F828" s="137"/>
      <c r="G828" s="122"/>
    </row>
    <row r="829" spans="1:7" x14ac:dyDescent="0.3">
      <c r="A829" s="125"/>
      <c r="B829" s="126"/>
      <c r="C829" s="122"/>
      <c r="D829" s="140"/>
      <c r="E829" s="137"/>
      <c r="F829" s="137"/>
      <c r="G829" s="122"/>
    </row>
    <row r="830" spans="1:7" x14ac:dyDescent="0.3">
      <c r="A830" s="125"/>
      <c r="B830" s="126"/>
      <c r="C830" s="122"/>
      <c r="D830" s="140"/>
      <c r="E830" s="137"/>
      <c r="F830" s="137"/>
      <c r="G830" s="122"/>
    </row>
    <row r="831" spans="1:7" x14ac:dyDescent="0.3">
      <c r="A831" s="125"/>
      <c r="B831" s="126"/>
      <c r="C831" s="122"/>
      <c r="D831" s="140"/>
      <c r="E831" s="137"/>
      <c r="F831" s="137"/>
      <c r="G831" s="122"/>
    </row>
    <row r="832" spans="1:7" x14ac:dyDescent="0.3">
      <c r="A832" s="125"/>
      <c r="B832" s="126"/>
      <c r="C832" s="122"/>
      <c r="D832" s="140"/>
      <c r="E832" s="137"/>
      <c r="F832" s="137"/>
      <c r="G832" s="122"/>
    </row>
    <row r="833" spans="1:7" x14ac:dyDescent="0.3">
      <c r="A833" s="125"/>
      <c r="B833" s="126"/>
      <c r="C833" s="122"/>
      <c r="D833" s="140"/>
      <c r="E833" s="137"/>
      <c r="F833" s="137"/>
      <c r="G833" s="122"/>
    </row>
    <row r="834" spans="1:7" x14ac:dyDescent="0.3">
      <c r="A834" s="125"/>
      <c r="B834" s="126"/>
      <c r="C834" s="122"/>
      <c r="D834" s="140"/>
      <c r="E834" s="137"/>
      <c r="F834" s="137"/>
      <c r="G834" s="122"/>
    </row>
    <row r="835" spans="1:7" x14ac:dyDescent="0.3">
      <c r="A835" s="125"/>
      <c r="B835" s="126"/>
      <c r="C835" s="122"/>
      <c r="D835" s="140"/>
      <c r="E835" s="137"/>
      <c r="F835" s="137"/>
      <c r="G835" s="122"/>
    </row>
    <row r="836" spans="1:7" x14ac:dyDescent="0.3">
      <c r="A836" s="125"/>
      <c r="B836" s="126"/>
      <c r="C836" s="122"/>
      <c r="D836" s="140"/>
      <c r="E836" s="137"/>
      <c r="F836" s="137"/>
      <c r="G836" s="122"/>
    </row>
    <row r="837" spans="1:7" x14ac:dyDescent="0.3">
      <c r="A837" s="125"/>
      <c r="B837" s="126"/>
      <c r="C837" s="122"/>
      <c r="D837" s="140"/>
      <c r="E837" s="137"/>
      <c r="F837" s="137"/>
      <c r="G837" s="122"/>
    </row>
    <row r="838" spans="1:7" x14ac:dyDescent="0.3">
      <c r="A838" s="125"/>
      <c r="B838" s="126"/>
      <c r="C838" s="122"/>
      <c r="D838" s="140"/>
      <c r="E838" s="137"/>
      <c r="F838" s="127"/>
      <c r="G838" s="122"/>
    </row>
    <row r="839" spans="1:7" x14ac:dyDescent="0.3">
      <c r="A839" s="125"/>
      <c r="B839" s="126"/>
      <c r="C839" s="122"/>
      <c r="D839" s="140"/>
      <c r="E839" s="137"/>
      <c r="F839" s="127"/>
      <c r="G839" s="122"/>
    </row>
    <row r="840" spans="1:7" x14ac:dyDescent="0.3">
      <c r="A840" s="125"/>
      <c r="B840" s="126"/>
      <c r="C840" s="122"/>
      <c r="D840" s="140"/>
      <c r="E840" s="137"/>
      <c r="F840" s="127"/>
      <c r="G840" s="122"/>
    </row>
    <row r="841" spans="1:7" x14ac:dyDescent="0.3">
      <c r="A841" s="125"/>
      <c r="B841" s="126"/>
      <c r="C841" s="122"/>
      <c r="D841" s="140"/>
      <c r="E841" s="137"/>
      <c r="F841" s="127"/>
      <c r="G841" s="122"/>
    </row>
    <row r="842" spans="1:7" x14ac:dyDescent="0.3">
      <c r="A842" s="125"/>
      <c r="B842" s="126"/>
      <c r="C842" s="122"/>
      <c r="D842" s="140"/>
      <c r="E842" s="137"/>
      <c r="F842" s="127"/>
      <c r="G842" s="122"/>
    </row>
    <row r="843" spans="1:7" x14ac:dyDescent="0.3">
      <c r="A843" s="125"/>
      <c r="B843" s="126"/>
      <c r="C843" s="122"/>
      <c r="D843" s="140"/>
      <c r="E843" s="137"/>
      <c r="F843" s="127"/>
      <c r="G843" s="122"/>
    </row>
    <row r="844" spans="1:7" x14ac:dyDescent="0.3">
      <c r="A844" s="125"/>
      <c r="B844" s="126"/>
      <c r="C844" s="122"/>
      <c r="D844" s="140"/>
      <c r="E844" s="137"/>
      <c r="F844" s="127"/>
      <c r="G844" s="122"/>
    </row>
    <row r="845" spans="1:7" x14ac:dyDescent="0.3">
      <c r="A845" s="125"/>
      <c r="B845" s="126"/>
      <c r="C845" s="122"/>
      <c r="D845" s="140"/>
      <c r="E845" s="137"/>
      <c r="F845" s="127"/>
      <c r="G845" s="122"/>
    </row>
    <row r="846" spans="1:7" x14ac:dyDescent="0.3">
      <c r="A846" s="125"/>
      <c r="B846" s="126"/>
      <c r="C846" s="122"/>
      <c r="D846" s="140"/>
      <c r="E846" s="137"/>
      <c r="F846" s="127"/>
      <c r="G846" s="122"/>
    </row>
    <row r="847" spans="1:7" x14ac:dyDescent="0.3">
      <c r="A847" s="125"/>
      <c r="B847" s="126"/>
      <c r="C847" s="122"/>
      <c r="D847" s="140"/>
      <c r="E847" s="137"/>
      <c r="F847" s="127"/>
      <c r="G847" s="122"/>
    </row>
    <row r="848" spans="1:7" x14ac:dyDescent="0.3">
      <c r="A848" s="125"/>
      <c r="B848" s="126"/>
      <c r="C848" s="122"/>
      <c r="D848" s="140"/>
      <c r="E848" s="137"/>
      <c r="F848" s="127"/>
      <c r="G848" s="122"/>
    </row>
    <row r="849" spans="1:7" x14ac:dyDescent="0.3">
      <c r="A849" s="125"/>
      <c r="B849" s="126"/>
      <c r="C849" s="122"/>
      <c r="D849" s="140"/>
      <c r="E849" s="137"/>
      <c r="F849" s="127"/>
      <c r="G849" s="122"/>
    </row>
    <row r="850" spans="1:7" x14ac:dyDescent="0.3">
      <c r="A850" s="125"/>
      <c r="B850" s="128"/>
      <c r="C850" s="122"/>
      <c r="D850" s="140"/>
      <c r="E850" s="137"/>
      <c r="F850" s="127"/>
      <c r="G850" s="122"/>
    </row>
    <row r="851" spans="1:7" x14ac:dyDescent="0.3">
      <c r="A851" s="125"/>
      <c r="B851" s="126"/>
      <c r="C851" s="122"/>
      <c r="D851" s="140"/>
      <c r="E851" s="137"/>
      <c r="F851" s="127"/>
      <c r="G851" s="122"/>
    </row>
    <row r="852" spans="1:7" x14ac:dyDescent="0.3">
      <c r="A852" s="125"/>
      <c r="B852" s="126"/>
      <c r="C852" s="122"/>
      <c r="D852" s="140"/>
      <c r="E852" s="137"/>
      <c r="F852" s="127"/>
      <c r="G852" s="122"/>
    </row>
    <row r="853" spans="1:7" x14ac:dyDescent="0.3">
      <c r="A853" s="125"/>
      <c r="B853" s="126"/>
      <c r="C853" s="122"/>
      <c r="D853" s="140"/>
      <c r="E853" s="137"/>
      <c r="F853" s="127"/>
      <c r="G853" s="122"/>
    </row>
    <row r="854" spans="1:7" x14ac:dyDescent="0.3">
      <c r="A854" s="125"/>
      <c r="B854" s="126"/>
      <c r="C854" s="122"/>
      <c r="D854" s="140"/>
      <c r="E854" s="137"/>
      <c r="F854" s="127"/>
      <c r="G854" s="122"/>
    </row>
    <row r="855" spans="1:7" x14ac:dyDescent="0.3">
      <c r="A855" s="125"/>
      <c r="B855" s="126"/>
      <c r="C855" s="122"/>
      <c r="D855" s="140"/>
      <c r="E855" s="137"/>
      <c r="F855" s="127"/>
      <c r="G855" s="122"/>
    </row>
    <row r="856" spans="1:7" x14ac:dyDescent="0.3">
      <c r="A856" s="125"/>
      <c r="B856" s="126"/>
      <c r="C856" s="122"/>
      <c r="D856" s="140"/>
      <c r="E856" s="137"/>
      <c r="F856" s="127"/>
      <c r="G856" s="122"/>
    </row>
    <row r="857" spans="1:7" x14ac:dyDescent="0.3">
      <c r="A857" s="125"/>
      <c r="B857" s="126"/>
      <c r="C857" s="122"/>
      <c r="D857" s="140"/>
      <c r="E857" s="137"/>
      <c r="F857" s="127"/>
      <c r="G857" s="122"/>
    </row>
    <row r="858" spans="1:7" x14ac:dyDescent="0.3">
      <c r="A858" s="125"/>
      <c r="B858" s="126"/>
      <c r="C858" s="122"/>
      <c r="D858" s="140"/>
      <c r="E858" s="137"/>
      <c r="F858" s="127"/>
      <c r="G858" s="122"/>
    </row>
    <row r="859" spans="1:7" x14ac:dyDescent="0.3">
      <c r="A859" s="125"/>
      <c r="B859" s="126"/>
      <c r="C859" s="122"/>
      <c r="D859" s="140"/>
      <c r="E859" s="137"/>
      <c r="F859" s="127"/>
      <c r="G859" s="122"/>
    </row>
    <row r="860" spans="1:7" x14ac:dyDescent="0.3">
      <c r="A860" s="125"/>
      <c r="B860" s="126"/>
      <c r="C860" s="122"/>
      <c r="D860" s="140"/>
      <c r="E860" s="137"/>
      <c r="F860" s="127"/>
      <c r="G860" s="122"/>
    </row>
    <row r="861" spans="1:7" s="158" customFormat="1" x14ac:dyDescent="0.3">
      <c r="A861" s="125"/>
      <c r="B861" s="138"/>
      <c r="C861" s="122"/>
      <c r="D861" s="226"/>
      <c r="E861" s="122"/>
      <c r="F861" s="122"/>
      <c r="G861" s="397"/>
    </row>
    <row r="862" spans="1:7" x14ac:dyDescent="0.3">
      <c r="A862" s="125"/>
      <c r="B862" s="126"/>
      <c r="C862" s="122"/>
      <c r="D862" s="140"/>
      <c r="E862" s="137"/>
      <c r="F862" s="137"/>
      <c r="G862" s="122"/>
    </row>
    <row r="863" spans="1:7" x14ac:dyDescent="0.3">
      <c r="A863" s="125"/>
      <c r="B863" s="126"/>
      <c r="C863" s="122"/>
      <c r="D863" s="140"/>
      <c r="E863" s="137"/>
      <c r="F863" s="137"/>
      <c r="G863" s="122"/>
    </row>
    <row r="864" spans="1:7" x14ac:dyDescent="0.3">
      <c r="A864" s="125"/>
      <c r="B864" s="126"/>
      <c r="C864" s="122"/>
      <c r="D864" s="140"/>
      <c r="E864" s="137"/>
      <c r="F864" s="137"/>
      <c r="G864" s="122"/>
    </row>
    <row r="865" spans="1:7" x14ac:dyDescent="0.3">
      <c r="A865" s="125"/>
      <c r="B865" s="126"/>
      <c r="C865" s="122"/>
      <c r="D865" s="140"/>
      <c r="E865" s="137"/>
      <c r="F865" s="137"/>
      <c r="G865" s="122"/>
    </row>
    <row r="866" spans="1:7" x14ac:dyDescent="0.3">
      <c r="A866" s="125"/>
      <c r="B866" s="126"/>
      <c r="C866" s="122"/>
      <c r="D866" s="140"/>
      <c r="E866" s="137"/>
      <c r="F866" s="137"/>
      <c r="G866" s="122"/>
    </row>
    <row r="867" spans="1:7" x14ac:dyDescent="0.3">
      <c r="A867" s="125"/>
      <c r="B867" s="126"/>
      <c r="C867" s="122"/>
      <c r="D867" s="140"/>
      <c r="E867" s="137"/>
      <c r="F867" s="137"/>
      <c r="G867" s="122"/>
    </row>
    <row r="868" spans="1:7" x14ac:dyDescent="0.3">
      <c r="A868" s="125"/>
      <c r="B868" s="126"/>
      <c r="C868" s="122"/>
      <c r="D868" s="140"/>
      <c r="E868" s="137"/>
      <c r="F868" s="137"/>
      <c r="G868" s="122"/>
    </row>
    <row r="869" spans="1:7" x14ac:dyDescent="0.3">
      <c r="A869" s="125"/>
      <c r="B869" s="126"/>
      <c r="C869" s="122"/>
      <c r="D869" s="140"/>
      <c r="E869" s="137"/>
      <c r="F869" s="137"/>
      <c r="G869" s="122"/>
    </row>
    <row r="870" spans="1:7" x14ac:dyDescent="0.3">
      <c r="A870" s="125"/>
      <c r="B870" s="126"/>
      <c r="C870" s="122"/>
      <c r="D870" s="140"/>
      <c r="E870" s="137"/>
      <c r="F870" s="137"/>
      <c r="G870" s="122"/>
    </row>
    <row r="871" spans="1:7" x14ac:dyDescent="0.3">
      <c r="A871" s="125"/>
      <c r="B871" s="126"/>
      <c r="C871" s="122"/>
      <c r="D871" s="140"/>
      <c r="E871" s="137"/>
      <c r="F871" s="137"/>
      <c r="G871" s="122"/>
    </row>
    <row r="872" spans="1:7" x14ac:dyDescent="0.3">
      <c r="A872" s="125"/>
      <c r="B872" s="126"/>
      <c r="C872" s="122"/>
      <c r="D872" s="140"/>
      <c r="E872" s="137"/>
      <c r="F872" s="137"/>
      <c r="G872" s="122"/>
    </row>
    <row r="873" spans="1:7" x14ac:dyDescent="0.3">
      <c r="A873" s="125"/>
      <c r="B873" s="126"/>
      <c r="C873" s="122"/>
      <c r="D873" s="140"/>
      <c r="E873" s="137"/>
      <c r="F873" s="137"/>
      <c r="G873" s="122"/>
    </row>
    <row r="874" spans="1:7" x14ac:dyDescent="0.3">
      <c r="A874" s="125"/>
      <c r="B874" s="126"/>
      <c r="C874" s="122"/>
      <c r="D874" s="140"/>
      <c r="E874" s="137"/>
      <c r="F874" s="137"/>
      <c r="G874" s="122"/>
    </row>
    <row r="875" spans="1:7" x14ac:dyDescent="0.3">
      <c r="A875" s="125"/>
      <c r="B875" s="126"/>
      <c r="C875" s="122"/>
      <c r="D875" s="140"/>
      <c r="E875" s="137"/>
      <c r="F875" s="137"/>
      <c r="G875" s="122"/>
    </row>
    <row r="876" spans="1:7" x14ac:dyDescent="0.3">
      <c r="A876" s="125"/>
      <c r="B876" s="126"/>
      <c r="C876" s="122"/>
      <c r="D876" s="140"/>
      <c r="E876" s="137"/>
      <c r="F876" s="137"/>
      <c r="G876" s="122"/>
    </row>
    <row r="877" spans="1:7" x14ac:dyDescent="0.3">
      <c r="A877" s="125"/>
      <c r="B877" s="126"/>
      <c r="C877" s="122"/>
      <c r="D877" s="140"/>
      <c r="E877" s="137"/>
      <c r="F877" s="137"/>
      <c r="G877" s="122"/>
    </row>
    <row r="878" spans="1:7" x14ac:dyDescent="0.3">
      <c r="A878" s="125"/>
      <c r="B878" s="126"/>
      <c r="C878" s="122"/>
      <c r="D878" s="140"/>
      <c r="E878" s="137"/>
      <c r="F878" s="137"/>
      <c r="G878" s="122"/>
    </row>
    <row r="879" spans="1:7" x14ac:dyDescent="0.3">
      <c r="A879" s="125"/>
      <c r="B879" s="126"/>
      <c r="C879" s="122"/>
      <c r="D879" s="140"/>
      <c r="E879" s="137"/>
      <c r="F879" s="137"/>
      <c r="G879" s="122"/>
    </row>
    <row r="880" spans="1:7" x14ac:dyDescent="0.3">
      <c r="A880" s="125"/>
      <c r="B880" s="126"/>
      <c r="C880" s="122"/>
      <c r="D880" s="140"/>
      <c r="E880" s="137"/>
      <c r="F880" s="137"/>
      <c r="G880" s="122"/>
    </row>
    <row r="881" spans="1:7" x14ac:dyDescent="0.3">
      <c r="A881" s="125"/>
      <c r="B881" s="126"/>
      <c r="C881" s="122"/>
      <c r="D881" s="140"/>
      <c r="E881" s="137"/>
      <c r="F881" s="137"/>
      <c r="G881" s="122"/>
    </row>
    <row r="882" spans="1:7" x14ac:dyDescent="0.3">
      <c r="A882" s="125"/>
      <c r="B882" s="126"/>
      <c r="C882" s="122"/>
      <c r="D882" s="140"/>
      <c r="E882" s="137"/>
      <c r="F882" s="137"/>
      <c r="G882" s="122"/>
    </row>
    <row r="883" spans="1:7" x14ac:dyDescent="0.3">
      <c r="A883" s="125"/>
      <c r="B883" s="126"/>
      <c r="C883" s="122"/>
      <c r="D883" s="140"/>
      <c r="E883" s="137"/>
      <c r="F883" s="137"/>
      <c r="G883" s="122"/>
    </row>
    <row r="884" spans="1:7" x14ac:dyDescent="0.3">
      <c r="A884" s="125"/>
      <c r="B884" s="126"/>
      <c r="C884" s="122"/>
      <c r="D884" s="140"/>
      <c r="E884" s="137"/>
      <c r="F884" s="137"/>
      <c r="G884" s="122"/>
    </row>
    <row r="885" spans="1:7" x14ac:dyDescent="0.3">
      <c r="A885" s="125"/>
      <c r="B885" s="126"/>
      <c r="C885" s="122"/>
      <c r="D885" s="140"/>
      <c r="E885" s="137"/>
      <c r="F885" s="137"/>
      <c r="G885" s="122"/>
    </row>
    <row r="886" spans="1:7" x14ac:dyDescent="0.3">
      <c r="A886" s="125"/>
      <c r="B886" s="126"/>
      <c r="C886" s="122"/>
      <c r="D886" s="140"/>
      <c r="E886" s="137"/>
      <c r="F886" s="137"/>
      <c r="G886" s="122"/>
    </row>
    <row r="887" spans="1:7" x14ac:dyDescent="0.3">
      <c r="A887" s="125"/>
      <c r="B887" s="126"/>
      <c r="C887" s="122"/>
      <c r="D887" s="140"/>
      <c r="E887" s="137"/>
      <c r="F887" s="137"/>
      <c r="G887" s="122"/>
    </row>
    <row r="888" spans="1:7" x14ac:dyDescent="0.3">
      <c r="A888" s="125"/>
      <c r="B888" s="126"/>
      <c r="C888" s="122"/>
      <c r="D888" s="140"/>
      <c r="E888" s="137"/>
      <c r="F888" s="137"/>
      <c r="G888" s="122"/>
    </row>
    <row r="889" spans="1:7" x14ac:dyDescent="0.3">
      <c r="A889" s="125"/>
      <c r="B889" s="126"/>
      <c r="C889" s="122"/>
      <c r="D889" s="140"/>
      <c r="E889" s="137"/>
      <c r="F889" s="137"/>
      <c r="G889" s="122"/>
    </row>
    <row r="890" spans="1:7" x14ac:dyDescent="0.3">
      <c r="A890" s="125"/>
      <c r="B890" s="126"/>
      <c r="C890" s="122"/>
      <c r="D890" s="140"/>
      <c r="E890" s="137"/>
      <c r="F890" s="137"/>
      <c r="G890" s="122"/>
    </row>
    <row r="891" spans="1:7" x14ac:dyDescent="0.3">
      <c r="A891" s="125"/>
      <c r="B891" s="126"/>
      <c r="C891" s="122"/>
      <c r="D891" s="140"/>
      <c r="E891" s="137"/>
      <c r="F891" s="137"/>
      <c r="G891" s="122"/>
    </row>
    <row r="892" spans="1:7" x14ac:dyDescent="0.3">
      <c r="A892" s="125"/>
      <c r="B892" s="126"/>
      <c r="C892" s="122"/>
      <c r="D892" s="140"/>
      <c r="E892" s="137"/>
      <c r="F892" s="137"/>
      <c r="G892" s="122"/>
    </row>
    <row r="893" spans="1:7" x14ac:dyDescent="0.3">
      <c r="A893" s="125"/>
      <c r="B893" s="126"/>
      <c r="C893" s="122"/>
      <c r="D893" s="140"/>
      <c r="E893" s="137"/>
      <c r="F893" s="137"/>
      <c r="G893" s="122"/>
    </row>
    <row r="894" spans="1:7" x14ac:dyDescent="0.3">
      <c r="A894" s="125"/>
      <c r="B894" s="126"/>
      <c r="C894" s="122"/>
      <c r="D894" s="140"/>
      <c r="E894" s="137"/>
      <c r="F894" s="137"/>
      <c r="G894" s="122"/>
    </row>
    <row r="895" spans="1:7" x14ac:dyDescent="0.3">
      <c r="A895" s="125"/>
      <c r="B895" s="126"/>
      <c r="C895" s="122"/>
      <c r="D895" s="140"/>
      <c r="E895" s="137"/>
      <c r="F895" s="137"/>
      <c r="G895" s="122"/>
    </row>
    <row r="896" spans="1:7" x14ac:dyDescent="0.3">
      <c r="A896" s="125"/>
      <c r="B896" s="126"/>
      <c r="C896" s="122"/>
      <c r="D896" s="140"/>
      <c r="E896" s="137"/>
      <c r="F896" s="137"/>
      <c r="G896" s="122"/>
    </row>
    <row r="897" spans="1:7" x14ac:dyDescent="0.3">
      <c r="A897" s="125"/>
      <c r="B897" s="126"/>
      <c r="C897" s="122"/>
      <c r="D897" s="140"/>
      <c r="E897" s="137"/>
      <c r="F897" s="137"/>
      <c r="G897" s="122"/>
    </row>
    <row r="898" spans="1:7" x14ac:dyDescent="0.3">
      <c r="A898" s="125"/>
      <c r="B898" s="126"/>
      <c r="C898" s="122"/>
      <c r="D898" s="140"/>
      <c r="E898" s="137"/>
      <c r="F898" s="137"/>
      <c r="G898" s="122"/>
    </row>
    <row r="899" spans="1:7" x14ac:dyDescent="0.3">
      <c r="A899" s="125"/>
      <c r="B899" s="126"/>
      <c r="C899" s="122"/>
      <c r="D899" s="140"/>
      <c r="E899" s="137"/>
      <c r="F899" s="137"/>
      <c r="G899" s="122"/>
    </row>
    <row r="900" spans="1:7" x14ac:dyDescent="0.3">
      <c r="A900" s="125"/>
      <c r="B900" s="126"/>
      <c r="C900" s="122"/>
      <c r="D900" s="140"/>
      <c r="E900" s="137"/>
      <c r="F900" s="137"/>
      <c r="G900" s="122"/>
    </row>
    <row r="901" spans="1:7" x14ac:dyDescent="0.3">
      <c r="A901" s="125"/>
      <c r="B901" s="126"/>
      <c r="C901" s="122"/>
      <c r="D901" s="140"/>
      <c r="E901" s="137"/>
      <c r="F901" s="137"/>
      <c r="G901" s="122"/>
    </row>
    <row r="902" spans="1:7" x14ac:dyDescent="0.3">
      <c r="A902" s="125"/>
      <c r="B902" s="126"/>
      <c r="C902" s="122"/>
      <c r="D902" s="140"/>
      <c r="E902" s="137"/>
      <c r="F902" s="137"/>
      <c r="G902" s="122"/>
    </row>
    <row r="903" spans="1:7" x14ac:dyDescent="0.3">
      <c r="A903" s="125"/>
      <c r="B903" s="126"/>
      <c r="C903" s="122"/>
      <c r="D903" s="140"/>
      <c r="E903" s="137"/>
      <c r="F903" s="137"/>
      <c r="G903" s="122"/>
    </row>
    <row r="904" spans="1:7" x14ac:dyDescent="0.3">
      <c r="A904" s="125"/>
      <c r="B904" s="126"/>
      <c r="C904" s="122"/>
      <c r="D904" s="140"/>
      <c r="E904" s="137"/>
      <c r="F904" s="137"/>
      <c r="G904" s="122"/>
    </row>
    <row r="905" spans="1:7" x14ac:dyDescent="0.3">
      <c r="A905" s="125"/>
      <c r="B905" s="126"/>
      <c r="C905" s="122"/>
      <c r="D905" s="140"/>
      <c r="E905" s="137"/>
      <c r="F905" s="137"/>
      <c r="G905" s="122"/>
    </row>
    <row r="906" spans="1:7" x14ac:dyDescent="0.3">
      <c r="A906" s="125"/>
      <c r="B906" s="126"/>
      <c r="C906" s="122"/>
      <c r="D906" s="140"/>
      <c r="E906" s="137"/>
      <c r="F906" s="137"/>
      <c r="G906" s="122"/>
    </row>
    <row r="907" spans="1:7" x14ac:dyDescent="0.3">
      <c r="A907" s="125"/>
      <c r="B907" s="126"/>
      <c r="C907" s="122"/>
      <c r="D907" s="140"/>
      <c r="E907" s="137"/>
      <c r="F907" s="137"/>
      <c r="G907" s="122"/>
    </row>
    <row r="908" spans="1:7" x14ac:dyDescent="0.3">
      <c r="A908" s="125"/>
      <c r="B908" s="126"/>
      <c r="C908" s="122"/>
      <c r="D908" s="140"/>
      <c r="E908" s="137"/>
      <c r="F908" s="137"/>
      <c r="G908" s="122"/>
    </row>
    <row r="909" spans="1:7" x14ac:dyDescent="0.3">
      <c r="A909" s="125"/>
      <c r="B909" s="126"/>
      <c r="C909" s="122"/>
      <c r="D909" s="140"/>
      <c r="E909" s="137"/>
      <c r="F909" s="137"/>
      <c r="G909" s="122"/>
    </row>
    <row r="910" spans="1:7" x14ac:dyDescent="0.3">
      <c r="A910" s="125"/>
      <c r="B910" s="126"/>
      <c r="C910" s="122"/>
      <c r="D910" s="140"/>
      <c r="E910" s="137"/>
      <c r="F910" s="137"/>
      <c r="G910" s="122"/>
    </row>
    <row r="911" spans="1:7" x14ac:dyDescent="0.3">
      <c r="A911" s="125"/>
      <c r="B911" s="126"/>
      <c r="C911" s="122"/>
      <c r="D911" s="140"/>
      <c r="E911" s="137"/>
      <c r="F911" s="137"/>
      <c r="G911" s="122"/>
    </row>
    <row r="912" spans="1:7" x14ac:dyDescent="0.3">
      <c r="A912" s="125"/>
      <c r="B912" s="126"/>
      <c r="C912" s="122"/>
      <c r="D912" s="140"/>
      <c r="E912" s="137"/>
      <c r="F912" s="137"/>
      <c r="G912" s="122"/>
    </row>
    <row r="913" spans="1:7" x14ac:dyDescent="0.3">
      <c r="A913" s="125"/>
      <c r="B913" s="126"/>
      <c r="C913" s="122"/>
      <c r="D913" s="140"/>
      <c r="E913" s="137"/>
      <c r="F913" s="137"/>
      <c r="G913" s="122"/>
    </row>
    <row r="914" spans="1:7" ht="19.5" customHeight="1" x14ac:dyDescent="0.3">
      <c r="A914" s="125"/>
      <c r="B914" s="126"/>
      <c r="C914" s="122"/>
      <c r="D914" s="226"/>
      <c r="E914" s="122"/>
      <c r="F914" s="122"/>
      <c r="G914" s="122"/>
    </row>
    <row r="915" spans="1:7" x14ac:dyDescent="0.3">
      <c r="A915" s="125"/>
      <c r="B915" s="126"/>
      <c r="C915" s="122"/>
      <c r="D915" s="140"/>
      <c r="E915" s="137"/>
      <c r="F915" s="137"/>
      <c r="G915" s="122"/>
    </row>
    <row r="916" spans="1:7" x14ac:dyDescent="0.3">
      <c r="A916" s="125"/>
      <c r="B916" s="126"/>
      <c r="C916" s="122"/>
      <c r="D916" s="140"/>
      <c r="E916" s="137"/>
      <c r="F916" s="137"/>
      <c r="G916" s="122"/>
    </row>
    <row r="917" spans="1:7" x14ac:dyDescent="0.3">
      <c r="A917" s="135"/>
      <c r="B917" s="123"/>
      <c r="C917" s="122"/>
      <c r="D917" s="145"/>
      <c r="E917" s="122"/>
      <c r="F917" s="122"/>
      <c r="G917" s="122">
        <f>SUM(G813:G916)</f>
        <v>0</v>
      </c>
    </row>
    <row r="918" spans="1:7" x14ac:dyDescent="0.3">
      <c r="A918" s="135"/>
      <c r="B918" s="135"/>
      <c r="C918" s="142"/>
      <c r="D918" s="140"/>
      <c r="E918" s="137"/>
      <c r="F918" s="137"/>
      <c r="G918" s="137"/>
    </row>
    <row r="919" spans="1:7" x14ac:dyDescent="0.3">
      <c r="A919" s="125"/>
      <c r="B919" s="126"/>
      <c r="C919" s="122"/>
      <c r="D919" s="140"/>
      <c r="E919" s="137"/>
      <c r="F919" s="137"/>
      <c r="G919" s="122"/>
    </row>
    <row r="920" spans="1:7" x14ac:dyDescent="0.3">
      <c r="A920" s="125"/>
      <c r="B920" s="126"/>
      <c r="C920" s="122"/>
      <c r="D920" s="140"/>
      <c r="E920" s="137"/>
      <c r="F920" s="137"/>
      <c r="G920" s="122"/>
    </row>
    <row r="921" spans="1:7" x14ac:dyDescent="0.3">
      <c r="A921" s="125"/>
      <c r="B921" s="126"/>
      <c r="C921" s="122"/>
      <c r="D921" s="140"/>
      <c r="E921" s="137"/>
      <c r="F921" s="137"/>
      <c r="G921" s="122"/>
    </row>
    <row r="922" spans="1:7" x14ac:dyDescent="0.3">
      <c r="A922" s="125"/>
      <c r="B922" s="126"/>
      <c r="C922" s="122"/>
      <c r="D922" s="140"/>
      <c r="E922" s="137"/>
      <c r="F922" s="137"/>
      <c r="G922" s="122"/>
    </row>
    <row r="923" spans="1:7" x14ac:dyDescent="0.3">
      <c r="A923" s="125"/>
      <c r="B923" s="126"/>
      <c r="C923" s="122"/>
      <c r="D923" s="140"/>
      <c r="E923" s="137"/>
      <c r="F923" s="137"/>
      <c r="G923" s="122"/>
    </row>
    <row r="924" spans="1:7" x14ac:dyDescent="0.3">
      <c r="A924" s="125"/>
      <c r="B924" s="126"/>
      <c r="C924" s="122"/>
      <c r="D924" s="140"/>
      <c r="E924" s="137"/>
      <c r="F924" s="137"/>
      <c r="G924" s="122"/>
    </row>
    <row r="925" spans="1:7" x14ac:dyDescent="0.3">
      <c r="A925" s="125"/>
      <c r="B925" s="126"/>
      <c r="C925" s="122"/>
      <c r="D925" s="140"/>
      <c r="E925" s="137"/>
      <c r="F925" s="137"/>
      <c r="G925" s="122"/>
    </row>
    <row r="926" spans="1:7" s="158" customFormat="1" x14ac:dyDescent="0.3">
      <c r="A926" s="125"/>
      <c r="B926" s="128"/>
      <c r="C926" s="122"/>
      <c r="D926" s="145"/>
      <c r="E926" s="122"/>
      <c r="F926" s="122"/>
      <c r="G926" s="397"/>
    </row>
    <row r="927" spans="1:7" x14ac:dyDescent="0.3">
      <c r="A927" s="125"/>
      <c r="B927" s="126"/>
      <c r="C927" s="122"/>
      <c r="D927" s="140"/>
      <c r="E927" s="137"/>
      <c r="F927" s="137"/>
      <c r="G927" s="122"/>
    </row>
    <row r="928" spans="1:7" x14ac:dyDescent="0.3">
      <c r="A928" s="125"/>
      <c r="B928" s="126"/>
      <c r="C928" s="122"/>
      <c r="D928" s="140"/>
      <c r="E928" s="137"/>
      <c r="F928" s="137"/>
      <c r="G928" s="122"/>
    </row>
    <row r="929" spans="1:7" x14ac:dyDescent="0.3">
      <c r="A929" s="125"/>
      <c r="B929" s="126"/>
      <c r="C929" s="122"/>
      <c r="D929" s="140"/>
      <c r="E929" s="137"/>
      <c r="F929" s="137"/>
      <c r="G929" s="122"/>
    </row>
    <row r="930" spans="1:7" x14ac:dyDescent="0.3">
      <c r="A930" s="125"/>
      <c r="B930" s="126"/>
      <c r="C930" s="122"/>
      <c r="D930" s="140"/>
      <c r="E930" s="137"/>
      <c r="F930" s="137"/>
      <c r="G930" s="122"/>
    </row>
    <row r="931" spans="1:7" x14ac:dyDescent="0.3">
      <c r="A931" s="125"/>
      <c r="B931" s="126"/>
      <c r="C931" s="122"/>
      <c r="D931" s="140"/>
      <c r="E931" s="137"/>
      <c r="F931" s="137"/>
      <c r="G931" s="122"/>
    </row>
    <row r="932" spans="1:7" x14ac:dyDescent="0.3">
      <c r="A932" s="125"/>
      <c r="B932" s="126"/>
      <c r="C932" s="122"/>
      <c r="D932" s="140"/>
      <c r="E932" s="137"/>
      <c r="F932" s="137"/>
      <c r="G932" s="122"/>
    </row>
    <row r="933" spans="1:7" x14ac:dyDescent="0.3">
      <c r="A933" s="125"/>
      <c r="B933" s="126"/>
      <c r="C933" s="122"/>
      <c r="D933" s="140"/>
      <c r="E933" s="137"/>
      <c r="F933" s="137"/>
      <c r="G933" s="122"/>
    </row>
    <row r="934" spans="1:7" x14ac:dyDescent="0.3">
      <c r="A934" s="125"/>
      <c r="B934" s="421"/>
      <c r="C934" s="122"/>
      <c r="D934" s="140"/>
      <c r="E934" s="137"/>
      <c r="F934" s="137"/>
      <c r="G934" s="122"/>
    </row>
    <row r="935" spans="1:7" x14ac:dyDescent="0.3">
      <c r="A935" s="125"/>
      <c r="B935" s="126"/>
      <c r="C935" s="122"/>
      <c r="D935" s="140"/>
      <c r="E935" s="137"/>
      <c r="F935" s="137"/>
      <c r="G935" s="122"/>
    </row>
    <row r="936" spans="1:7" x14ac:dyDescent="0.3">
      <c r="A936" s="125"/>
      <c r="B936" s="126"/>
      <c r="C936" s="122"/>
      <c r="D936" s="140"/>
      <c r="E936" s="137"/>
      <c r="F936" s="137"/>
      <c r="G936" s="122"/>
    </row>
    <row r="937" spans="1:7" x14ac:dyDescent="0.3">
      <c r="A937" s="135"/>
      <c r="B937" s="123"/>
      <c r="C937" s="127"/>
      <c r="D937" s="226"/>
      <c r="E937" s="127"/>
      <c r="F937" s="127"/>
      <c r="G937" s="127">
        <f>SUM(G919:G936)</f>
        <v>0</v>
      </c>
    </row>
    <row r="938" spans="1:7" s="154" customFormat="1" x14ac:dyDescent="0.3">
      <c r="A938" s="135"/>
      <c r="B938" s="135"/>
      <c r="C938" s="142"/>
      <c r="D938" s="143"/>
      <c r="E938" s="142"/>
      <c r="F938" s="142"/>
      <c r="G938" s="142">
        <f>G917+G937</f>
        <v>0</v>
      </c>
    </row>
    <row r="939" spans="1:7" x14ac:dyDescent="0.3">
      <c r="A939" s="135"/>
      <c r="B939" s="135"/>
      <c r="C939" s="142"/>
      <c r="D939" s="143"/>
      <c r="E939" s="142"/>
      <c r="F939" s="142"/>
      <c r="G939" s="142"/>
    </row>
    <row r="940" spans="1:7" s="158" customFormat="1" x14ac:dyDescent="0.3">
      <c r="A940" s="135"/>
      <c r="B940" s="136"/>
      <c r="C940" s="137"/>
      <c r="D940" s="226"/>
      <c r="E940" s="127"/>
      <c r="F940" s="127"/>
      <c r="G940" s="397"/>
    </row>
    <row r="941" spans="1:7" s="158" customFormat="1" x14ac:dyDescent="0.3">
      <c r="A941" s="125"/>
      <c r="B941" s="128"/>
      <c r="C941" s="122"/>
      <c r="D941" s="144"/>
      <c r="E941" s="127"/>
      <c r="F941" s="127"/>
      <c r="G941" s="397"/>
    </row>
    <row r="942" spans="1:7" s="158" customFormat="1" x14ac:dyDescent="0.3">
      <c r="A942" s="135"/>
      <c r="B942" s="139"/>
      <c r="C942" s="127"/>
      <c r="D942" s="226"/>
      <c r="E942" s="127"/>
      <c r="F942" s="127"/>
      <c r="G942" s="127">
        <f>SUM(G941:G941)</f>
        <v>0</v>
      </c>
    </row>
    <row r="943" spans="1:7" x14ac:dyDescent="0.3">
      <c r="A943" s="135"/>
      <c r="B943" s="135"/>
      <c r="C943" s="142"/>
      <c r="D943" s="140"/>
      <c r="E943" s="137"/>
      <c r="F943" s="137"/>
      <c r="G943" s="137"/>
    </row>
    <row r="944" spans="1:7" x14ac:dyDescent="0.3">
      <c r="A944" s="125"/>
      <c r="B944" s="422"/>
      <c r="C944" s="122"/>
      <c r="D944" s="145"/>
      <c r="E944" s="122"/>
      <c r="F944" s="122"/>
      <c r="G944" s="122"/>
    </row>
    <row r="945" spans="1:7" x14ac:dyDescent="0.3">
      <c r="A945" s="125"/>
      <c r="B945" s="422"/>
      <c r="C945" s="122"/>
      <c r="D945" s="145"/>
      <c r="E945" s="122"/>
      <c r="F945" s="122"/>
      <c r="G945" s="122"/>
    </row>
    <row r="946" spans="1:7" x14ac:dyDescent="0.3">
      <c r="A946" s="125"/>
      <c r="B946" s="423"/>
      <c r="C946" s="122"/>
      <c r="D946" s="145"/>
      <c r="E946" s="122"/>
      <c r="F946" s="122"/>
      <c r="G946" s="122"/>
    </row>
    <row r="947" spans="1:7" x14ac:dyDescent="0.3">
      <c r="A947" s="125"/>
      <c r="B947" s="423"/>
      <c r="C947" s="122"/>
      <c r="D947" s="145"/>
      <c r="E947" s="122"/>
      <c r="F947" s="122"/>
      <c r="G947" s="122"/>
    </row>
    <row r="948" spans="1:7" x14ac:dyDescent="0.3">
      <c r="A948" s="125"/>
      <c r="B948" s="423"/>
      <c r="C948" s="122"/>
      <c r="D948" s="145"/>
      <c r="E948" s="122"/>
      <c r="F948" s="122"/>
      <c r="G948" s="122"/>
    </row>
    <row r="949" spans="1:7" x14ac:dyDescent="0.3">
      <c r="A949" s="125"/>
      <c r="B949" s="423"/>
      <c r="C949" s="122"/>
      <c r="D949" s="145"/>
      <c r="E949" s="122"/>
      <c r="F949" s="122"/>
      <c r="G949" s="122"/>
    </row>
    <row r="950" spans="1:7" x14ac:dyDescent="0.3">
      <c r="A950" s="135"/>
      <c r="B950" s="123"/>
      <c r="C950" s="122"/>
      <c r="D950" s="145"/>
      <c r="E950" s="122"/>
      <c r="F950" s="122"/>
      <c r="G950" s="122">
        <f>SUM(G944:G949)</f>
        <v>0</v>
      </c>
    </row>
    <row r="951" spans="1:7" x14ac:dyDescent="0.3">
      <c r="A951" s="135"/>
      <c r="B951" s="135"/>
      <c r="C951" s="142"/>
      <c r="D951" s="140"/>
      <c r="E951" s="137"/>
      <c r="F951" s="137"/>
      <c r="G951" s="137"/>
    </row>
    <row r="952" spans="1:7" x14ac:dyDescent="0.3">
      <c r="A952" s="125"/>
      <c r="B952" s="126"/>
      <c r="C952" s="122"/>
      <c r="D952" s="226"/>
      <c r="E952" s="127"/>
      <c r="F952" s="127"/>
      <c r="G952" s="122"/>
    </row>
    <row r="953" spans="1:7" x14ac:dyDescent="0.3">
      <c r="A953" s="135"/>
      <c r="B953" s="123"/>
      <c r="C953" s="122"/>
      <c r="D953" s="145"/>
      <c r="E953" s="122"/>
      <c r="F953" s="122"/>
      <c r="G953" s="122">
        <f>SUM(G952:G952)</f>
        <v>0</v>
      </c>
    </row>
    <row r="954" spans="1:7" x14ac:dyDescent="0.3">
      <c r="A954" s="135"/>
      <c r="B954" s="169"/>
      <c r="C954" s="401"/>
      <c r="D954" s="140"/>
      <c r="E954" s="137"/>
      <c r="F954" s="137"/>
      <c r="G954" s="137"/>
    </row>
    <row r="955" spans="1:7" x14ac:dyDescent="0.3">
      <c r="A955" s="125"/>
      <c r="B955" s="185"/>
      <c r="C955" s="122"/>
      <c r="D955" s="143"/>
      <c r="E955" s="142"/>
      <c r="F955" s="142"/>
      <c r="G955" s="142"/>
    </row>
    <row r="956" spans="1:7" x14ac:dyDescent="0.3">
      <c r="A956" s="125"/>
      <c r="B956" s="185"/>
      <c r="C956" s="122"/>
      <c r="D956" s="143"/>
      <c r="E956" s="142"/>
      <c r="F956" s="142"/>
      <c r="G956" s="142"/>
    </row>
    <row r="957" spans="1:7" x14ac:dyDescent="0.3">
      <c r="A957" s="125"/>
      <c r="B957" s="185"/>
      <c r="C957" s="122"/>
      <c r="D957" s="143"/>
      <c r="E957" s="125"/>
      <c r="F957" s="122"/>
      <c r="G957" s="142"/>
    </row>
    <row r="958" spans="1:7" x14ac:dyDescent="0.3">
      <c r="A958" s="125"/>
      <c r="B958" s="185"/>
      <c r="C958" s="122"/>
      <c r="D958" s="143"/>
      <c r="E958" s="149"/>
      <c r="F958" s="142"/>
      <c r="G958" s="142"/>
    </row>
    <row r="959" spans="1:7" x14ac:dyDescent="0.3">
      <c r="A959" s="125"/>
      <c r="B959" s="185"/>
      <c r="C959" s="122"/>
      <c r="D959" s="143"/>
      <c r="E959" s="149"/>
      <c r="F959" s="142"/>
      <c r="G959" s="142"/>
    </row>
    <row r="960" spans="1:7" x14ac:dyDescent="0.3">
      <c r="A960" s="125"/>
      <c r="B960" s="185"/>
      <c r="C960" s="122"/>
      <c r="D960" s="143"/>
      <c r="E960" s="149"/>
      <c r="F960" s="142"/>
      <c r="G960" s="142"/>
    </row>
    <row r="961" spans="1:7" x14ac:dyDescent="0.3">
      <c r="A961" s="125"/>
      <c r="B961" s="185"/>
      <c r="C961" s="122"/>
      <c r="D961" s="143"/>
      <c r="E961" s="149"/>
      <c r="F961" s="142"/>
      <c r="G961" s="142"/>
    </row>
    <row r="962" spans="1:7" x14ac:dyDescent="0.3">
      <c r="A962" s="125"/>
      <c r="B962" s="185"/>
      <c r="C962" s="122"/>
      <c r="D962" s="143"/>
      <c r="E962" s="149"/>
      <c r="F962" s="142"/>
      <c r="G962" s="142"/>
    </row>
    <row r="963" spans="1:7" x14ac:dyDescent="0.3">
      <c r="A963" s="125"/>
      <c r="B963" s="185"/>
      <c r="C963" s="122"/>
      <c r="D963" s="143"/>
      <c r="E963" s="149"/>
      <c r="F963" s="142"/>
      <c r="G963" s="142"/>
    </row>
    <row r="964" spans="1:7" x14ac:dyDescent="0.3">
      <c r="A964" s="125"/>
      <c r="B964" s="185"/>
      <c r="C964" s="122"/>
      <c r="D964" s="143"/>
      <c r="E964" s="149"/>
      <c r="F964" s="142"/>
      <c r="G964" s="142"/>
    </row>
    <row r="965" spans="1:7" x14ac:dyDescent="0.3">
      <c r="A965" s="125"/>
      <c r="B965" s="185"/>
      <c r="C965" s="122"/>
      <c r="D965" s="143"/>
      <c r="E965" s="149"/>
      <c r="F965" s="142"/>
      <c r="G965" s="142"/>
    </row>
    <row r="966" spans="1:7" x14ac:dyDescent="0.3">
      <c r="A966" s="125"/>
      <c r="B966" s="185"/>
      <c r="C966" s="122"/>
      <c r="D966" s="143"/>
      <c r="E966" s="149"/>
      <c r="F966" s="142"/>
      <c r="G966" s="142"/>
    </row>
    <row r="967" spans="1:7" x14ac:dyDescent="0.3">
      <c r="A967" s="125"/>
      <c r="B967" s="421"/>
      <c r="C967" s="122"/>
      <c r="D967" s="143"/>
      <c r="E967" s="149"/>
      <c r="F967" s="142"/>
      <c r="G967" s="142"/>
    </row>
    <row r="968" spans="1:7" x14ac:dyDescent="0.3">
      <c r="A968" s="125"/>
      <c r="B968" s="424"/>
      <c r="C968" s="122"/>
      <c r="D968" s="143"/>
      <c r="E968" s="149"/>
      <c r="F968" s="142"/>
      <c r="G968" s="142"/>
    </row>
    <row r="969" spans="1:7" x14ac:dyDescent="0.3">
      <c r="A969" s="125"/>
      <c r="B969" s="424"/>
      <c r="C969" s="122"/>
      <c r="D969" s="143"/>
      <c r="E969" s="149"/>
      <c r="F969" s="142"/>
      <c r="G969" s="142"/>
    </row>
    <row r="970" spans="1:7" x14ac:dyDescent="0.3">
      <c r="A970" s="125"/>
      <c r="B970" s="424"/>
      <c r="C970" s="122"/>
      <c r="D970" s="143"/>
      <c r="E970" s="149"/>
      <c r="F970" s="142"/>
      <c r="G970" s="142"/>
    </row>
    <row r="971" spans="1:7" x14ac:dyDescent="0.3">
      <c r="A971" s="125"/>
      <c r="B971" s="421"/>
      <c r="C971" s="122"/>
      <c r="D971" s="143"/>
      <c r="E971" s="149"/>
      <c r="F971" s="142"/>
      <c r="G971" s="142"/>
    </row>
    <row r="972" spans="1:7" x14ac:dyDescent="0.3">
      <c r="A972" s="125"/>
      <c r="B972" s="424"/>
      <c r="C972" s="122"/>
      <c r="D972" s="143"/>
      <c r="E972" s="149"/>
      <c r="F972" s="142"/>
      <c r="G972" s="142"/>
    </row>
    <row r="973" spans="1:7" x14ac:dyDescent="0.3">
      <c r="A973" s="135"/>
      <c r="B973" s="420"/>
      <c r="C973" s="122"/>
      <c r="D973" s="145"/>
      <c r="E973" s="125"/>
      <c r="F973" s="122"/>
      <c r="G973" s="122">
        <f>SUM(G955:G972)</f>
        <v>0</v>
      </c>
    </row>
    <row r="974" spans="1:7" x14ac:dyDescent="0.3">
      <c r="A974" s="135"/>
      <c r="B974" s="135"/>
      <c r="C974" s="142"/>
      <c r="D974" s="140"/>
      <c r="E974" s="137"/>
      <c r="F974" s="137"/>
      <c r="G974" s="137"/>
    </row>
    <row r="975" spans="1:7" x14ac:dyDescent="0.3">
      <c r="A975" s="125"/>
      <c r="B975" s="126"/>
      <c r="C975" s="122"/>
      <c r="D975" s="145"/>
      <c r="E975" s="122"/>
      <c r="F975" s="122"/>
      <c r="G975" s="122"/>
    </row>
    <row r="976" spans="1:7" x14ac:dyDescent="0.3">
      <c r="A976" s="135"/>
      <c r="B976" s="123"/>
      <c r="C976" s="122"/>
      <c r="D976" s="145"/>
      <c r="E976" s="122"/>
      <c r="F976" s="122"/>
      <c r="G976" s="122">
        <f>SUM(G975:G975)</f>
        <v>0</v>
      </c>
    </row>
    <row r="977" spans="1:7" s="158" customFormat="1" x14ac:dyDescent="0.3">
      <c r="A977" s="135"/>
      <c r="B977" s="136"/>
      <c r="C977" s="137"/>
      <c r="D977" s="226"/>
      <c r="E977" s="127"/>
      <c r="F977" s="127"/>
      <c r="G977" s="397"/>
    </row>
    <row r="978" spans="1:7" s="158" customFormat="1" x14ac:dyDescent="0.3">
      <c r="A978" s="125"/>
      <c r="B978" s="132"/>
      <c r="C978" s="122"/>
      <c r="D978" s="145"/>
      <c r="E978" s="122"/>
      <c r="F978" s="122"/>
      <c r="G978" s="397"/>
    </row>
    <row r="979" spans="1:7" s="158" customFormat="1" x14ac:dyDescent="0.3">
      <c r="A979" s="135"/>
      <c r="B979" s="139"/>
      <c r="C979" s="122"/>
      <c r="D979" s="145"/>
      <c r="E979" s="122"/>
      <c r="F979" s="122"/>
      <c r="G979" s="122">
        <f>SUM(G978)</f>
        <v>0</v>
      </c>
    </row>
    <row r="980" spans="1:7" s="154" customFormat="1" x14ac:dyDescent="0.3">
      <c r="A980" s="135"/>
      <c r="B980" s="135"/>
      <c r="C980" s="142"/>
      <c r="D980" s="143"/>
      <c r="E980" s="186"/>
      <c r="F980" s="142"/>
      <c r="G980" s="142">
        <f>G950+G953+G976+G973+G942+G979</f>
        <v>0</v>
      </c>
    </row>
    <row r="981" spans="1:7" hidden="1" x14ac:dyDescent="0.3"/>
    <row r="982" spans="1:7" hidden="1" x14ac:dyDescent="0.3"/>
    <row r="983" spans="1:7" hidden="1" x14ac:dyDescent="0.3"/>
    <row r="984" spans="1:7" hidden="1" x14ac:dyDescent="0.3"/>
    <row r="985" spans="1:7" hidden="1" x14ac:dyDescent="0.3"/>
    <row r="986" spans="1:7" hidden="1" x14ac:dyDescent="0.3"/>
    <row r="987" spans="1:7" hidden="1" x14ac:dyDescent="0.3"/>
    <row r="988" spans="1:7" hidden="1" x14ac:dyDescent="0.3"/>
    <row r="989" spans="1:7" hidden="1" x14ac:dyDescent="0.3"/>
    <row r="990" spans="1:7" hidden="1" x14ac:dyDescent="0.3"/>
    <row r="991" spans="1:7" x14ac:dyDescent="0.3"/>
    <row r="992" spans="1:7" x14ac:dyDescent="0.3"/>
    <row r="993" x14ac:dyDescent="0.3"/>
    <row r="994" x14ac:dyDescent="0.3"/>
  </sheetData>
  <autoFilter ref="A4:G980"/>
  <mergeCells count="14">
    <mergeCell ref="A75:B75"/>
    <mergeCell ref="D2:E2"/>
    <mergeCell ref="A5:F5"/>
    <mergeCell ref="A39:B39"/>
    <mergeCell ref="A38:G38"/>
    <mergeCell ref="A30:G30"/>
    <mergeCell ref="A6:G6"/>
    <mergeCell ref="A11:G11"/>
    <mergeCell ref="A1:G1"/>
    <mergeCell ref="A74:B74"/>
    <mergeCell ref="A18:G18"/>
    <mergeCell ref="A54:G54"/>
    <mergeCell ref="A68:G68"/>
    <mergeCell ref="A63:G63"/>
  </mergeCells>
  <conditionalFormatting sqref="B41:B43">
    <cfRule type="duplicateValues" dxfId="8" priority="4"/>
  </conditionalFormatting>
  <conditionalFormatting sqref="B44:B45">
    <cfRule type="duplicateValues" dxfId="7" priority="3"/>
  </conditionalFormatting>
  <conditionalFormatting sqref="B46:B51">
    <cfRule type="duplicateValues" dxfId="6" priority="2"/>
  </conditionalFormatting>
  <conditionalFormatting sqref="B40">
    <cfRule type="duplicateValues" dxfId="5" priority="5"/>
  </conditionalFormatting>
  <conditionalFormatting sqref="B15">
    <cfRule type="duplicateValues" dxfId="4" priority="1"/>
  </conditionalFormatting>
  <printOptions horizontalCentered="1"/>
  <pageMargins left="0.51181102362204722" right="0.39370078740157483" top="0.55118110236220474" bottom="0.35433070866141736" header="0.31496062992125984" footer="0.31496062992125984"/>
  <pageSetup paperSize="9" scale="63" fitToHeight="0" orientation="portrait" r:id="rId1"/>
  <headerFooter>
    <oddFooter>Страница &amp;P&amp;R&amp;A</oddFooter>
  </headerFooter>
  <rowBreaks count="1" manualBreakCount="1">
    <brk id="476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169"/>
  <sheetViews>
    <sheetView view="pageBreakPreview" zoomScale="70" zoomScaleNormal="60" zoomScaleSheetLayoutView="70" workbookViewId="0">
      <pane xSplit="2" ySplit="7" topLeftCell="C56" activePane="bottomRight" state="frozen"/>
      <selection pane="topRight" activeCell="C1" sqref="C1"/>
      <selection pane="bottomLeft" activeCell="A9" sqref="A9"/>
      <selection pane="bottomRight" activeCell="K59" sqref="K59"/>
    </sheetView>
  </sheetViews>
  <sheetFormatPr defaultColWidth="0" defaultRowHeight="15.6" zeroHeight="1" x14ac:dyDescent="0.3"/>
  <cols>
    <col min="1" max="1" width="8.44140625" style="212" customWidth="1"/>
    <col min="2" max="2" width="74.33203125" style="212" customWidth="1"/>
    <col min="3" max="3" width="20.88671875" style="187" customWidth="1"/>
    <col min="4" max="4" width="17.44140625" style="187" hidden="1" customWidth="1"/>
    <col min="5" max="5" width="16.44140625" style="187" hidden="1" customWidth="1"/>
    <col min="6" max="6" width="17.6640625" style="187" hidden="1" customWidth="1"/>
    <col min="7" max="7" width="16.88671875" style="187" hidden="1" customWidth="1"/>
    <col min="8" max="8" width="16.33203125" style="187" hidden="1" customWidth="1"/>
    <col min="9" max="9" width="15.88671875" style="187" hidden="1" customWidth="1"/>
    <col min="10" max="10" width="11.88671875" style="213" customWidth="1"/>
    <col min="11" max="11" width="20.6640625" style="187" customWidth="1"/>
    <col min="12" max="12" width="18.6640625" style="187" customWidth="1"/>
    <col min="13" max="13" width="12.88671875" style="187" hidden="1" customWidth="1"/>
    <col min="14" max="14" width="17.5546875" style="187" hidden="1" customWidth="1"/>
    <col min="15" max="15" width="8.6640625" style="187" hidden="1" customWidth="1"/>
    <col min="16" max="16" width="16" style="187" hidden="1" customWidth="1"/>
    <col min="17" max="17" width="12" style="187" hidden="1" customWidth="1"/>
    <col min="18" max="18" width="20.109375" style="187" hidden="1" customWidth="1"/>
    <col min="19" max="19" width="12.44140625" style="187" hidden="1" customWidth="1"/>
    <col min="20" max="20" width="17.109375" style="187" hidden="1" customWidth="1"/>
    <col min="21" max="21" width="10" style="187" hidden="1" customWidth="1"/>
    <col min="22" max="22" width="18.33203125" style="187" hidden="1" customWidth="1"/>
    <col min="23" max="23" width="6.33203125" style="187" hidden="1" customWidth="1"/>
    <col min="24" max="24" width="7.5546875" style="187" hidden="1" customWidth="1"/>
    <col min="25" max="25" width="10.109375" style="187" hidden="1" customWidth="1"/>
    <col min="26" max="26" width="15.88671875" style="187" customWidth="1"/>
    <col min="27" max="16384" width="0" style="105" hidden="1"/>
  </cols>
  <sheetData>
    <row r="1" spans="1:26" ht="21" customHeight="1" x14ac:dyDescent="0.3">
      <c r="A1" s="217" t="s">
        <v>247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</row>
    <row r="2" spans="1:26" ht="12.75" customHeight="1" x14ac:dyDescent="0.3">
      <c r="A2" s="513" t="s">
        <v>21</v>
      </c>
      <c r="B2" s="512" t="s">
        <v>0</v>
      </c>
      <c r="C2" s="516" t="s">
        <v>22</v>
      </c>
      <c r="D2" s="519" t="s">
        <v>23</v>
      </c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</row>
    <row r="3" spans="1:26" ht="17.25" customHeight="1" x14ac:dyDescent="0.3">
      <c r="A3" s="514"/>
      <c r="B3" s="491"/>
      <c r="C3" s="517"/>
      <c r="D3" s="493" t="s">
        <v>24</v>
      </c>
      <c r="E3" s="511"/>
      <c r="F3" s="511"/>
      <c r="G3" s="511"/>
      <c r="H3" s="511"/>
      <c r="I3" s="494"/>
      <c r="J3" s="504" t="s">
        <v>25</v>
      </c>
      <c r="K3" s="521"/>
      <c r="L3" s="505"/>
      <c r="M3" s="504" t="s">
        <v>26</v>
      </c>
      <c r="N3" s="505"/>
      <c r="O3" s="504" t="s">
        <v>27</v>
      </c>
      <c r="P3" s="505"/>
      <c r="Q3" s="504" t="s">
        <v>28</v>
      </c>
      <c r="R3" s="505"/>
      <c r="S3" s="504" t="s">
        <v>29</v>
      </c>
      <c r="T3" s="505"/>
      <c r="U3" s="504" t="s">
        <v>44</v>
      </c>
      <c r="V3" s="505"/>
      <c r="W3" s="504" t="s">
        <v>30</v>
      </c>
      <c r="X3" s="505"/>
      <c r="Y3" s="512" t="s">
        <v>64</v>
      </c>
      <c r="Z3" s="512" t="s">
        <v>63</v>
      </c>
    </row>
    <row r="4" spans="1:26" ht="12.75" customHeight="1" x14ac:dyDescent="0.3">
      <c r="A4" s="514"/>
      <c r="B4" s="491"/>
      <c r="C4" s="517"/>
      <c r="D4" s="512" t="s">
        <v>32</v>
      </c>
      <c r="E4" s="493" t="s">
        <v>33</v>
      </c>
      <c r="F4" s="511"/>
      <c r="G4" s="511"/>
      <c r="H4" s="511"/>
      <c r="I4" s="494"/>
      <c r="J4" s="506"/>
      <c r="K4" s="522"/>
      <c r="L4" s="507"/>
      <c r="M4" s="506"/>
      <c r="N4" s="507"/>
      <c r="O4" s="506"/>
      <c r="P4" s="507"/>
      <c r="Q4" s="506"/>
      <c r="R4" s="507"/>
      <c r="S4" s="506"/>
      <c r="T4" s="507"/>
      <c r="U4" s="506"/>
      <c r="V4" s="507"/>
      <c r="W4" s="506"/>
      <c r="X4" s="507"/>
      <c r="Y4" s="491"/>
      <c r="Z4" s="491"/>
    </row>
    <row r="5" spans="1:26" ht="109.5" customHeight="1" x14ac:dyDescent="0.3">
      <c r="A5" s="514"/>
      <c r="B5" s="491"/>
      <c r="C5" s="518"/>
      <c r="D5" s="492"/>
      <c r="E5" s="107" t="s">
        <v>34</v>
      </c>
      <c r="F5" s="107" t="s">
        <v>35</v>
      </c>
      <c r="G5" s="107" t="s">
        <v>36</v>
      </c>
      <c r="H5" s="107" t="s">
        <v>37</v>
      </c>
      <c r="I5" s="107" t="s">
        <v>38</v>
      </c>
      <c r="J5" s="493" t="s">
        <v>25</v>
      </c>
      <c r="K5" s="494"/>
      <c r="L5" s="107" t="s">
        <v>66</v>
      </c>
      <c r="M5" s="508"/>
      <c r="N5" s="509"/>
      <c r="O5" s="508"/>
      <c r="P5" s="509"/>
      <c r="Q5" s="508"/>
      <c r="R5" s="509"/>
      <c r="S5" s="508"/>
      <c r="T5" s="509"/>
      <c r="U5" s="508"/>
      <c r="V5" s="509"/>
      <c r="W5" s="508"/>
      <c r="X5" s="509"/>
      <c r="Y5" s="492"/>
      <c r="Z5" s="492"/>
    </row>
    <row r="6" spans="1:26" s="108" customFormat="1" x14ac:dyDescent="0.3">
      <c r="A6" s="515"/>
      <c r="B6" s="492"/>
      <c r="C6" s="120" t="s">
        <v>20</v>
      </c>
      <c r="D6" s="107" t="s">
        <v>20</v>
      </c>
      <c r="E6" s="107" t="s">
        <v>20</v>
      </c>
      <c r="F6" s="107" t="s">
        <v>20</v>
      </c>
      <c r="G6" s="107" t="s">
        <v>20</v>
      </c>
      <c r="H6" s="107" t="s">
        <v>20</v>
      </c>
      <c r="I6" s="107" t="s">
        <v>20</v>
      </c>
      <c r="J6" s="107" t="s">
        <v>39</v>
      </c>
      <c r="K6" s="108" t="s">
        <v>65</v>
      </c>
      <c r="L6" s="107" t="s">
        <v>20</v>
      </c>
      <c r="M6" s="107" t="s">
        <v>40</v>
      </c>
      <c r="N6" s="107" t="s">
        <v>20</v>
      </c>
      <c r="O6" s="107" t="s">
        <v>40</v>
      </c>
      <c r="P6" s="107" t="s">
        <v>20</v>
      </c>
      <c r="Q6" s="107" t="s">
        <v>40</v>
      </c>
      <c r="R6" s="107" t="s">
        <v>20</v>
      </c>
      <c r="S6" s="107" t="s">
        <v>41</v>
      </c>
      <c r="T6" s="107" t="s">
        <v>20</v>
      </c>
      <c r="U6" s="107" t="s">
        <v>41</v>
      </c>
      <c r="V6" s="107" t="s">
        <v>20</v>
      </c>
      <c r="W6" s="107" t="s">
        <v>40</v>
      </c>
      <c r="X6" s="107" t="s">
        <v>20</v>
      </c>
      <c r="Y6" s="107" t="s">
        <v>20</v>
      </c>
      <c r="Z6" s="107" t="s">
        <v>20</v>
      </c>
    </row>
    <row r="7" spans="1:26" s="108" customFormat="1" x14ac:dyDescent="0.3">
      <c r="A7" s="188">
        <v>1</v>
      </c>
      <c r="B7" s="188">
        <v>2</v>
      </c>
      <c r="C7" s="189">
        <v>3</v>
      </c>
      <c r="D7" s="109">
        <v>4</v>
      </c>
      <c r="E7" s="109">
        <v>5</v>
      </c>
      <c r="F7" s="109">
        <v>6</v>
      </c>
      <c r="G7" s="109">
        <v>7</v>
      </c>
      <c r="H7" s="109">
        <v>8</v>
      </c>
      <c r="I7" s="109">
        <v>9</v>
      </c>
      <c r="J7" s="110">
        <v>10</v>
      </c>
      <c r="K7" s="109">
        <v>11</v>
      </c>
      <c r="L7" s="109">
        <v>12</v>
      </c>
      <c r="M7" s="109">
        <v>13</v>
      </c>
      <c r="N7" s="109">
        <v>14</v>
      </c>
      <c r="O7" s="109">
        <v>15</v>
      </c>
      <c r="P7" s="109">
        <v>16</v>
      </c>
      <c r="Q7" s="109">
        <v>17</v>
      </c>
      <c r="R7" s="109">
        <v>18</v>
      </c>
      <c r="S7" s="109">
        <v>19</v>
      </c>
      <c r="T7" s="109">
        <v>20</v>
      </c>
      <c r="U7" s="109">
        <v>21</v>
      </c>
      <c r="V7" s="109">
        <v>22</v>
      </c>
      <c r="W7" s="109">
        <v>23</v>
      </c>
      <c r="X7" s="109">
        <v>24</v>
      </c>
      <c r="Y7" s="109">
        <v>25</v>
      </c>
      <c r="Z7" s="109">
        <v>26</v>
      </c>
    </row>
    <row r="8" spans="1:26" s="151" customFormat="1" ht="17.25" customHeight="1" x14ac:dyDescent="0.3">
      <c r="A8" s="470" t="s">
        <v>74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2"/>
    </row>
    <row r="9" spans="1:26" s="108" customFormat="1" ht="17.25" customHeight="1" x14ac:dyDescent="0.3">
      <c r="A9" s="114" t="s">
        <v>81</v>
      </c>
      <c r="B9" s="99"/>
      <c r="C9" s="100"/>
      <c r="D9" s="98"/>
      <c r="E9" s="98"/>
      <c r="F9" s="98"/>
      <c r="G9" s="98"/>
      <c r="H9" s="98"/>
      <c r="I9" s="98"/>
      <c r="J9" s="102"/>
      <c r="K9" s="98"/>
      <c r="L9" s="100"/>
      <c r="M9" s="98"/>
      <c r="N9" s="100"/>
      <c r="O9" s="98"/>
      <c r="P9" s="98"/>
      <c r="Q9" s="98"/>
      <c r="R9" s="103"/>
      <c r="S9" s="98"/>
      <c r="T9" s="112"/>
      <c r="U9" s="98"/>
      <c r="V9" s="98"/>
      <c r="W9" s="98"/>
      <c r="X9" s="98"/>
      <c r="Y9" s="98"/>
      <c r="Z9" s="113"/>
    </row>
    <row r="10" spans="1:26" s="108" customFormat="1" ht="17.25" customHeight="1" x14ac:dyDescent="0.3">
      <c r="A10" s="98">
        <v>1</v>
      </c>
      <c r="B10" s="99" t="s">
        <v>82</v>
      </c>
      <c r="C10" s="100">
        <f>K10+L10+Z10</f>
        <v>7753272.9199999999</v>
      </c>
      <c r="D10" s="98"/>
      <c r="E10" s="98"/>
      <c r="F10" s="98"/>
      <c r="G10" s="98"/>
      <c r="H10" s="98"/>
      <c r="I10" s="98"/>
      <c r="J10" s="102">
        <v>2</v>
      </c>
      <c r="K10" s="104">
        <f>3673173*J10</f>
        <v>7346346</v>
      </c>
      <c r="L10" s="100">
        <f>K10*0.02</f>
        <v>146926.92000000001</v>
      </c>
      <c r="M10" s="98"/>
      <c r="N10" s="100"/>
      <c r="O10" s="98"/>
      <c r="P10" s="98"/>
      <c r="Q10" s="98"/>
      <c r="R10" s="103"/>
      <c r="S10" s="98"/>
      <c r="T10" s="112"/>
      <c r="U10" s="98"/>
      <c r="V10" s="98"/>
      <c r="W10" s="98"/>
      <c r="X10" s="98"/>
      <c r="Y10" s="98"/>
      <c r="Z10" s="121">
        <f>J10*130000</f>
        <v>260000</v>
      </c>
    </row>
    <row r="11" spans="1:26" s="108" customFormat="1" ht="17.25" customHeight="1" x14ac:dyDescent="0.3">
      <c r="A11" s="98">
        <f>A10+1</f>
        <v>2</v>
      </c>
      <c r="B11" s="99" t="s">
        <v>250</v>
      </c>
      <c r="C11" s="100">
        <f t="shared" ref="C11:C12" si="0">K11+L11+Z11</f>
        <v>7753272.9199999999</v>
      </c>
      <c r="D11" s="98"/>
      <c r="E11" s="98"/>
      <c r="F11" s="98"/>
      <c r="G11" s="98"/>
      <c r="H11" s="98"/>
      <c r="I11" s="98"/>
      <c r="J11" s="102">
        <v>2</v>
      </c>
      <c r="K11" s="104">
        <f>3673173*J11</f>
        <v>7346346</v>
      </c>
      <c r="L11" s="100">
        <f>K11*0.02</f>
        <v>146926.92000000001</v>
      </c>
      <c r="M11" s="98"/>
      <c r="N11" s="100"/>
      <c r="O11" s="98"/>
      <c r="P11" s="98"/>
      <c r="Q11" s="98"/>
      <c r="R11" s="103"/>
      <c r="S11" s="98"/>
      <c r="T11" s="112"/>
      <c r="U11" s="98"/>
      <c r="V11" s="98"/>
      <c r="W11" s="98"/>
      <c r="X11" s="98"/>
      <c r="Y11" s="98"/>
      <c r="Z11" s="121">
        <f t="shared" ref="Z11:Z18" si="1">J11*130000</f>
        <v>260000</v>
      </c>
    </row>
    <row r="12" spans="1:26" s="108" customFormat="1" ht="17.25" customHeight="1" x14ac:dyDescent="0.3">
      <c r="A12" s="98">
        <f>A11+1</f>
        <v>3</v>
      </c>
      <c r="B12" s="99" t="s">
        <v>83</v>
      </c>
      <c r="C12" s="100">
        <f t="shared" si="0"/>
        <v>7753272.9199999999</v>
      </c>
      <c r="D12" s="98"/>
      <c r="E12" s="98"/>
      <c r="F12" s="98"/>
      <c r="G12" s="98"/>
      <c r="H12" s="98"/>
      <c r="I12" s="98"/>
      <c r="J12" s="102">
        <v>2</v>
      </c>
      <c r="K12" s="104">
        <f>3673173*J12</f>
        <v>7346346</v>
      </c>
      <c r="L12" s="100">
        <f>K12*0.02</f>
        <v>146926.92000000001</v>
      </c>
      <c r="M12" s="98"/>
      <c r="N12" s="100"/>
      <c r="O12" s="98"/>
      <c r="P12" s="98"/>
      <c r="Q12" s="98"/>
      <c r="R12" s="103"/>
      <c r="S12" s="98"/>
      <c r="T12" s="112"/>
      <c r="U12" s="98"/>
      <c r="V12" s="98"/>
      <c r="W12" s="98"/>
      <c r="X12" s="98"/>
      <c r="Y12" s="98"/>
      <c r="Z12" s="121">
        <f t="shared" si="1"/>
        <v>260000</v>
      </c>
    </row>
    <row r="13" spans="1:26" s="108" customFormat="1" ht="17.25" customHeight="1" x14ac:dyDescent="0.3">
      <c r="A13" s="114" t="s">
        <v>42</v>
      </c>
      <c r="B13" s="99"/>
      <c r="C13" s="100">
        <f>SUM(C10:C12)</f>
        <v>23259818.759999998</v>
      </c>
      <c r="D13" s="100"/>
      <c r="E13" s="100"/>
      <c r="F13" s="100"/>
      <c r="G13" s="100"/>
      <c r="H13" s="100"/>
      <c r="I13" s="100"/>
      <c r="J13" s="102">
        <f>SUM(J10:J12)</f>
        <v>6</v>
      </c>
      <c r="K13" s="100">
        <f>SUM(K10:K12)</f>
        <v>22039038</v>
      </c>
      <c r="L13" s="100">
        <f>SUM(L10:L12)</f>
        <v>440780.76</v>
      </c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>
        <f>SUM(Z10:Z12)</f>
        <v>780000</v>
      </c>
    </row>
    <row r="14" spans="1:26" s="108" customFormat="1" ht="17.25" customHeight="1" x14ac:dyDescent="0.3">
      <c r="A14" s="99" t="s">
        <v>85</v>
      </c>
      <c r="B14" s="99"/>
      <c r="C14" s="100"/>
      <c r="D14" s="98"/>
      <c r="E14" s="98"/>
      <c r="F14" s="98"/>
      <c r="G14" s="98"/>
      <c r="H14" s="98"/>
      <c r="I14" s="98"/>
      <c r="J14" s="102"/>
      <c r="K14" s="98"/>
      <c r="L14" s="100"/>
      <c r="M14" s="98"/>
      <c r="N14" s="100"/>
      <c r="O14" s="98"/>
      <c r="P14" s="98"/>
      <c r="Q14" s="98"/>
      <c r="R14" s="103"/>
      <c r="S14" s="98"/>
      <c r="T14" s="112"/>
      <c r="U14" s="98"/>
      <c r="V14" s="98"/>
      <c r="W14" s="98"/>
      <c r="X14" s="98"/>
      <c r="Y14" s="98"/>
      <c r="Z14" s="113"/>
    </row>
    <row r="15" spans="1:26" s="108" customFormat="1" ht="17.25" customHeight="1" x14ac:dyDescent="0.3">
      <c r="A15" s="98">
        <f>A12+1</f>
        <v>4</v>
      </c>
      <c r="B15" s="99" t="s">
        <v>86</v>
      </c>
      <c r="C15" s="100">
        <f>K15+L15+Z15</f>
        <v>15506545.84</v>
      </c>
      <c r="D15" s="98"/>
      <c r="E15" s="98"/>
      <c r="F15" s="98"/>
      <c r="G15" s="98"/>
      <c r="H15" s="98"/>
      <c r="I15" s="98"/>
      <c r="J15" s="102">
        <v>4</v>
      </c>
      <c r="K15" s="215">
        <f>3673173*J15</f>
        <v>14692692</v>
      </c>
      <c r="L15" s="100">
        <f>K15*0.02</f>
        <v>293853.84000000003</v>
      </c>
      <c r="M15" s="98"/>
      <c r="N15" s="100"/>
      <c r="O15" s="98"/>
      <c r="P15" s="98"/>
      <c r="Q15" s="98"/>
      <c r="R15" s="103"/>
      <c r="S15" s="98"/>
      <c r="T15" s="112"/>
      <c r="U15" s="98"/>
      <c r="V15" s="98"/>
      <c r="W15" s="98"/>
      <c r="X15" s="98"/>
      <c r="Y15" s="98"/>
      <c r="Z15" s="121">
        <f t="shared" si="1"/>
        <v>520000</v>
      </c>
    </row>
    <row r="16" spans="1:26" s="108" customFormat="1" ht="17.25" customHeight="1" x14ac:dyDescent="0.3">
      <c r="A16" s="114" t="s">
        <v>42</v>
      </c>
      <c r="B16" s="99"/>
      <c r="C16" s="100">
        <f>C15</f>
        <v>15506545.84</v>
      </c>
      <c r="D16" s="100"/>
      <c r="E16" s="100"/>
      <c r="F16" s="100"/>
      <c r="G16" s="100"/>
      <c r="H16" s="100"/>
      <c r="I16" s="100"/>
      <c r="J16" s="102">
        <f>J15</f>
        <v>4</v>
      </c>
      <c r="K16" s="100">
        <f>K15</f>
        <v>14692692</v>
      </c>
      <c r="L16" s="100">
        <f>L15</f>
        <v>293853.84000000003</v>
      </c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>
        <f>Z15</f>
        <v>520000</v>
      </c>
    </row>
    <row r="17" spans="1:26" s="108" customFormat="1" ht="17.25" customHeight="1" x14ac:dyDescent="0.3">
      <c r="A17" s="114" t="s">
        <v>90</v>
      </c>
      <c r="B17" s="99"/>
      <c r="C17" s="100"/>
      <c r="D17" s="100"/>
      <c r="E17" s="100"/>
      <c r="F17" s="100"/>
      <c r="G17" s="100"/>
      <c r="H17" s="100"/>
      <c r="I17" s="100"/>
      <c r="J17" s="102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</row>
    <row r="18" spans="1:26" s="108" customFormat="1" ht="17.25" customHeight="1" x14ac:dyDescent="0.3">
      <c r="A18" s="98">
        <f>A15+1</f>
        <v>5</v>
      </c>
      <c r="B18" s="117" t="s">
        <v>87</v>
      </c>
      <c r="C18" s="100">
        <f t="shared" ref="C18:C20" si="2">K18+L18+Z18</f>
        <v>11629909.380000001</v>
      </c>
      <c r="D18" s="98"/>
      <c r="E18" s="100"/>
      <c r="F18" s="100"/>
      <c r="G18" s="100"/>
      <c r="H18" s="100"/>
      <c r="I18" s="100"/>
      <c r="J18" s="102">
        <v>3</v>
      </c>
      <c r="K18" s="104">
        <f t="shared" ref="K18:K20" si="3">3673173*J18</f>
        <v>11019519</v>
      </c>
      <c r="L18" s="100">
        <f t="shared" ref="L18:L20" si="4">K18*0.02</f>
        <v>220390.38</v>
      </c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21">
        <f t="shared" si="1"/>
        <v>390000</v>
      </c>
    </row>
    <row r="19" spans="1:26" s="108" customFormat="1" ht="17.25" customHeight="1" x14ac:dyDescent="0.3">
      <c r="A19" s="98">
        <f>A18+1</f>
        <v>6</v>
      </c>
      <c r="B19" s="117" t="s">
        <v>88</v>
      </c>
      <c r="C19" s="100">
        <f t="shared" si="2"/>
        <v>11629909.380000001</v>
      </c>
      <c r="D19" s="98"/>
      <c r="E19" s="100"/>
      <c r="F19" s="100"/>
      <c r="G19" s="100"/>
      <c r="H19" s="100"/>
      <c r="I19" s="100"/>
      <c r="J19" s="102">
        <v>3</v>
      </c>
      <c r="K19" s="104">
        <f t="shared" si="3"/>
        <v>11019519</v>
      </c>
      <c r="L19" s="100">
        <f t="shared" si="4"/>
        <v>220390.38</v>
      </c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21">
        <f t="shared" ref="Z19:Z20" si="5">J19*130000</f>
        <v>390000</v>
      </c>
    </row>
    <row r="20" spans="1:26" s="108" customFormat="1" ht="17.25" customHeight="1" x14ac:dyDescent="0.3">
      <c r="A20" s="98">
        <f t="shared" ref="A20" si="6">A19+1</f>
        <v>7</v>
      </c>
      <c r="B20" s="117" t="s">
        <v>89</v>
      </c>
      <c r="C20" s="100">
        <f t="shared" si="2"/>
        <v>11629909.380000001</v>
      </c>
      <c r="D20" s="98"/>
      <c r="E20" s="100"/>
      <c r="F20" s="100"/>
      <c r="G20" s="100"/>
      <c r="H20" s="100"/>
      <c r="I20" s="100"/>
      <c r="J20" s="102">
        <v>3</v>
      </c>
      <c r="K20" s="104">
        <f t="shared" si="3"/>
        <v>11019519</v>
      </c>
      <c r="L20" s="100">
        <f t="shared" si="4"/>
        <v>220390.38</v>
      </c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21">
        <f t="shared" si="5"/>
        <v>390000</v>
      </c>
    </row>
    <row r="21" spans="1:26" s="108" customFormat="1" ht="17.25" customHeight="1" x14ac:dyDescent="0.3">
      <c r="A21" s="114" t="s">
        <v>42</v>
      </c>
      <c r="B21" s="99"/>
      <c r="C21" s="100">
        <f>SUM(C18:C20)</f>
        <v>34889728.140000001</v>
      </c>
      <c r="D21" s="100"/>
      <c r="E21" s="100"/>
      <c r="F21" s="100"/>
      <c r="G21" s="100"/>
      <c r="H21" s="100"/>
      <c r="I21" s="100"/>
      <c r="J21" s="102">
        <f>SUM(J18:J20)</f>
        <v>9</v>
      </c>
      <c r="K21" s="100">
        <f>SUM(K18:K20)</f>
        <v>33058557</v>
      </c>
      <c r="L21" s="100">
        <f>SUM(L18:L20)</f>
        <v>661171.14</v>
      </c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>
        <f>SUM(Z18:Z20)</f>
        <v>1170000</v>
      </c>
    </row>
    <row r="22" spans="1:26" s="108" customFormat="1" ht="17.25" customHeight="1" x14ac:dyDescent="0.3">
      <c r="A22" s="114" t="s">
        <v>91</v>
      </c>
      <c r="B22" s="99"/>
      <c r="C22" s="100">
        <f>C21+C16+C13</f>
        <v>73656092.74000001</v>
      </c>
      <c r="D22" s="100"/>
      <c r="E22" s="100"/>
      <c r="F22" s="100"/>
      <c r="G22" s="100"/>
      <c r="H22" s="100"/>
      <c r="I22" s="100"/>
      <c r="J22" s="102">
        <f>J21+J16+J13</f>
        <v>19</v>
      </c>
      <c r="K22" s="102">
        <f t="shared" ref="K22:Z22" si="7">K21+K16+K13</f>
        <v>69790287</v>
      </c>
      <c r="L22" s="102">
        <f t="shared" si="7"/>
        <v>1395805.74</v>
      </c>
      <c r="M22" s="102">
        <f t="shared" si="7"/>
        <v>0</v>
      </c>
      <c r="N22" s="102">
        <f t="shared" si="7"/>
        <v>0</v>
      </c>
      <c r="O22" s="102">
        <f t="shared" si="7"/>
        <v>0</v>
      </c>
      <c r="P22" s="102">
        <f t="shared" si="7"/>
        <v>0</v>
      </c>
      <c r="Q22" s="102">
        <f t="shared" si="7"/>
        <v>0</v>
      </c>
      <c r="R22" s="102">
        <f t="shared" si="7"/>
        <v>0</v>
      </c>
      <c r="S22" s="102">
        <f t="shared" si="7"/>
        <v>0</v>
      </c>
      <c r="T22" s="102">
        <f t="shared" si="7"/>
        <v>0</v>
      </c>
      <c r="U22" s="102">
        <f t="shared" si="7"/>
        <v>0</v>
      </c>
      <c r="V22" s="102">
        <f t="shared" si="7"/>
        <v>0</v>
      </c>
      <c r="W22" s="102">
        <f t="shared" si="7"/>
        <v>0</v>
      </c>
      <c r="X22" s="102">
        <f t="shared" si="7"/>
        <v>0</v>
      </c>
      <c r="Y22" s="102">
        <f t="shared" si="7"/>
        <v>0</v>
      </c>
      <c r="Z22" s="102">
        <f t="shared" si="7"/>
        <v>2470000</v>
      </c>
    </row>
    <row r="23" spans="1:26" s="108" customFormat="1" ht="17.25" customHeight="1" x14ac:dyDescent="0.3">
      <c r="A23" s="470" t="s">
        <v>99</v>
      </c>
      <c r="B23" s="471"/>
      <c r="C23" s="471"/>
      <c r="D23" s="471"/>
      <c r="E23" s="471"/>
      <c r="F23" s="471"/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1"/>
      <c r="Z23" s="472"/>
    </row>
    <row r="24" spans="1:26" s="108" customFormat="1" ht="17.25" customHeight="1" x14ac:dyDescent="0.3">
      <c r="A24" s="114" t="s">
        <v>100</v>
      </c>
      <c r="B24" s="99"/>
      <c r="C24" s="100"/>
      <c r="D24" s="100"/>
      <c r="E24" s="100"/>
      <c r="F24" s="100"/>
      <c r="G24" s="100"/>
      <c r="H24" s="100"/>
      <c r="I24" s="100"/>
      <c r="J24" s="102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</row>
    <row r="25" spans="1:26" s="108" customFormat="1" ht="17.25" customHeight="1" x14ac:dyDescent="0.3">
      <c r="A25" s="98">
        <f>A20+1</f>
        <v>8</v>
      </c>
      <c r="B25" s="99" t="s">
        <v>202</v>
      </c>
      <c r="C25" s="100">
        <f t="shared" ref="C25:C44" si="8">K25+L25+Z25</f>
        <v>3876636.46</v>
      </c>
      <c r="D25" s="100"/>
      <c r="E25" s="100"/>
      <c r="F25" s="100"/>
      <c r="G25" s="100"/>
      <c r="H25" s="100"/>
      <c r="I25" s="100"/>
      <c r="J25" s="102">
        <v>1</v>
      </c>
      <c r="K25" s="104">
        <f t="shared" ref="K25:K44" si="9">3673173*J25</f>
        <v>3673173</v>
      </c>
      <c r="L25" s="100">
        <f t="shared" ref="L25:L44" si="10">K25*0.02</f>
        <v>73463.460000000006</v>
      </c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21">
        <f t="shared" ref="Z25:Z76" si="11">J25*130000</f>
        <v>130000</v>
      </c>
    </row>
    <row r="26" spans="1:26" s="108" customFormat="1" ht="17.25" customHeight="1" x14ac:dyDescent="0.3">
      <c r="A26" s="98">
        <f t="shared" ref="A26:A44" si="12">A25+1</f>
        <v>9</v>
      </c>
      <c r="B26" s="99" t="s">
        <v>203</v>
      </c>
      <c r="C26" s="100">
        <f t="shared" si="8"/>
        <v>3876636.46</v>
      </c>
      <c r="D26" s="100"/>
      <c r="E26" s="100"/>
      <c r="F26" s="100"/>
      <c r="G26" s="100"/>
      <c r="H26" s="100"/>
      <c r="I26" s="100"/>
      <c r="J26" s="102">
        <v>1</v>
      </c>
      <c r="K26" s="104">
        <f t="shared" si="9"/>
        <v>3673173</v>
      </c>
      <c r="L26" s="100">
        <f t="shared" si="10"/>
        <v>73463.460000000006</v>
      </c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21">
        <f t="shared" si="11"/>
        <v>130000</v>
      </c>
    </row>
    <row r="27" spans="1:26" s="108" customFormat="1" ht="17.25" customHeight="1" x14ac:dyDescent="0.3">
      <c r="A27" s="98">
        <f t="shared" si="12"/>
        <v>10</v>
      </c>
      <c r="B27" s="99" t="s">
        <v>92</v>
      </c>
      <c r="C27" s="100">
        <f t="shared" si="8"/>
        <v>15506545.84</v>
      </c>
      <c r="D27" s="100"/>
      <c r="E27" s="100"/>
      <c r="F27" s="100"/>
      <c r="G27" s="100"/>
      <c r="H27" s="100"/>
      <c r="I27" s="100"/>
      <c r="J27" s="102">
        <v>4</v>
      </c>
      <c r="K27" s="104">
        <f t="shared" si="9"/>
        <v>14692692</v>
      </c>
      <c r="L27" s="100">
        <f t="shared" si="10"/>
        <v>293853.84000000003</v>
      </c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21">
        <f t="shared" si="11"/>
        <v>520000</v>
      </c>
    </row>
    <row r="28" spans="1:26" s="108" customFormat="1" ht="17.25" customHeight="1" x14ac:dyDescent="0.3">
      <c r="A28" s="98">
        <f t="shared" si="12"/>
        <v>11</v>
      </c>
      <c r="B28" s="99" t="s">
        <v>204</v>
      </c>
      <c r="C28" s="100">
        <f t="shared" si="8"/>
        <v>3876636.46</v>
      </c>
      <c r="D28" s="100"/>
      <c r="E28" s="100"/>
      <c r="F28" s="100"/>
      <c r="G28" s="100"/>
      <c r="H28" s="100"/>
      <c r="I28" s="100"/>
      <c r="J28" s="102">
        <v>1</v>
      </c>
      <c r="K28" s="104">
        <f t="shared" si="9"/>
        <v>3673173</v>
      </c>
      <c r="L28" s="100">
        <f t="shared" si="10"/>
        <v>73463.460000000006</v>
      </c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21">
        <f t="shared" si="11"/>
        <v>130000</v>
      </c>
    </row>
    <row r="29" spans="1:26" s="108" customFormat="1" ht="17.25" customHeight="1" x14ac:dyDescent="0.3">
      <c r="A29" s="98">
        <f t="shared" si="12"/>
        <v>12</v>
      </c>
      <c r="B29" s="99" t="s">
        <v>214</v>
      </c>
      <c r="C29" s="100">
        <f t="shared" si="8"/>
        <v>3876636.46</v>
      </c>
      <c r="D29" s="100"/>
      <c r="E29" s="100"/>
      <c r="F29" s="100"/>
      <c r="G29" s="100"/>
      <c r="H29" s="100"/>
      <c r="I29" s="100"/>
      <c r="J29" s="102">
        <v>1</v>
      </c>
      <c r="K29" s="104">
        <f t="shared" si="9"/>
        <v>3673173</v>
      </c>
      <c r="L29" s="100">
        <f t="shared" si="10"/>
        <v>73463.460000000006</v>
      </c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21">
        <f t="shared" si="11"/>
        <v>130000</v>
      </c>
    </row>
    <row r="30" spans="1:26" s="108" customFormat="1" ht="17.25" customHeight="1" x14ac:dyDescent="0.3">
      <c r="A30" s="98">
        <f t="shared" si="12"/>
        <v>13</v>
      </c>
      <c r="B30" s="99" t="s">
        <v>213</v>
      </c>
      <c r="C30" s="100">
        <f t="shared" si="8"/>
        <v>7753272.9199999999</v>
      </c>
      <c r="D30" s="100"/>
      <c r="E30" s="100"/>
      <c r="F30" s="100"/>
      <c r="G30" s="100"/>
      <c r="H30" s="100"/>
      <c r="I30" s="100"/>
      <c r="J30" s="102">
        <v>2</v>
      </c>
      <c r="K30" s="104">
        <f t="shared" si="9"/>
        <v>7346346</v>
      </c>
      <c r="L30" s="100">
        <f t="shared" si="10"/>
        <v>146926.92000000001</v>
      </c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21">
        <f t="shared" si="11"/>
        <v>260000</v>
      </c>
    </row>
    <row r="31" spans="1:26" s="108" customFormat="1" ht="17.25" customHeight="1" x14ac:dyDescent="0.3">
      <c r="A31" s="98">
        <f t="shared" si="12"/>
        <v>14</v>
      </c>
      <c r="B31" s="99" t="s">
        <v>205</v>
      </c>
      <c r="C31" s="100">
        <f t="shared" si="8"/>
        <v>11629909.380000001</v>
      </c>
      <c r="D31" s="100"/>
      <c r="E31" s="100"/>
      <c r="F31" s="100"/>
      <c r="G31" s="100"/>
      <c r="H31" s="100"/>
      <c r="I31" s="100"/>
      <c r="J31" s="102">
        <v>3</v>
      </c>
      <c r="K31" s="104">
        <f t="shared" si="9"/>
        <v>11019519</v>
      </c>
      <c r="L31" s="100">
        <f t="shared" si="10"/>
        <v>220390.38</v>
      </c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21">
        <f t="shared" si="11"/>
        <v>390000</v>
      </c>
    </row>
    <row r="32" spans="1:26" s="108" customFormat="1" ht="17.25" customHeight="1" x14ac:dyDescent="0.3">
      <c r="A32" s="98">
        <f t="shared" si="12"/>
        <v>15</v>
      </c>
      <c r="B32" s="99" t="s">
        <v>93</v>
      </c>
      <c r="C32" s="100">
        <f t="shared" si="8"/>
        <v>3876636.46</v>
      </c>
      <c r="D32" s="98"/>
      <c r="E32" s="100"/>
      <c r="F32" s="100"/>
      <c r="G32" s="100"/>
      <c r="H32" s="100"/>
      <c r="I32" s="100"/>
      <c r="J32" s="102">
        <v>1</v>
      </c>
      <c r="K32" s="104">
        <f t="shared" si="9"/>
        <v>3673173</v>
      </c>
      <c r="L32" s="100">
        <f t="shared" si="10"/>
        <v>73463.460000000006</v>
      </c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21">
        <f t="shared" si="11"/>
        <v>130000</v>
      </c>
    </row>
    <row r="33" spans="1:26" s="108" customFormat="1" ht="17.25" customHeight="1" x14ac:dyDescent="0.3">
      <c r="A33" s="98">
        <f t="shared" si="12"/>
        <v>16</v>
      </c>
      <c r="B33" s="99" t="s">
        <v>94</v>
      </c>
      <c r="C33" s="100">
        <f t="shared" si="8"/>
        <v>7753272.9199999999</v>
      </c>
      <c r="D33" s="98"/>
      <c r="E33" s="100"/>
      <c r="F33" s="100"/>
      <c r="G33" s="100"/>
      <c r="H33" s="100"/>
      <c r="I33" s="100"/>
      <c r="J33" s="102">
        <v>2</v>
      </c>
      <c r="K33" s="104">
        <f t="shared" si="9"/>
        <v>7346346</v>
      </c>
      <c r="L33" s="100">
        <f t="shared" si="10"/>
        <v>146926.92000000001</v>
      </c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21">
        <f t="shared" si="11"/>
        <v>260000</v>
      </c>
    </row>
    <row r="34" spans="1:26" s="108" customFormat="1" ht="17.25" customHeight="1" x14ac:dyDescent="0.3">
      <c r="A34" s="98">
        <f t="shared" si="12"/>
        <v>17</v>
      </c>
      <c r="B34" s="99" t="s">
        <v>95</v>
      </c>
      <c r="C34" s="100">
        <f t="shared" si="8"/>
        <v>7753272.9199999999</v>
      </c>
      <c r="D34" s="98"/>
      <c r="E34" s="100"/>
      <c r="F34" s="100"/>
      <c r="G34" s="100"/>
      <c r="H34" s="100"/>
      <c r="I34" s="100"/>
      <c r="J34" s="102">
        <v>2</v>
      </c>
      <c r="K34" s="104">
        <f t="shared" si="9"/>
        <v>7346346</v>
      </c>
      <c r="L34" s="100">
        <f t="shared" si="10"/>
        <v>146926.92000000001</v>
      </c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21">
        <f t="shared" si="11"/>
        <v>260000</v>
      </c>
    </row>
    <row r="35" spans="1:26" s="108" customFormat="1" ht="17.25" customHeight="1" x14ac:dyDescent="0.3">
      <c r="A35" s="98">
        <f t="shared" si="12"/>
        <v>18</v>
      </c>
      <c r="B35" s="99" t="s">
        <v>206</v>
      </c>
      <c r="C35" s="100">
        <f t="shared" si="8"/>
        <v>3876636.46</v>
      </c>
      <c r="D35" s="98"/>
      <c r="E35" s="100"/>
      <c r="F35" s="100"/>
      <c r="G35" s="100"/>
      <c r="H35" s="100"/>
      <c r="I35" s="100"/>
      <c r="J35" s="102">
        <v>1</v>
      </c>
      <c r="K35" s="104">
        <f t="shared" si="9"/>
        <v>3673173</v>
      </c>
      <c r="L35" s="100">
        <f t="shared" si="10"/>
        <v>73463.460000000006</v>
      </c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21">
        <f t="shared" si="11"/>
        <v>130000</v>
      </c>
    </row>
    <row r="36" spans="1:26" s="108" customFormat="1" ht="17.25" customHeight="1" x14ac:dyDescent="0.3">
      <c r="A36" s="98">
        <f t="shared" si="12"/>
        <v>19</v>
      </c>
      <c r="B36" s="99" t="s">
        <v>207</v>
      </c>
      <c r="C36" s="100">
        <f t="shared" si="8"/>
        <v>3876636.46</v>
      </c>
      <c r="D36" s="98"/>
      <c r="E36" s="100"/>
      <c r="F36" s="100"/>
      <c r="G36" s="100"/>
      <c r="H36" s="100"/>
      <c r="I36" s="100"/>
      <c r="J36" s="102">
        <v>1</v>
      </c>
      <c r="K36" s="104">
        <f t="shared" si="9"/>
        <v>3673173</v>
      </c>
      <c r="L36" s="100">
        <f t="shared" si="10"/>
        <v>73463.460000000006</v>
      </c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21">
        <f t="shared" si="11"/>
        <v>130000</v>
      </c>
    </row>
    <row r="37" spans="1:26" s="108" customFormat="1" ht="17.25" customHeight="1" x14ac:dyDescent="0.3">
      <c r="A37" s="98">
        <f t="shared" si="12"/>
        <v>20</v>
      </c>
      <c r="B37" s="99" t="s">
        <v>208</v>
      </c>
      <c r="C37" s="100">
        <f t="shared" si="8"/>
        <v>3876636.46</v>
      </c>
      <c r="D37" s="98"/>
      <c r="E37" s="100"/>
      <c r="F37" s="100"/>
      <c r="G37" s="100"/>
      <c r="H37" s="100"/>
      <c r="I37" s="100"/>
      <c r="J37" s="102">
        <v>1</v>
      </c>
      <c r="K37" s="104">
        <f t="shared" si="9"/>
        <v>3673173</v>
      </c>
      <c r="L37" s="100">
        <f t="shared" si="10"/>
        <v>73463.460000000006</v>
      </c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21">
        <f t="shared" si="11"/>
        <v>130000</v>
      </c>
    </row>
    <row r="38" spans="1:26" s="108" customFormat="1" ht="17.25" customHeight="1" x14ac:dyDescent="0.3">
      <c r="A38" s="98">
        <f t="shared" si="12"/>
        <v>21</v>
      </c>
      <c r="B38" s="99" t="s">
        <v>209</v>
      </c>
      <c r="C38" s="100">
        <f t="shared" si="8"/>
        <v>3876636.46</v>
      </c>
      <c r="D38" s="98"/>
      <c r="E38" s="100"/>
      <c r="F38" s="100"/>
      <c r="G38" s="100"/>
      <c r="H38" s="100"/>
      <c r="I38" s="100"/>
      <c r="J38" s="102">
        <v>1</v>
      </c>
      <c r="K38" s="104">
        <f t="shared" si="9"/>
        <v>3673173</v>
      </c>
      <c r="L38" s="100">
        <f t="shared" si="10"/>
        <v>73463.460000000006</v>
      </c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21">
        <f t="shared" si="11"/>
        <v>130000</v>
      </c>
    </row>
    <row r="39" spans="1:26" s="108" customFormat="1" ht="17.25" customHeight="1" x14ac:dyDescent="0.3">
      <c r="A39" s="98">
        <f t="shared" si="12"/>
        <v>22</v>
      </c>
      <c r="B39" s="99" t="s">
        <v>210</v>
      </c>
      <c r="C39" s="100">
        <f t="shared" si="8"/>
        <v>7753272.9199999999</v>
      </c>
      <c r="D39" s="98"/>
      <c r="E39" s="100"/>
      <c r="F39" s="100"/>
      <c r="G39" s="100"/>
      <c r="H39" s="100"/>
      <c r="I39" s="100"/>
      <c r="J39" s="102">
        <v>2</v>
      </c>
      <c r="K39" s="104">
        <f t="shared" si="9"/>
        <v>7346346</v>
      </c>
      <c r="L39" s="100">
        <f t="shared" si="10"/>
        <v>146926.92000000001</v>
      </c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21">
        <f t="shared" si="11"/>
        <v>260000</v>
      </c>
    </row>
    <row r="40" spans="1:26" s="108" customFormat="1" ht="17.25" customHeight="1" x14ac:dyDescent="0.3">
      <c r="A40" s="98">
        <f t="shared" si="12"/>
        <v>23</v>
      </c>
      <c r="B40" s="99" t="s">
        <v>211</v>
      </c>
      <c r="C40" s="100">
        <f t="shared" si="8"/>
        <v>15506545.84</v>
      </c>
      <c r="D40" s="98"/>
      <c r="E40" s="100"/>
      <c r="F40" s="100"/>
      <c r="G40" s="100"/>
      <c r="H40" s="100"/>
      <c r="I40" s="100"/>
      <c r="J40" s="102">
        <v>4</v>
      </c>
      <c r="K40" s="104">
        <f t="shared" si="9"/>
        <v>14692692</v>
      </c>
      <c r="L40" s="100">
        <f t="shared" si="10"/>
        <v>293853.84000000003</v>
      </c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21">
        <f t="shared" si="11"/>
        <v>520000</v>
      </c>
    </row>
    <row r="41" spans="1:26" s="108" customFormat="1" ht="17.25" customHeight="1" x14ac:dyDescent="0.3">
      <c r="A41" s="98">
        <f t="shared" si="12"/>
        <v>24</v>
      </c>
      <c r="B41" s="99" t="s">
        <v>96</v>
      </c>
      <c r="C41" s="100">
        <f t="shared" si="8"/>
        <v>7753272.9199999999</v>
      </c>
      <c r="D41" s="98"/>
      <c r="E41" s="100"/>
      <c r="F41" s="100"/>
      <c r="G41" s="100"/>
      <c r="H41" s="100"/>
      <c r="I41" s="100"/>
      <c r="J41" s="102">
        <v>2</v>
      </c>
      <c r="K41" s="104">
        <f t="shared" si="9"/>
        <v>7346346</v>
      </c>
      <c r="L41" s="100">
        <f t="shared" si="10"/>
        <v>146926.92000000001</v>
      </c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21">
        <f t="shared" si="11"/>
        <v>260000</v>
      </c>
    </row>
    <row r="42" spans="1:26" s="108" customFormat="1" ht="17.25" customHeight="1" x14ac:dyDescent="0.3">
      <c r="A42" s="98">
        <f t="shared" si="12"/>
        <v>25</v>
      </c>
      <c r="B42" s="99" t="s">
        <v>212</v>
      </c>
      <c r="C42" s="100">
        <f t="shared" si="8"/>
        <v>4605632.0199999996</v>
      </c>
      <c r="D42" s="98"/>
      <c r="E42" s="100"/>
      <c r="F42" s="100"/>
      <c r="G42" s="100"/>
      <c r="H42" s="100"/>
      <c r="I42" s="100"/>
      <c r="J42" s="102">
        <v>2</v>
      </c>
      <c r="K42" s="103">
        <f>2143508.94+2071836.92</f>
        <v>4215345.8599999994</v>
      </c>
      <c r="L42" s="103">
        <f>65143.08+65143.08</f>
        <v>130286.16</v>
      </c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21">
        <f t="shared" si="11"/>
        <v>260000</v>
      </c>
    </row>
    <row r="43" spans="1:26" s="108" customFormat="1" ht="17.25" customHeight="1" x14ac:dyDescent="0.3">
      <c r="A43" s="98">
        <f t="shared" si="12"/>
        <v>26</v>
      </c>
      <c r="B43" s="99" t="s">
        <v>97</v>
      </c>
      <c r="C43" s="100">
        <f t="shared" si="8"/>
        <v>7753272.9199999999</v>
      </c>
      <c r="D43" s="98"/>
      <c r="E43" s="100"/>
      <c r="F43" s="100"/>
      <c r="G43" s="100"/>
      <c r="H43" s="100"/>
      <c r="I43" s="100"/>
      <c r="J43" s="102">
        <v>2</v>
      </c>
      <c r="K43" s="104">
        <f t="shared" si="9"/>
        <v>7346346</v>
      </c>
      <c r="L43" s="100">
        <f t="shared" si="10"/>
        <v>146926.92000000001</v>
      </c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21">
        <f t="shared" si="11"/>
        <v>260000</v>
      </c>
    </row>
    <row r="44" spans="1:26" s="108" customFormat="1" ht="17.25" customHeight="1" x14ac:dyDescent="0.3">
      <c r="A44" s="98">
        <f t="shared" si="12"/>
        <v>27</v>
      </c>
      <c r="B44" s="99" t="s">
        <v>98</v>
      </c>
      <c r="C44" s="100">
        <f t="shared" si="8"/>
        <v>3876636.46</v>
      </c>
      <c r="D44" s="98"/>
      <c r="E44" s="100"/>
      <c r="F44" s="100"/>
      <c r="G44" s="100"/>
      <c r="H44" s="100"/>
      <c r="I44" s="100"/>
      <c r="J44" s="102">
        <v>1</v>
      </c>
      <c r="K44" s="104">
        <f t="shared" si="9"/>
        <v>3673173</v>
      </c>
      <c r="L44" s="100">
        <f t="shared" si="10"/>
        <v>73463.460000000006</v>
      </c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21">
        <f t="shared" si="11"/>
        <v>130000</v>
      </c>
    </row>
    <row r="45" spans="1:26" s="108" customFormat="1" ht="17.25" customHeight="1" x14ac:dyDescent="0.3">
      <c r="A45" s="114" t="s">
        <v>42</v>
      </c>
      <c r="B45" s="99"/>
      <c r="C45" s="100">
        <f>SUM(C25:C44)</f>
        <v>132534635.19999997</v>
      </c>
      <c r="D45" s="100"/>
      <c r="E45" s="100"/>
      <c r="F45" s="100"/>
      <c r="G45" s="100"/>
      <c r="H45" s="100"/>
      <c r="I45" s="100"/>
      <c r="J45" s="102">
        <f>SUM(J25:J44)</f>
        <v>35</v>
      </c>
      <c r="K45" s="100">
        <f>SUM(K25:K44)</f>
        <v>125430054.86</v>
      </c>
      <c r="L45" s="100">
        <f>SUM(L25:L44)</f>
        <v>2554580.34</v>
      </c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>
        <f>SUM(Z25:Z44)</f>
        <v>4550000</v>
      </c>
    </row>
    <row r="46" spans="1:26" s="108" customFormat="1" ht="17.25" customHeight="1" x14ac:dyDescent="0.3">
      <c r="A46" s="114" t="s">
        <v>193</v>
      </c>
      <c r="B46" s="99"/>
      <c r="C46" s="100"/>
      <c r="D46" s="100"/>
      <c r="E46" s="100"/>
      <c r="F46" s="100"/>
      <c r="G46" s="100"/>
      <c r="H46" s="100"/>
      <c r="I46" s="101"/>
      <c r="J46" s="102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</row>
    <row r="47" spans="1:26" s="108" customFormat="1" ht="17.25" customHeight="1" x14ac:dyDescent="0.3">
      <c r="A47" s="98">
        <f>A44+1</f>
        <v>28</v>
      </c>
      <c r="B47" s="99" t="s">
        <v>194</v>
      </c>
      <c r="C47" s="100">
        <f>K47+L47+Z47</f>
        <v>6347373.3399999999</v>
      </c>
      <c r="D47" s="98"/>
      <c r="E47" s="100"/>
      <c r="F47" s="100"/>
      <c r="G47" s="100"/>
      <c r="H47" s="100"/>
      <c r="I47" s="101"/>
      <c r="J47" s="102">
        <v>3</v>
      </c>
      <c r="K47" s="100">
        <f>2648486.4+2769300.7</f>
        <v>5417787.0999999996</v>
      </c>
      <c r="L47" s="100">
        <f>74793.12+74793.12</f>
        <v>149586.23999999999</v>
      </c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21">
        <v>780000</v>
      </c>
    </row>
    <row r="48" spans="1:26" s="108" customFormat="1" ht="17.25" customHeight="1" x14ac:dyDescent="0.3">
      <c r="A48" s="98">
        <f>A47+1</f>
        <v>29</v>
      </c>
      <c r="B48" s="99" t="s">
        <v>195</v>
      </c>
      <c r="C48" s="100">
        <f>K48+L48+Z48</f>
        <v>15560226.890000001</v>
      </c>
      <c r="D48" s="98"/>
      <c r="E48" s="100"/>
      <c r="F48" s="100"/>
      <c r="G48" s="100"/>
      <c r="H48" s="100"/>
      <c r="I48" s="101"/>
      <c r="J48" s="102">
        <v>6</v>
      </c>
      <c r="K48" s="100">
        <v>14331468.17</v>
      </c>
      <c r="L48" s="100">
        <v>448758.72</v>
      </c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21">
        <f>J48*130000</f>
        <v>780000</v>
      </c>
    </row>
    <row r="49" spans="1:26" s="108" customFormat="1" ht="17.25" customHeight="1" x14ac:dyDescent="0.3">
      <c r="A49" s="98">
        <f>A48+1</f>
        <v>30</v>
      </c>
      <c r="B49" s="99" t="s">
        <v>196</v>
      </c>
      <c r="C49" s="100">
        <f>K49+L49+Z49</f>
        <v>10216441.140000001</v>
      </c>
      <c r="D49" s="98"/>
      <c r="E49" s="100"/>
      <c r="F49" s="100"/>
      <c r="G49" s="100"/>
      <c r="H49" s="100"/>
      <c r="I49" s="101"/>
      <c r="J49" s="102">
        <v>4</v>
      </c>
      <c r="K49" s="100">
        <f>2360581.74+2328175.4+2413371.4+2328175.4</f>
        <v>9430303.9400000013</v>
      </c>
      <c r="L49" s="100">
        <f>66534.3+66534.3+66534.3+66534.3</f>
        <v>266137.2</v>
      </c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21">
        <f t="shared" si="11"/>
        <v>520000</v>
      </c>
    </row>
    <row r="50" spans="1:26" s="108" customFormat="1" ht="17.25" customHeight="1" x14ac:dyDescent="0.3">
      <c r="A50" s="114" t="s">
        <v>42</v>
      </c>
      <c r="B50" s="99"/>
      <c r="C50" s="100">
        <f>SUM(C47:C49)</f>
        <v>32124041.370000001</v>
      </c>
      <c r="D50" s="100"/>
      <c r="E50" s="100"/>
      <c r="F50" s="100"/>
      <c r="G50" s="100"/>
      <c r="H50" s="100"/>
      <c r="I50" s="100"/>
      <c r="J50" s="102">
        <f>SUM(J47:J49)</f>
        <v>13</v>
      </c>
      <c r="K50" s="100">
        <f>SUM(K47:K49)</f>
        <v>29179559.210000001</v>
      </c>
      <c r="L50" s="100">
        <f>SUM(L47:L49)</f>
        <v>864482.15999999992</v>
      </c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>
        <f>SUM(Z47:Z49)</f>
        <v>2080000</v>
      </c>
    </row>
    <row r="51" spans="1:26" s="108" customFormat="1" ht="17.25" customHeight="1" x14ac:dyDescent="0.3">
      <c r="A51" s="114" t="s">
        <v>228</v>
      </c>
      <c r="B51" s="99"/>
      <c r="C51" s="100"/>
      <c r="D51" s="100"/>
      <c r="E51" s="100"/>
      <c r="F51" s="100"/>
      <c r="G51" s="100"/>
      <c r="H51" s="100"/>
      <c r="I51" s="100"/>
      <c r="J51" s="102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21"/>
    </row>
    <row r="52" spans="1:26" s="108" customFormat="1" ht="17.25" customHeight="1" x14ac:dyDescent="0.3">
      <c r="A52" s="98">
        <f>A49+1</f>
        <v>31</v>
      </c>
      <c r="B52" s="118" t="s">
        <v>229</v>
      </c>
      <c r="C52" s="100">
        <f>K52+L52+Z52</f>
        <v>2511097.2199999997</v>
      </c>
      <c r="D52" s="100"/>
      <c r="E52" s="100"/>
      <c r="F52" s="100"/>
      <c r="G52" s="100"/>
      <c r="H52" s="100"/>
      <c r="I52" s="100"/>
      <c r="J52" s="102">
        <v>1</v>
      </c>
      <c r="K52" s="100">
        <v>2313231.88</v>
      </c>
      <c r="L52" s="100">
        <v>67865.34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21">
        <f t="shared" si="11"/>
        <v>130000</v>
      </c>
    </row>
    <row r="53" spans="1:26" s="108" customFormat="1" ht="17.25" customHeight="1" x14ac:dyDescent="0.3">
      <c r="A53" s="114" t="s">
        <v>42</v>
      </c>
      <c r="B53" s="99"/>
      <c r="C53" s="100">
        <f>C52</f>
        <v>2511097.2199999997</v>
      </c>
      <c r="D53" s="100"/>
      <c r="E53" s="100"/>
      <c r="F53" s="100"/>
      <c r="G53" s="100"/>
      <c r="H53" s="100"/>
      <c r="I53" s="100"/>
      <c r="J53" s="102">
        <f>J52</f>
        <v>1</v>
      </c>
      <c r="K53" s="100">
        <f>K52</f>
        <v>2313231.88</v>
      </c>
      <c r="L53" s="100">
        <f>L52</f>
        <v>67865.34</v>
      </c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>
        <f>Z52</f>
        <v>130000</v>
      </c>
    </row>
    <row r="54" spans="1:26" s="108" customFormat="1" ht="17.25" customHeight="1" x14ac:dyDescent="0.3">
      <c r="A54" s="114" t="s">
        <v>69</v>
      </c>
      <c r="B54" s="99"/>
      <c r="C54" s="100">
        <f>C50+C45+C53</f>
        <v>167169773.78999996</v>
      </c>
      <c r="D54" s="100"/>
      <c r="E54" s="100"/>
      <c r="F54" s="100"/>
      <c r="G54" s="100"/>
      <c r="H54" s="100"/>
      <c r="I54" s="100"/>
      <c r="J54" s="102">
        <f>J50+J45+J53</f>
        <v>49</v>
      </c>
      <c r="K54" s="100">
        <f>K50+K45+K53</f>
        <v>156922845.94999999</v>
      </c>
      <c r="L54" s="100">
        <f>L50+L45+L53</f>
        <v>3486927.84</v>
      </c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21">
        <f>J54*130000</f>
        <v>6370000</v>
      </c>
    </row>
    <row r="55" spans="1:26" s="108" customFormat="1" ht="17.25" customHeight="1" x14ac:dyDescent="0.3">
      <c r="A55" s="470" t="s">
        <v>113</v>
      </c>
      <c r="B55" s="471"/>
      <c r="C55" s="471"/>
      <c r="D55" s="471"/>
      <c r="E55" s="471"/>
      <c r="F55" s="471"/>
      <c r="G55" s="471"/>
      <c r="H55" s="471"/>
      <c r="I55" s="471"/>
      <c r="J55" s="471"/>
      <c r="K55" s="471"/>
      <c r="L55" s="471"/>
      <c r="M55" s="471"/>
      <c r="N55" s="471"/>
      <c r="O55" s="471"/>
      <c r="P55" s="471"/>
      <c r="Q55" s="471"/>
      <c r="R55" s="471"/>
      <c r="S55" s="471"/>
      <c r="T55" s="471"/>
      <c r="U55" s="471"/>
      <c r="V55" s="471"/>
      <c r="W55" s="471"/>
      <c r="X55" s="471"/>
      <c r="Y55" s="471"/>
      <c r="Z55" s="472"/>
    </row>
    <row r="56" spans="1:26" s="108" customFormat="1" ht="17.25" customHeight="1" x14ac:dyDescent="0.3">
      <c r="A56" s="114" t="s">
        <v>114</v>
      </c>
      <c r="B56" s="99"/>
      <c r="C56" s="100"/>
      <c r="D56" s="100"/>
      <c r="E56" s="100"/>
      <c r="F56" s="100"/>
      <c r="G56" s="100"/>
      <c r="H56" s="100"/>
      <c r="I56" s="100"/>
      <c r="J56" s="102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21"/>
    </row>
    <row r="57" spans="1:26" s="108" customFormat="1" ht="17.25" customHeight="1" x14ac:dyDescent="0.3">
      <c r="A57" s="98">
        <f>A52+1</f>
        <v>32</v>
      </c>
      <c r="B57" s="99" t="s">
        <v>115</v>
      </c>
      <c r="C57" s="100">
        <f t="shared" ref="C57:C74" si="13">K57+L57+Z57</f>
        <v>12324197.616</v>
      </c>
      <c r="D57" s="98"/>
      <c r="E57" s="100"/>
      <c r="F57" s="100"/>
      <c r="G57" s="100"/>
      <c r="H57" s="100"/>
      <c r="I57" s="100"/>
      <c r="J57" s="102">
        <v>6</v>
      </c>
      <c r="K57" s="100">
        <f>1837065.6+1850126.4+2020569.6+1866856.8+1872243.6+1870978.8</f>
        <v>11317840.800000001</v>
      </c>
      <c r="L57" s="100">
        <f t="shared" ref="L57:L74" si="14">K57*0.02</f>
        <v>226356.81600000002</v>
      </c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21">
        <f t="shared" si="11"/>
        <v>780000</v>
      </c>
    </row>
    <row r="58" spans="1:26" s="108" customFormat="1" ht="17.25" customHeight="1" x14ac:dyDescent="0.3">
      <c r="A58" s="98">
        <f t="shared" ref="A58:A74" si="15">A57+1</f>
        <v>33</v>
      </c>
      <c r="B58" s="99" t="s">
        <v>116</v>
      </c>
      <c r="C58" s="100">
        <f t="shared" si="13"/>
        <v>7753272.9199999999</v>
      </c>
      <c r="D58" s="98"/>
      <c r="E58" s="100"/>
      <c r="F58" s="100"/>
      <c r="G58" s="100"/>
      <c r="H58" s="100"/>
      <c r="I58" s="100"/>
      <c r="J58" s="102">
        <v>2</v>
      </c>
      <c r="K58" s="104">
        <f t="shared" ref="K58:K73" si="16">3673173*J58</f>
        <v>7346346</v>
      </c>
      <c r="L58" s="100">
        <f t="shared" si="14"/>
        <v>146926.92000000001</v>
      </c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21">
        <f t="shared" si="11"/>
        <v>260000</v>
      </c>
    </row>
    <row r="59" spans="1:26" s="108" customFormat="1" ht="17.25" customHeight="1" x14ac:dyDescent="0.3">
      <c r="A59" s="98">
        <f t="shared" si="15"/>
        <v>34</v>
      </c>
      <c r="B59" s="99" t="s">
        <v>117</v>
      </c>
      <c r="C59" s="100">
        <f t="shared" si="13"/>
        <v>11629909.380000001</v>
      </c>
      <c r="D59" s="98"/>
      <c r="E59" s="100"/>
      <c r="F59" s="100"/>
      <c r="G59" s="100"/>
      <c r="H59" s="100"/>
      <c r="I59" s="100"/>
      <c r="J59" s="102">
        <v>3</v>
      </c>
      <c r="K59" s="104">
        <f t="shared" si="16"/>
        <v>11019519</v>
      </c>
      <c r="L59" s="100">
        <f t="shared" si="14"/>
        <v>220390.38</v>
      </c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21">
        <f t="shared" si="11"/>
        <v>390000</v>
      </c>
    </row>
    <row r="60" spans="1:26" s="108" customFormat="1" ht="17.25" customHeight="1" x14ac:dyDescent="0.3">
      <c r="A60" s="98">
        <f t="shared" si="15"/>
        <v>35</v>
      </c>
      <c r="B60" s="99" t="s">
        <v>118</v>
      </c>
      <c r="C60" s="100">
        <f t="shared" si="13"/>
        <v>6190138.2000000002</v>
      </c>
      <c r="D60" s="98"/>
      <c r="E60" s="100"/>
      <c r="F60" s="100"/>
      <c r="G60" s="100"/>
      <c r="H60" s="100"/>
      <c r="I60" s="100"/>
      <c r="J60" s="102">
        <v>3</v>
      </c>
      <c r="K60" s="100">
        <f>1833385.2+1973666.4+1879358.4</f>
        <v>5686410</v>
      </c>
      <c r="L60" s="100">
        <f t="shared" si="14"/>
        <v>113728.2</v>
      </c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21">
        <f t="shared" si="11"/>
        <v>390000</v>
      </c>
    </row>
    <row r="61" spans="1:26" s="108" customFormat="1" ht="17.25" customHeight="1" x14ac:dyDescent="0.3">
      <c r="A61" s="98">
        <f t="shared" si="15"/>
        <v>36</v>
      </c>
      <c r="B61" s="99" t="s">
        <v>119</v>
      </c>
      <c r="C61" s="100">
        <f t="shared" si="13"/>
        <v>4275976.2932000002</v>
      </c>
      <c r="D61" s="98"/>
      <c r="E61" s="100"/>
      <c r="F61" s="100"/>
      <c r="G61" s="100"/>
      <c r="H61" s="100"/>
      <c r="I61" s="100"/>
      <c r="J61" s="102">
        <v>2</v>
      </c>
      <c r="K61" s="100">
        <f>2014907.82+1922323.84</f>
        <v>3937231.66</v>
      </c>
      <c r="L61" s="100">
        <f t="shared" si="14"/>
        <v>78744.633200000011</v>
      </c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21">
        <f t="shared" si="11"/>
        <v>260000</v>
      </c>
    </row>
    <row r="62" spans="1:26" s="108" customFormat="1" ht="17.25" customHeight="1" x14ac:dyDescent="0.3">
      <c r="A62" s="98">
        <f t="shared" si="15"/>
        <v>37</v>
      </c>
      <c r="B62" s="99" t="s">
        <v>120</v>
      </c>
      <c r="C62" s="100">
        <f t="shared" si="13"/>
        <v>7753272.9199999999</v>
      </c>
      <c r="D62" s="98"/>
      <c r="E62" s="100"/>
      <c r="F62" s="100"/>
      <c r="G62" s="100"/>
      <c r="H62" s="100"/>
      <c r="I62" s="100"/>
      <c r="J62" s="102">
        <v>2</v>
      </c>
      <c r="K62" s="104">
        <f t="shared" si="16"/>
        <v>7346346</v>
      </c>
      <c r="L62" s="100">
        <f t="shared" si="14"/>
        <v>146926.92000000001</v>
      </c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21">
        <f t="shared" si="11"/>
        <v>260000</v>
      </c>
    </row>
    <row r="63" spans="1:26" s="108" customFormat="1" ht="17.25" customHeight="1" x14ac:dyDescent="0.3">
      <c r="A63" s="98">
        <f t="shared" si="15"/>
        <v>38</v>
      </c>
      <c r="B63" s="99" t="s">
        <v>121</v>
      </c>
      <c r="C63" s="100">
        <f t="shared" si="13"/>
        <v>7753272.9199999999</v>
      </c>
      <c r="D63" s="98"/>
      <c r="E63" s="100"/>
      <c r="F63" s="100"/>
      <c r="G63" s="100"/>
      <c r="H63" s="100"/>
      <c r="I63" s="100"/>
      <c r="J63" s="102">
        <v>2</v>
      </c>
      <c r="K63" s="104">
        <f t="shared" si="16"/>
        <v>7346346</v>
      </c>
      <c r="L63" s="100">
        <f t="shared" si="14"/>
        <v>146926.92000000001</v>
      </c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21">
        <f t="shared" si="11"/>
        <v>260000</v>
      </c>
    </row>
    <row r="64" spans="1:26" s="108" customFormat="1" ht="17.25" customHeight="1" x14ac:dyDescent="0.3">
      <c r="A64" s="98">
        <f t="shared" si="15"/>
        <v>39</v>
      </c>
      <c r="B64" s="99" t="s">
        <v>122</v>
      </c>
      <c r="C64" s="100">
        <f t="shared" si="13"/>
        <v>7753272.9199999999</v>
      </c>
      <c r="D64" s="98"/>
      <c r="E64" s="100"/>
      <c r="F64" s="100"/>
      <c r="G64" s="100"/>
      <c r="H64" s="100"/>
      <c r="I64" s="100"/>
      <c r="J64" s="102">
        <v>2</v>
      </c>
      <c r="K64" s="104">
        <f t="shared" si="16"/>
        <v>7346346</v>
      </c>
      <c r="L64" s="100">
        <f t="shared" si="14"/>
        <v>146926.92000000001</v>
      </c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21">
        <f t="shared" si="11"/>
        <v>260000</v>
      </c>
    </row>
    <row r="65" spans="1:26" s="108" customFormat="1" ht="17.25" customHeight="1" x14ac:dyDescent="0.3">
      <c r="A65" s="98">
        <f t="shared" si="15"/>
        <v>40</v>
      </c>
      <c r="B65" s="99" t="s">
        <v>123</v>
      </c>
      <c r="C65" s="100">
        <f t="shared" si="13"/>
        <v>7753272.9199999999</v>
      </c>
      <c r="D65" s="98"/>
      <c r="E65" s="100"/>
      <c r="F65" s="100"/>
      <c r="G65" s="100"/>
      <c r="H65" s="100"/>
      <c r="I65" s="100"/>
      <c r="J65" s="102">
        <v>2</v>
      </c>
      <c r="K65" s="104">
        <f t="shared" si="16"/>
        <v>7346346</v>
      </c>
      <c r="L65" s="100">
        <f t="shared" si="14"/>
        <v>146926.92000000001</v>
      </c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21">
        <f t="shared" si="11"/>
        <v>260000</v>
      </c>
    </row>
    <row r="66" spans="1:26" s="108" customFormat="1" ht="17.25" customHeight="1" x14ac:dyDescent="0.3">
      <c r="A66" s="98">
        <f t="shared" si="15"/>
        <v>41</v>
      </c>
      <c r="B66" s="99" t="s">
        <v>124</v>
      </c>
      <c r="C66" s="100">
        <f t="shared" si="13"/>
        <v>6555969.7680000002</v>
      </c>
      <c r="D66" s="98"/>
      <c r="E66" s="100"/>
      <c r="F66" s="100"/>
      <c r="G66" s="100"/>
      <c r="H66" s="100"/>
      <c r="I66" s="100"/>
      <c r="J66" s="102">
        <v>3</v>
      </c>
      <c r="K66" s="100">
        <f>2072192.4+1954905.6+2017970.4</f>
        <v>6045068.4000000004</v>
      </c>
      <c r="L66" s="100">
        <f t="shared" si="14"/>
        <v>120901.36800000002</v>
      </c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21">
        <f t="shared" si="11"/>
        <v>390000</v>
      </c>
    </row>
    <row r="67" spans="1:26" s="108" customFormat="1" ht="17.25" customHeight="1" x14ac:dyDescent="0.3">
      <c r="A67" s="98">
        <f t="shared" si="15"/>
        <v>42</v>
      </c>
      <c r="B67" s="99" t="s">
        <v>125</v>
      </c>
      <c r="C67" s="100">
        <f t="shared" si="13"/>
        <v>3876636.46</v>
      </c>
      <c r="D67" s="98"/>
      <c r="E67" s="100"/>
      <c r="F67" s="100"/>
      <c r="G67" s="100"/>
      <c r="H67" s="100"/>
      <c r="I67" s="100"/>
      <c r="J67" s="102">
        <v>1</v>
      </c>
      <c r="K67" s="104">
        <f t="shared" si="16"/>
        <v>3673173</v>
      </c>
      <c r="L67" s="100">
        <f t="shared" si="14"/>
        <v>73463.460000000006</v>
      </c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21">
        <f t="shared" si="11"/>
        <v>130000</v>
      </c>
    </row>
    <row r="68" spans="1:26" s="108" customFormat="1" ht="17.25" customHeight="1" x14ac:dyDescent="0.3">
      <c r="A68" s="98">
        <f t="shared" si="15"/>
        <v>43</v>
      </c>
      <c r="B68" s="99" t="s">
        <v>126</v>
      </c>
      <c r="C68" s="100">
        <f t="shared" si="13"/>
        <v>2196923.5120000001</v>
      </c>
      <c r="D68" s="98"/>
      <c r="E68" s="100"/>
      <c r="F68" s="100"/>
      <c r="G68" s="100"/>
      <c r="H68" s="100"/>
      <c r="I68" s="100"/>
      <c r="J68" s="102">
        <v>1</v>
      </c>
      <c r="K68" s="100">
        <v>2026395.6</v>
      </c>
      <c r="L68" s="100">
        <f t="shared" si="14"/>
        <v>40527.912000000004</v>
      </c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21">
        <f t="shared" si="11"/>
        <v>130000</v>
      </c>
    </row>
    <row r="69" spans="1:26" s="108" customFormat="1" ht="17.25" customHeight="1" x14ac:dyDescent="0.3">
      <c r="A69" s="98">
        <f t="shared" si="15"/>
        <v>44</v>
      </c>
      <c r="B69" s="99" t="s">
        <v>127</v>
      </c>
      <c r="C69" s="100">
        <f t="shared" si="13"/>
        <v>7753272.9199999999</v>
      </c>
      <c r="D69" s="98"/>
      <c r="E69" s="100"/>
      <c r="F69" s="100"/>
      <c r="G69" s="100"/>
      <c r="H69" s="100"/>
      <c r="I69" s="100"/>
      <c r="J69" s="102">
        <v>2</v>
      </c>
      <c r="K69" s="104">
        <f t="shared" si="16"/>
        <v>7346346</v>
      </c>
      <c r="L69" s="100">
        <f t="shared" si="14"/>
        <v>146926.92000000001</v>
      </c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21">
        <f t="shared" si="11"/>
        <v>260000</v>
      </c>
    </row>
    <row r="70" spans="1:26" s="108" customFormat="1" ht="17.25" customHeight="1" x14ac:dyDescent="0.3">
      <c r="A70" s="98">
        <f t="shared" si="15"/>
        <v>45</v>
      </c>
      <c r="B70" s="99" t="s">
        <v>128</v>
      </c>
      <c r="C70" s="100">
        <f t="shared" si="13"/>
        <v>15506545.84</v>
      </c>
      <c r="D70" s="98"/>
      <c r="E70" s="100"/>
      <c r="F70" s="100"/>
      <c r="G70" s="100"/>
      <c r="H70" s="100"/>
      <c r="I70" s="100"/>
      <c r="J70" s="102">
        <v>4</v>
      </c>
      <c r="K70" s="104">
        <f t="shared" si="16"/>
        <v>14692692</v>
      </c>
      <c r="L70" s="100">
        <f t="shared" si="14"/>
        <v>293853.84000000003</v>
      </c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21">
        <f t="shared" si="11"/>
        <v>520000</v>
      </c>
    </row>
    <row r="71" spans="1:26" s="108" customFormat="1" ht="17.25" customHeight="1" x14ac:dyDescent="0.3">
      <c r="A71" s="98">
        <f t="shared" si="15"/>
        <v>46</v>
      </c>
      <c r="B71" s="99" t="s">
        <v>129</v>
      </c>
      <c r="C71" s="100">
        <f t="shared" si="13"/>
        <v>7753272.9199999999</v>
      </c>
      <c r="D71" s="98"/>
      <c r="E71" s="100"/>
      <c r="F71" s="100"/>
      <c r="G71" s="100"/>
      <c r="H71" s="100"/>
      <c r="I71" s="100"/>
      <c r="J71" s="102">
        <v>2</v>
      </c>
      <c r="K71" s="104">
        <f t="shared" si="16"/>
        <v>7346346</v>
      </c>
      <c r="L71" s="100">
        <f t="shared" si="14"/>
        <v>146926.92000000001</v>
      </c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21">
        <f t="shared" si="11"/>
        <v>260000</v>
      </c>
    </row>
    <row r="72" spans="1:26" s="108" customFormat="1" ht="17.25" customHeight="1" x14ac:dyDescent="0.3">
      <c r="A72" s="98">
        <f t="shared" si="15"/>
        <v>47</v>
      </c>
      <c r="B72" s="99" t="s">
        <v>130</v>
      </c>
      <c r="C72" s="100">
        <f t="shared" si="13"/>
        <v>7753272.9199999999</v>
      </c>
      <c r="D72" s="98"/>
      <c r="E72" s="100"/>
      <c r="F72" s="100"/>
      <c r="G72" s="100"/>
      <c r="H72" s="100"/>
      <c r="I72" s="100"/>
      <c r="J72" s="102">
        <v>2</v>
      </c>
      <c r="K72" s="104">
        <f t="shared" si="16"/>
        <v>7346346</v>
      </c>
      <c r="L72" s="100">
        <f t="shared" si="14"/>
        <v>146926.92000000001</v>
      </c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21">
        <f t="shared" si="11"/>
        <v>260000</v>
      </c>
    </row>
    <row r="73" spans="1:26" s="108" customFormat="1" ht="17.25" customHeight="1" x14ac:dyDescent="0.3">
      <c r="A73" s="98">
        <f t="shared" si="15"/>
        <v>48</v>
      </c>
      <c r="B73" s="99" t="s">
        <v>131</v>
      </c>
      <c r="C73" s="100">
        <f t="shared" si="13"/>
        <v>11629909.380000001</v>
      </c>
      <c r="D73" s="98"/>
      <c r="E73" s="100"/>
      <c r="F73" s="100"/>
      <c r="G73" s="100"/>
      <c r="H73" s="100"/>
      <c r="I73" s="100"/>
      <c r="J73" s="102">
        <v>3</v>
      </c>
      <c r="K73" s="104">
        <f t="shared" si="16"/>
        <v>11019519</v>
      </c>
      <c r="L73" s="100">
        <f t="shared" si="14"/>
        <v>220390.38</v>
      </c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21">
        <f t="shared" si="11"/>
        <v>390000</v>
      </c>
    </row>
    <row r="74" spans="1:26" s="108" customFormat="1" ht="17.25" customHeight="1" x14ac:dyDescent="0.3">
      <c r="A74" s="98">
        <f t="shared" si="15"/>
        <v>49</v>
      </c>
      <c r="B74" s="99" t="s">
        <v>132</v>
      </c>
      <c r="C74" s="100">
        <f t="shared" si="13"/>
        <v>4545663.4160000011</v>
      </c>
      <c r="D74" s="98"/>
      <c r="E74" s="100"/>
      <c r="F74" s="100"/>
      <c r="G74" s="100"/>
      <c r="H74" s="100"/>
      <c r="I74" s="100"/>
      <c r="J74" s="102">
        <v>2</v>
      </c>
      <c r="K74" s="100">
        <f>2272777.2+1928853.6</f>
        <v>4201630.8000000007</v>
      </c>
      <c r="L74" s="100">
        <f t="shared" si="14"/>
        <v>84032.616000000024</v>
      </c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21">
        <f t="shared" si="11"/>
        <v>260000</v>
      </c>
    </row>
    <row r="75" spans="1:26" s="108" customFormat="1" ht="17.25" customHeight="1" x14ac:dyDescent="0.3">
      <c r="A75" s="114" t="s">
        <v>42</v>
      </c>
      <c r="B75" s="99"/>
      <c r="C75" s="100">
        <f>SUM(C57:C74)</f>
        <v>140758053.22520003</v>
      </c>
      <c r="D75" s="100"/>
      <c r="E75" s="100"/>
      <c r="F75" s="100"/>
      <c r="G75" s="100"/>
      <c r="H75" s="100"/>
      <c r="I75" s="100"/>
      <c r="J75" s="102">
        <f>SUM(J57:J74)</f>
        <v>44</v>
      </c>
      <c r="K75" s="100">
        <f>SUM(K57:K74)</f>
        <v>132390248.25999999</v>
      </c>
      <c r="L75" s="100">
        <f>SUM(L57:L74)</f>
        <v>2647804.9651999995</v>
      </c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>
        <f>SUM(Z57:Z74)</f>
        <v>5720000</v>
      </c>
    </row>
    <row r="76" spans="1:26" s="108" customFormat="1" ht="17.25" customHeight="1" x14ac:dyDescent="0.3">
      <c r="A76" s="114" t="s">
        <v>71</v>
      </c>
      <c r="B76" s="99"/>
      <c r="C76" s="100">
        <f>C75</f>
        <v>140758053.22520003</v>
      </c>
      <c r="D76" s="100"/>
      <c r="E76" s="100"/>
      <c r="F76" s="100"/>
      <c r="G76" s="100"/>
      <c r="H76" s="100"/>
      <c r="I76" s="100"/>
      <c r="J76" s="102">
        <f>J75</f>
        <v>44</v>
      </c>
      <c r="K76" s="100">
        <f>K75</f>
        <v>132390248.25999999</v>
      </c>
      <c r="L76" s="100">
        <f>L75</f>
        <v>2647804.9651999995</v>
      </c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21">
        <f t="shared" si="11"/>
        <v>5720000</v>
      </c>
    </row>
    <row r="77" spans="1:26" s="108" customFormat="1" ht="17.25" customHeight="1" x14ac:dyDescent="0.3">
      <c r="A77" s="498" t="s">
        <v>230</v>
      </c>
      <c r="B77" s="498"/>
      <c r="C77" s="498"/>
      <c r="D77" s="498"/>
      <c r="E77" s="498"/>
      <c r="F77" s="498"/>
      <c r="G77" s="498"/>
      <c r="H77" s="498"/>
      <c r="I77" s="498"/>
      <c r="J77" s="498"/>
      <c r="K77" s="498"/>
      <c r="L77" s="498"/>
      <c r="M77" s="498"/>
      <c r="N77" s="498"/>
      <c r="O77" s="498"/>
      <c r="P77" s="498"/>
      <c r="Q77" s="498"/>
      <c r="R77" s="498"/>
      <c r="S77" s="498"/>
      <c r="T77" s="498"/>
      <c r="U77" s="498"/>
      <c r="V77" s="498"/>
      <c r="W77" s="498"/>
      <c r="X77" s="498"/>
      <c r="Y77" s="498"/>
      <c r="Z77" s="498"/>
    </row>
    <row r="78" spans="1:26" s="108" customFormat="1" ht="17.25" customHeight="1" x14ac:dyDescent="0.3">
      <c r="A78" s="510" t="s">
        <v>231</v>
      </c>
      <c r="B78" s="510"/>
      <c r="C78" s="100"/>
      <c r="D78" s="100"/>
      <c r="E78" s="100"/>
      <c r="F78" s="100"/>
      <c r="G78" s="100"/>
      <c r="H78" s="100"/>
      <c r="I78" s="100"/>
      <c r="J78" s="102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</row>
    <row r="79" spans="1:26" s="108" customFormat="1" ht="17.25" customHeight="1" x14ac:dyDescent="0.3">
      <c r="A79" s="98">
        <f>A74+1</f>
        <v>50</v>
      </c>
      <c r="B79" s="118" t="s">
        <v>233</v>
      </c>
      <c r="C79" s="100">
        <f t="shared" ref="C79:C90" si="17">K79+L79+Z79</f>
        <v>4193140.42</v>
      </c>
      <c r="D79" s="98"/>
      <c r="E79" s="100"/>
      <c r="F79" s="100"/>
      <c r="G79" s="100"/>
      <c r="H79" s="100"/>
      <c r="I79" s="100"/>
      <c r="J79" s="102">
        <v>1</v>
      </c>
      <c r="K79" s="103">
        <f t="shared" ref="K79:K84" si="18">3983471*J79</f>
        <v>3983471</v>
      </c>
      <c r="L79" s="100">
        <f t="shared" ref="L79:L90" si="19">K79*0.02</f>
        <v>79669.42</v>
      </c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21">
        <f t="shared" ref="Z79:Z92" si="20">J79*130000</f>
        <v>130000</v>
      </c>
    </row>
    <row r="80" spans="1:26" s="108" customFormat="1" ht="17.25" customHeight="1" x14ac:dyDescent="0.3">
      <c r="A80" s="98">
        <f t="shared" ref="A80:A90" si="21">A79+1</f>
        <v>51</v>
      </c>
      <c r="B80" s="118" t="s">
        <v>234</v>
      </c>
      <c r="C80" s="100">
        <f t="shared" si="17"/>
        <v>16772561.68</v>
      </c>
      <c r="D80" s="98"/>
      <c r="E80" s="100"/>
      <c r="F80" s="100"/>
      <c r="G80" s="100"/>
      <c r="H80" s="100"/>
      <c r="I80" s="100"/>
      <c r="J80" s="102">
        <v>4</v>
      </c>
      <c r="K80" s="103">
        <f t="shared" si="18"/>
        <v>15933884</v>
      </c>
      <c r="L80" s="100">
        <f t="shared" si="19"/>
        <v>318677.68</v>
      </c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21">
        <f t="shared" si="20"/>
        <v>520000</v>
      </c>
    </row>
    <row r="81" spans="1:26" s="108" customFormat="1" ht="17.25" customHeight="1" x14ac:dyDescent="0.3">
      <c r="A81" s="98">
        <f t="shared" si="21"/>
        <v>52</v>
      </c>
      <c r="B81" s="118" t="s">
        <v>235</v>
      </c>
      <c r="C81" s="100">
        <f t="shared" si="17"/>
        <v>8386280.8399999999</v>
      </c>
      <c r="D81" s="98"/>
      <c r="E81" s="100"/>
      <c r="F81" s="100"/>
      <c r="G81" s="100"/>
      <c r="H81" s="100"/>
      <c r="I81" s="100"/>
      <c r="J81" s="102">
        <v>2</v>
      </c>
      <c r="K81" s="103">
        <f t="shared" si="18"/>
        <v>7966942</v>
      </c>
      <c r="L81" s="100">
        <f t="shared" si="19"/>
        <v>159338.84</v>
      </c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21">
        <f t="shared" si="20"/>
        <v>260000</v>
      </c>
    </row>
    <row r="82" spans="1:26" s="108" customFormat="1" ht="17.25" customHeight="1" x14ac:dyDescent="0.3">
      <c r="A82" s="98">
        <f t="shared" si="21"/>
        <v>53</v>
      </c>
      <c r="B82" s="118" t="s">
        <v>236</v>
      </c>
      <c r="C82" s="100">
        <f t="shared" si="17"/>
        <v>25158842.52</v>
      </c>
      <c r="D82" s="98"/>
      <c r="E82" s="100"/>
      <c r="F82" s="100"/>
      <c r="G82" s="100"/>
      <c r="H82" s="100"/>
      <c r="I82" s="100"/>
      <c r="J82" s="102">
        <v>6</v>
      </c>
      <c r="K82" s="103">
        <f t="shared" si="18"/>
        <v>23900826</v>
      </c>
      <c r="L82" s="100">
        <f t="shared" si="19"/>
        <v>478016.52</v>
      </c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21">
        <f t="shared" si="20"/>
        <v>780000</v>
      </c>
    </row>
    <row r="83" spans="1:26" s="108" customFormat="1" ht="17.25" customHeight="1" x14ac:dyDescent="0.3">
      <c r="A83" s="98">
        <f t="shared" si="21"/>
        <v>54</v>
      </c>
      <c r="B83" s="118" t="s">
        <v>237</v>
      </c>
      <c r="C83" s="100">
        <f t="shared" si="17"/>
        <v>4193140.42</v>
      </c>
      <c r="D83" s="98"/>
      <c r="E83" s="100"/>
      <c r="F83" s="100"/>
      <c r="G83" s="100"/>
      <c r="H83" s="100"/>
      <c r="I83" s="100"/>
      <c r="J83" s="102">
        <v>1</v>
      </c>
      <c r="K83" s="103">
        <f t="shared" si="18"/>
        <v>3983471</v>
      </c>
      <c r="L83" s="100">
        <f t="shared" si="19"/>
        <v>79669.42</v>
      </c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21">
        <f t="shared" si="20"/>
        <v>130000</v>
      </c>
    </row>
    <row r="84" spans="1:26" s="108" customFormat="1" ht="17.25" customHeight="1" x14ac:dyDescent="0.3">
      <c r="A84" s="98">
        <f t="shared" si="21"/>
        <v>55</v>
      </c>
      <c r="B84" s="118" t="s">
        <v>238</v>
      </c>
      <c r="C84" s="100">
        <f t="shared" si="17"/>
        <v>4193140.42</v>
      </c>
      <c r="D84" s="98"/>
      <c r="E84" s="100"/>
      <c r="F84" s="100"/>
      <c r="G84" s="100"/>
      <c r="H84" s="100"/>
      <c r="I84" s="100"/>
      <c r="J84" s="102">
        <v>1</v>
      </c>
      <c r="K84" s="103">
        <f t="shared" si="18"/>
        <v>3983471</v>
      </c>
      <c r="L84" s="100">
        <f t="shared" si="19"/>
        <v>79669.42</v>
      </c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21">
        <f t="shared" si="20"/>
        <v>130000</v>
      </c>
    </row>
    <row r="85" spans="1:26" s="108" customFormat="1" ht="17.25" customHeight="1" x14ac:dyDescent="0.3">
      <c r="A85" s="98">
        <f t="shared" si="21"/>
        <v>56</v>
      </c>
      <c r="B85" s="118" t="s">
        <v>239</v>
      </c>
      <c r="C85" s="100">
        <f t="shared" si="17"/>
        <v>8386280.8399999999</v>
      </c>
      <c r="D85" s="98"/>
      <c r="E85" s="100"/>
      <c r="F85" s="100"/>
      <c r="G85" s="100"/>
      <c r="H85" s="100"/>
      <c r="I85" s="100"/>
      <c r="J85" s="102">
        <v>2</v>
      </c>
      <c r="K85" s="103">
        <f t="shared" ref="K85:K90" si="22">3983471*J85</f>
        <v>7966942</v>
      </c>
      <c r="L85" s="100">
        <f t="shared" si="19"/>
        <v>159338.84</v>
      </c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21">
        <f t="shared" si="20"/>
        <v>260000</v>
      </c>
    </row>
    <row r="86" spans="1:26" s="108" customFormat="1" ht="17.25" customHeight="1" x14ac:dyDescent="0.3">
      <c r="A86" s="98">
        <f t="shared" si="21"/>
        <v>57</v>
      </c>
      <c r="B86" s="118" t="s">
        <v>240</v>
      </c>
      <c r="C86" s="100">
        <f t="shared" si="17"/>
        <v>29351982.940000001</v>
      </c>
      <c r="D86" s="98"/>
      <c r="E86" s="100"/>
      <c r="F86" s="100"/>
      <c r="G86" s="100"/>
      <c r="H86" s="100"/>
      <c r="I86" s="100"/>
      <c r="J86" s="102">
        <v>7</v>
      </c>
      <c r="K86" s="103">
        <f t="shared" si="22"/>
        <v>27884297</v>
      </c>
      <c r="L86" s="100">
        <f t="shared" si="19"/>
        <v>557685.94000000006</v>
      </c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21">
        <f t="shared" si="20"/>
        <v>910000</v>
      </c>
    </row>
    <row r="87" spans="1:26" s="108" customFormat="1" ht="17.25" customHeight="1" x14ac:dyDescent="0.3">
      <c r="A87" s="98">
        <f t="shared" si="21"/>
        <v>58</v>
      </c>
      <c r="B87" s="118" t="s">
        <v>241</v>
      </c>
      <c r="C87" s="100">
        <f t="shared" si="17"/>
        <v>29351982.940000001</v>
      </c>
      <c r="D87" s="98"/>
      <c r="E87" s="100"/>
      <c r="F87" s="100"/>
      <c r="G87" s="100"/>
      <c r="H87" s="100"/>
      <c r="I87" s="100"/>
      <c r="J87" s="102">
        <v>7</v>
      </c>
      <c r="K87" s="103">
        <f t="shared" si="22"/>
        <v>27884297</v>
      </c>
      <c r="L87" s="100">
        <f t="shared" si="19"/>
        <v>557685.94000000006</v>
      </c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21">
        <f t="shared" si="20"/>
        <v>910000</v>
      </c>
    </row>
    <row r="88" spans="1:26" s="108" customFormat="1" ht="17.25" customHeight="1" x14ac:dyDescent="0.3">
      <c r="A88" s="98">
        <f t="shared" si="21"/>
        <v>59</v>
      </c>
      <c r="B88" s="118" t="s">
        <v>242</v>
      </c>
      <c r="C88" s="100">
        <f t="shared" si="17"/>
        <v>20965702.100000001</v>
      </c>
      <c r="D88" s="98"/>
      <c r="E88" s="100"/>
      <c r="F88" s="100"/>
      <c r="G88" s="100"/>
      <c r="H88" s="100"/>
      <c r="I88" s="100"/>
      <c r="J88" s="102">
        <v>5</v>
      </c>
      <c r="K88" s="103">
        <f t="shared" si="22"/>
        <v>19917355</v>
      </c>
      <c r="L88" s="100">
        <f t="shared" si="19"/>
        <v>398347.10000000003</v>
      </c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21">
        <f t="shared" si="20"/>
        <v>650000</v>
      </c>
    </row>
    <row r="89" spans="1:26" s="108" customFormat="1" ht="17.25" customHeight="1" x14ac:dyDescent="0.3">
      <c r="A89" s="98">
        <f t="shared" si="21"/>
        <v>60</v>
      </c>
      <c r="B89" s="118" t="s">
        <v>243</v>
      </c>
      <c r="C89" s="100">
        <f t="shared" si="17"/>
        <v>12579421.26</v>
      </c>
      <c r="D89" s="98"/>
      <c r="E89" s="100"/>
      <c r="F89" s="100"/>
      <c r="G89" s="100"/>
      <c r="H89" s="100"/>
      <c r="I89" s="100"/>
      <c r="J89" s="102">
        <v>3</v>
      </c>
      <c r="K89" s="103">
        <f t="shared" si="22"/>
        <v>11950413</v>
      </c>
      <c r="L89" s="100">
        <f t="shared" si="19"/>
        <v>239008.26</v>
      </c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21">
        <f t="shared" si="20"/>
        <v>390000</v>
      </c>
    </row>
    <row r="90" spans="1:26" s="108" customFormat="1" ht="17.25" customHeight="1" x14ac:dyDescent="0.3">
      <c r="A90" s="98">
        <f t="shared" si="21"/>
        <v>61</v>
      </c>
      <c r="B90" s="118" t="s">
        <v>244</v>
      </c>
      <c r="C90" s="100">
        <f t="shared" si="17"/>
        <v>25158842.52</v>
      </c>
      <c r="D90" s="98"/>
      <c r="E90" s="100"/>
      <c r="F90" s="100"/>
      <c r="G90" s="100"/>
      <c r="H90" s="100"/>
      <c r="I90" s="100"/>
      <c r="J90" s="102">
        <v>6</v>
      </c>
      <c r="K90" s="103">
        <f t="shared" si="22"/>
        <v>23900826</v>
      </c>
      <c r="L90" s="100">
        <f t="shared" si="19"/>
        <v>478016.52</v>
      </c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21">
        <f t="shared" si="20"/>
        <v>780000</v>
      </c>
    </row>
    <row r="91" spans="1:26" s="108" customFormat="1" ht="17.25" customHeight="1" x14ac:dyDescent="0.3">
      <c r="A91" s="114" t="s">
        <v>42</v>
      </c>
      <c r="B91" s="99"/>
      <c r="C91" s="100">
        <f>SUM(C79:C90)</f>
        <v>188691318.90000001</v>
      </c>
      <c r="D91" s="100"/>
      <c r="E91" s="100"/>
      <c r="F91" s="100"/>
      <c r="G91" s="100"/>
      <c r="H91" s="100"/>
      <c r="I91" s="100"/>
      <c r="J91" s="102">
        <f>SUM(J79:J90)</f>
        <v>45</v>
      </c>
      <c r="K91" s="100">
        <f>SUM(K79:K90)</f>
        <v>179256195</v>
      </c>
      <c r="L91" s="100">
        <f>SUM(L79:L90)</f>
        <v>3585123.9</v>
      </c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>
        <f>SUM(Z79:Z90)</f>
        <v>5850000</v>
      </c>
    </row>
    <row r="92" spans="1:26" s="108" customFormat="1" ht="17.25" customHeight="1" x14ac:dyDescent="0.3">
      <c r="A92" s="114" t="s">
        <v>232</v>
      </c>
      <c r="B92" s="99"/>
      <c r="C92" s="100">
        <f>C91</f>
        <v>188691318.90000001</v>
      </c>
      <c r="D92" s="100"/>
      <c r="E92" s="100"/>
      <c r="F92" s="100"/>
      <c r="G92" s="100"/>
      <c r="H92" s="100"/>
      <c r="I92" s="100"/>
      <c r="J92" s="102">
        <f>J91</f>
        <v>45</v>
      </c>
      <c r="K92" s="100">
        <f>K91</f>
        <v>179256195</v>
      </c>
      <c r="L92" s="100">
        <f>L91</f>
        <v>3585123.9</v>
      </c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21">
        <f t="shared" si="20"/>
        <v>5850000</v>
      </c>
    </row>
    <row r="93" spans="1:26" s="108" customFormat="1" ht="17.25" customHeight="1" x14ac:dyDescent="0.3">
      <c r="A93" s="470" t="s">
        <v>133</v>
      </c>
      <c r="B93" s="471"/>
      <c r="C93" s="471"/>
      <c r="D93" s="471"/>
      <c r="E93" s="471"/>
      <c r="F93" s="471"/>
      <c r="G93" s="471"/>
      <c r="H93" s="471"/>
      <c r="I93" s="471"/>
      <c r="J93" s="471"/>
      <c r="K93" s="471"/>
      <c r="L93" s="471"/>
      <c r="M93" s="471"/>
      <c r="N93" s="471"/>
      <c r="O93" s="471"/>
      <c r="P93" s="471"/>
      <c r="Q93" s="471"/>
      <c r="R93" s="471"/>
      <c r="S93" s="471"/>
      <c r="T93" s="471"/>
      <c r="U93" s="471"/>
      <c r="V93" s="471"/>
      <c r="W93" s="471"/>
      <c r="X93" s="471"/>
      <c r="Y93" s="471"/>
      <c r="Z93" s="472"/>
    </row>
    <row r="94" spans="1:26" s="108" customFormat="1" ht="17.25" customHeight="1" x14ac:dyDescent="0.3">
      <c r="A94" s="114" t="s">
        <v>134</v>
      </c>
      <c r="B94" s="99"/>
      <c r="C94" s="100"/>
      <c r="D94" s="100"/>
      <c r="E94" s="100"/>
      <c r="F94" s="100"/>
      <c r="G94" s="100"/>
      <c r="H94" s="100"/>
      <c r="I94" s="100"/>
      <c r="J94" s="102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</row>
    <row r="95" spans="1:26" s="108" customFormat="1" ht="17.25" customHeight="1" x14ac:dyDescent="0.3">
      <c r="A95" s="98">
        <f>A90+1</f>
        <v>62</v>
      </c>
      <c r="B95" s="99" t="s">
        <v>135</v>
      </c>
      <c r="C95" s="100">
        <f t="shared" ref="C95:C108" si="23">K95+L95+Z95</f>
        <v>3876636.46</v>
      </c>
      <c r="D95" s="98"/>
      <c r="E95" s="100"/>
      <c r="F95" s="100"/>
      <c r="G95" s="100"/>
      <c r="H95" s="100"/>
      <c r="I95" s="100"/>
      <c r="J95" s="102">
        <v>1</v>
      </c>
      <c r="K95" s="104">
        <f t="shared" ref="K95:K108" si="24">3673173*J95</f>
        <v>3673173</v>
      </c>
      <c r="L95" s="100">
        <f t="shared" ref="L95:L108" si="25">K95*0.02</f>
        <v>73463.460000000006</v>
      </c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21">
        <f t="shared" ref="Z95:Z110" si="26">J95*130000</f>
        <v>130000</v>
      </c>
    </row>
    <row r="96" spans="1:26" s="108" customFormat="1" ht="17.25" customHeight="1" x14ac:dyDescent="0.3">
      <c r="A96" s="98">
        <f t="shared" ref="A96:A108" si="27">A95+1</f>
        <v>63</v>
      </c>
      <c r="B96" s="99" t="s">
        <v>136</v>
      </c>
      <c r="C96" s="100">
        <f t="shared" si="23"/>
        <v>3876636.46</v>
      </c>
      <c r="D96" s="98"/>
      <c r="E96" s="100"/>
      <c r="F96" s="100"/>
      <c r="G96" s="100"/>
      <c r="H96" s="100"/>
      <c r="I96" s="100"/>
      <c r="J96" s="102">
        <v>1</v>
      </c>
      <c r="K96" s="104">
        <f t="shared" si="24"/>
        <v>3673173</v>
      </c>
      <c r="L96" s="100">
        <f t="shared" si="25"/>
        <v>73463.460000000006</v>
      </c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21">
        <f t="shared" si="26"/>
        <v>130000</v>
      </c>
    </row>
    <row r="97" spans="1:26" s="108" customFormat="1" ht="17.25" customHeight="1" x14ac:dyDescent="0.3">
      <c r="A97" s="98">
        <f t="shared" si="27"/>
        <v>64</v>
      </c>
      <c r="B97" s="99" t="s">
        <v>137</v>
      </c>
      <c r="C97" s="100">
        <f t="shared" si="23"/>
        <v>3876636.46</v>
      </c>
      <c r="D97" s="98"/>
      <c r="E97" s="100"/>
      <c r="F97" s="100"/>
      <c r="G97" s="100"/>
      <c r="H97" s="100"/>
      <c r="I97" s="100"/>
      <c r="J97" s="102">
        <v>1</v>
      </c>
      <c r="K97" s="104">
        <f t="shared" si="24"/>
        <v>3673173</v>
      </c>
      <c r="L97" s="100">
        <f t="shared" si="25"/>
        <v>73463.460000000006</v>
      </c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21">
        <f t="shared" si="26"/>
        <v>130000</v>
      </c>
    </row>
    <row r="98" spans="1:26" s="108" customFormat="1" ht="17.25" customHeight="1" x14ac:dyDescent="0.3">
      <c r="A98" s="98">
        <f t="shared" si="27"/>
        <v>65</v>
      </c>
      <c r="B98" s="99" t="s">
        <v>138</v>
      </c>
      <c r="C98" s="100">
        <f t="shared" si="23"/>
        <v>3876636.46</v>
      </c>
      <c r="D98" s="98"/>
      <c r="E98" s="100"/>
      <c r="F98" s="100"/>
      <c r="G98" s="100"/>
      <c r="H98" s="100"/>
      <c r="I98" s="100"/>
      <c r="J98" s="102">
        <v>1</v>
      </c>
      <c r="K98" s="104">
        <f t="shared" si="24"/>
        <v>3673173</v>
      </c>
      <c r="L98" s="100">
        <f t="shared" si="25"/>
        <v>73463.460000000006</v>
      </c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21">
        <f t="shared" si="26"/>
        <v>130000</v>
      </c>
    </row>
    <row r="99" spans="1:26" s="108" customFormat="1" ht="17.25" customHeight="1" x14ac:dyDescent="0.3">
      <c r="A99" s="98">
        <f t="shared" si="27"/>
        <v>66</v>
      </c>
      <c r="B99" s="99" t="s">
        <v>139</v>
      </c>
      <c r="C99" s="100">
        <f t="shared" si="23"/>
        <v>7753272.9199999999</v>
      </c>
      <c r="D99" s="98"/>
      <c r="E99" s="100"/>
      <c r="F99" s="100"/>
      <c r="G99" s="100"/>
      <c r="H99" s="100"/>
      <c r="I99" s="100"/>
      <c r="J99" s="102">
        <v>2</v>
      </c>
      <c r="K99" s="104">
        <f t="shared" si="24"/>
        <v>7346346</v>
      </c>
      <c r="L99" s="100">
        <f t="shared" si="25"/>
        <v>146926.92000000001</v>
      </c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21">
        <f t="shared" si="26"/>
        <v>260000</v>
      </c>
    </row>
    <row r="100" spans="1:26" s="108" customFormat="1" ht="17.25" customHeight="1" x14ac:dyDescent="0.3">
      <c r="A100" s="98">
        <f t="shared" si="27"/>
        <v>67</v>
      </c>
      <c r="B100" s="99" t="s">
        <v>140</v>
      </c>
      <c r="C100" s="100">
        <f t="shared" si="23"/>
        <v>3876636.46</v>
      </c>
      <c r="D100" s="98"/>
      <c r="E100" s="100"/>
      <c r="F100" s="100"/>
      <c r="G100" s="100"/>
      <c r="H100" s="100"/>
      <c r="I100" s="100"/>
      <c r="J100" s="102">
        <v>1</v>
      </c>
      <c r="K100" s="104">
        <f t="shared" si="24"/>
        <v>3673173</v>
      </c>
      <c r="L100" s="100">
        <f t="shared" si="25"/>
        <v>73463.460000000006</v>
      </c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21">
        <f t="shared" si="26"/>
        <v>130000</v>
      </c>
    </row>
    <row r="101" spans="1:26" s="108" customFormat="1" ht="17.25" customHeight="1" x14ac:dyDescent="0.3">
      <c r="A101" s="98">
        <f t="shared" si="27"/>
        <v>68</v>
      </c>
      <c r="B101" s="99" t="s">
        <v>141</v>
      </c>
      <c r="C101" s="100">
        <f t="shared" si="23"/>
        <v>3876636.46</v>
      </c>
      <c r="D101" s="98"/>
      <c r="E101" s="100"/>
      <c r="F101" s="100"/>
      <c r="G101" s="100"/>
      <c r="H101" s="100"/>
      <c r="I101" s="100"/>
      <c r="J101" s="102">
        <v>1</v>
      </c>
      <c r="K101" s="104">
        <f t="shared" si="24"/>
        <v>3673173</v>
      </c>
      <c r="L101" s="100">
        <f t="shared" si="25"/>
        <v>73463.460000000006</v>
      </c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21">
        <f t="shared" si="26"/>
        <v>130000</v>
      </c>
    </row>
    <row r="102" spans="1:26" s="108" customFormat="1" ht="17.25" customHeight="1" x14ac:dyDescent="0.3">
      <c r="A102" s="98">
        <f t="shared" si="27"/>
        <v>69</v>
      </c>
      <c r="B102" s="99" t="s">
        <v>142</v>
      </c>
      <c r="C102" s="100">
        <f t="shared" si="23"/>
        <v>3876636.46</v>
      </c>
      <c r="D102" s="98"/>
      <c r="E102" s="100"/>
      <c r="F102" s="100"/>
      <c r="G102" s="100"/>
      <c r="H102" s="100"/>
      <c r="I102" s="100"/>
      <c r="J102" s="102">
        <v>1</v>
      </c>
      <c r="K102" s="104">
        <f t="shared" si="24"/>
        <v>3673173</v>
      </c>
      <c r="L102" s="100">
        <f t="shared" si="25"/>
        <v>73463.460000000006</v>
      </c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21">
        <f t="shared" si="26"/>
        <v>130000</v>
      </c>
    </row>
    <row r="103" spans="1:26" s="108" customFormat="1" ht="17.25" customHeight="1" x14ac:dyDescent="0.3">
      <c r="A103" s="98">
        <f t="shared" si="27"/>
        <v>70</v>
      </c>
      <c r="B103" s="99" t="s">
        <v>143</v>
      </c>
      <c r="C103" s="100">
        <f t="shared" si="23"/>
        <v>3876636.46</v>
      </c>
      <c r="D103" s="98"/>
      <c r="E103" s="100"/>
      <c r="F103" s="100"/>
      <c r="G103" s="100"/>
      <c r="H103" s="100"/>
      <c r="I103" s="100"/>
      <c r="J103" s="102">
        <v>1</v>
      </c>
      <c r="K103" s="104">
        <f t="shared" si="24"/>
        <v>3673173</v>
      </c>
      <c r="L103" s="100">
        <f t="shared" si="25"/>
        <v>73463.460000000006</v>
      </c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21">
        <f t="shared" si="26"/>
        <v>130000</v>
      </c>
    </row>
    <row r="104" spans="1:26" s="108" customFormat="1" ht="17.25" customHeight="1" x14ac:dyDescent="0.3">
      <c r="A104" s="98">
        <f t="shared" si="27"/>
        <v>71</v>
      </c>
      <c r="B104" s="99" t="s">
        <v>144</v>
      </c>
      <c r="C104" s="100">
        <f t="shared" si="23"/>
        <v>3876636.46</v>
      </c>
      <c r="D104" s="98"/>
      <c r="E104" s="100"/>
      <c r="F104" s="100"/>
      <c r="G104" s="100"/>
      <c r="H104" s="100"/>
      <c r="I104" s="100"/>
      <c r="J104" s="102">
        <v>1</v>
      </c>
      <c r="K104" s="104">
        <f t="shared" si="24"/>
        <v>3673173</v>
      </c>
      <c r="L104" s="100">
        <f t="shared" si="25"/>
        <v>73463.460000000006</v>
      </c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21">
        <f t="shared" si="26"/>
        <v>130000</v>
      </c>
    </row>
    <row r="105" spans="1:26" s="108" customFormat="1" ht="17.25" customHeight="1" x14ac:dyDescent="0.3">
      <c r="A105" s="98">
        <f t="shared" si="27"/>
        <v>72</v>
      </c>
      <c r="B105" s="99" t="s">
        <v>145</v>
      </c>
      <c r="C105" s="100">
        <f t="shared" si="23"/>
        <v>3876636.46</v>
      </c>
      <c r="D105" s="98"/>
      <c r="E105" s="100"/>
      <c r="F105" s="100"/>
      <c r="G105" s="100"/>
      <c r="H105" s="100"/>
      <c r="I105" s="100"/>
      <c r="J105" s="102">
        <v>1</v>
      </c>
      <c r="K105" s="104">
        <f t="shared" si="24"/>
        <v>3673173</v>
      </c>
      <c r="L105" s="100">
        <f t="shared" si="25"/>
        <v>73463.460000000006</v>
      </c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21">
        <f t="shared" si="26"/>
        <v>130000</v>
      </c>
    </row>
    <row r="106" spans="1:26" s="108" customFormat="1" ht="17.25" customHeight="1" x14ac:dyDescent="0.3">
      <c r="A106" s="98">
        <f t="shared" si="27"/>
        <v>73</v>
      </c>
      <c r="B106" s="99" t="s">
        <v>146</v>
      </c>
      <c r="C106" s="100">
        <f t="shared" si="23"/>
        <v>11629909.380000001</v>
      </c>
      <c r="D106" s="98"/>
      <c r="E106" s="100"/>
      <c r="F106" s="100"/>
      <c r="G106" s="100"/>
      <c r="H106" s="100"/>
      <c r="I106" s="100"/>
      <c r="J106" s="102">
        <v>3</v>
      </c>
      <c r="K106" s="104">
        <f t="shared" si="24"/>
        <v>11019519</v>
      </c>
      <c r="L106" s="100">
        <f t="shared" si="25"/>
        <v>220390.38</v>
      </c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21">
        <f t="shared" si="26"/>
        <v>390000</v>
      </c>
    </row>
    <row r="107" spans="1:26" s="108" customFormat="1" ht="17.25" customHeight="1" x14ac:dyDescent="0.3">
      <c r="A107" s="98">
        <f t="shared" si="27"/>
        <v>74</v>
      </c>
      <c r="B107" s="99" t="s">
        <v>147</v>
      </c>
      <c r="C107" s="100">
        <f t="shared" si="23"/>
        <v>15506545.84</v>
      </c>
      <c r="D107" s="98"/>
      <c r="E107" s="100"/>
      <c r="F107" s="100"/>
      <c r="G107" s="100"/>
      <c r="H107" s="100"/>
      <c r="I107" s="100"/>
      <c r="J107" s="102">
        <v>4</v>
      </c>
      <c r="K107" s="104">
        <f t="shared" si="24"/>
        <v>14692692</v>
      </c>
      <c r="L107" s="100">
        <f t="shared" si="25"/>
        <v>293853.84000000003</v>
      </c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21">
        <f t="shared" si="26"/>
        <v>520000</v>
      </c>
    </row>
    <row r="108" spans="1:26" s="108" customFormat="1" ht="17.25" customHeight="1" x14ac:dyDescent="0.3">
      <c r="A108" s="98">
        <f t="shared" si="27"/>
        <v>75</v>
      </c>
      <c r="B108" s="99" t="s">
        <v>148</v>
      </c>
      <c r="C108" s="100">
        <f t="shared" si="23"/>
        <v>3876636.46</v>
      </c>
      <c r="D108" s="98"/>
      <c r="E108" s="100"/>
      <c r="F108" s="100"/>
      <c r="G108" s="100"/>
      <c r="H108" s="100"/>
      <c r="I108" s="100"/>
      <c r="J108" s="102">
        <v>1</v>
      </c>
      <c r="K108" s="104">
        <f t="shared" si="24"/>
        <v>3673173</v>
      </c>
      <c r="L108" s="100">
        <f t="shared" si="25"/>
        <v>73463.460000000006</v>
      </c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21">
        <f t="shared" si="26"/>
        <v>130000</v>
      </c>
    </row>
    <row r="109" spans="1:26" s="108" customFormat="1" ht="17.25" customHeight="1" x14ac:dyDescent="0.3">
      <c r="A109" s="114" t="s">
        <v>42</v>
      </c>
      <c r="B109" s="99"/>
      <c r="C109" s="100">
        <f>SUM(C95:C108)</f>
        <v>77532729.200000003</v>
      </c>
      <c r="D109" s="100"/>
      <c r="E109" s="100"/>
      <c r="F109" s="100"/>
      <c r="G109" s="100"/>
      <c r="H109" s="100"/>
      <c r="I109" s="100"/>
      <c r="J109" s="102">
        <f>SUM(J95:J108)</f>
        <v>20</v>
      </c>
      <c r="K109" s="100">
        <f>SUM(K95:K108)</f>
        <v>73463460</v>
      </c>
      <c r="L109" s="100">
        <f>SUM(L95:L108)</f>
        <v>1469269.2</v>
      </c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>
        <f>SUM(Z95:Z108)</f>
        <v>2600000</v>
      </c>
    </row>
    <row r="110" spans="1:26" s="108" customFormat="1" ht="17.25" customHeight="1" x14ac:dyDescent="0.3">
      <c r="A110" s="114" t="s">
        <v>166</v>
      </c>
      <c r="B110" s="99"/>
      <c r="C110" s="100">
        <f>C109</f>
        <v>77532729.200000003</v>
      </c>
      <c r="D110" s="100"/>
      <c r="E110" s="100"/>
      <c r="F110" s="100"/>
      <c r="G110" s="100"/>
      <c r="H110" s="100"/>
      <c r="I110" s="100"/>
      <c r="J110" s="102">
        <f>J109</f>
        <v>20</v>
      </c>
      <c r="K110" s="100">
        <f>K109</f>
        <v>73463460</v>
      </c>
      <c r="L110" s="100">
        <f>L109</f>
        <v>1469269.2</v>
      </c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21">
        <f t="shared" si="26"/>
        <v>2600000</v>
      </c>
    </row>
    <row r="111" spans="1:26" s="108" customFormat="1" ht="17.25" customHeight="1" x14ac:dyDescent="0.3">
      <c r="A111" s="470" t="s">
        <v>149</v>
      </c>
      <c r="B111" s="471"/>
      <c r="C111" s="471"/>
      <c r="D111" s="471"/>
      <c r="E111" s="471"/>
      <c r="F111" s="471"/>
      <c r="G111" s="471"/>
      <c r="H111" s="471"/>
      <c r="I111" s="471"/>
      <c r="J111" s="471"/>
      <c r="K111" s="471"/>
      <c r="L111" s="471"/>
      <c r="M111" s="471"/>
      <c r="N111" s="471"/>
      <c r="O111" s="471"/>
      <c r="P111" s="471"/>
      <c r="Q111" s="471"/>
      <c r="R111" s="471"/>
      <c r="S111" s="471"/>
      <c r="T111" s="471"/>
      <c r="U111" s="471"/>
      <c r="V111" s="471"/>
      <c r="W111" s="471"/>
      <c r="X111" s="471"/>
      <c r="Y111" s="471"/>
      <c r="Z111" s="472"/>
    </row>
    <row r="112" spans="1:26" s="108" customFormat="1" ht="17.25" customHeight="1" x14ac:dyDescent="0.3">
      <c r="A112" s="114" t="s">
        <v>150</v>
      </c>
      <c r="B112" s="99"/>
      <c r="C112" s="100"/>
      <c r="D112" s="100"/>
      <c r="E112" s="100"/>
      <c r="F112" s="100"/>
      <c r="G112" s="100"/>
      <c r="H112" s="100"/>
      <c r="I112" s="100"/>
      <c r="J112" s="102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21"/>
    </row>
    <row r="113" spans="1:26" s="108" customFormat="1" ht="17.25" customHeight="1" x14ac:dyDescent="0.3">
      <c r="A113" s="98">
        <f>A108+1</f>
        <v>76</v>
      </c>
      <c r="B113" s="99" t="s">
        <v>151</v>
      </c>
      <c r="C113" s="100">
        <f t="shared" ref="C113:C118" si="28">K113+L113+Z113</f>
        <v>15506545.84</v>
      </c>
      <c r="D113" s="98"/>
      <c r="E113" s="100"/>
      <c r="F113" s="100"/>
      <c r="G113" s="100"/>
      <c r="H113" s="100"/>
      <c r="I113" s="100"/>
      <c r="J113" s="102">
        <v>4</v>
      </c>
      <c r="K113" s="104">
        <f t="shared" ref="K113:K118" si="29">3673173*J113</f>
        <v>14692692</v>
      </c>
      <c r="L113" s="100">
        <f t="shared" ref="L113:L118" si="30">K113*0.02</f>
        <v>293853.84000000003</v>
      </c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21">
        <f t="shared" ref="Z113:Z117" si="31">J113*130000</f>
        <v>520000</v>
      </c>
    </row>
    <row r="114" spans="1:26" s="108" customFormat="1" ht="17.25" customHeight="1" x14ac:dyDescent="0.3">
      <c r="A114" s="98">
        <f>A113+1</f>
        <v>77</v>
      </c>
      <c r="B114" s="99" t="s">
        <v>152</v>
      </c>
      <c r="C114" s="100">
        <f t="shared" si="28"/>
        <v>3876636.46</v>
      </c>
      <c r="D114" s="98"/>
      <c r="E114" s="100"/>
      <c r="F114" s="100"/>
      <c r="G114" s="100"/>
      <c r="H114" s="100"/>
      <c r="I114" s="100"/>
      <c r="J114" s="102">
        <v>1</v>
      </c>
      <c r="K114" s="104">
        <f t="shared" si="29"/>
        <v>3673173</v>
      </c>
      <c r="L114" s="100">
        <f t="shared" si="30"/>
        <v>73463.460000000006</v>
      </c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21">
        <f t="shared" si="31"/>
        <v>130000</v>
      </c>
    </row>
    <row r="115" spans="1:26" s="108" customFormat="1" ht="17.25" customHeight="1" x14ac:dyDescent="0.3">
      <c r="A115" s="98">
        <f>A114+1</f>
        <v>78</v>
      </c>
      <c r="B115" s="99" t="s">
        <v>153</v>
      </c>
      <c r="C115" s="100">
        <f t="shared" si="28"/>
        <v>3876636.46</v>
      </c>
      <c r="D115" s="98"/>
      <c r="E115" s="100"/>
      <c r="F115" s="100"/>
      <c r="G115" s="100"/>
      <c r="H115" s="100"/>
      <c r="I115" s="100"/>
      <c r="J115" s="102">
        <v>1</v>
      </c>
      <c r="K115" s="104">
        <f t="shared" si="29"/>
        <v>3673173</v>
      </c>
      <c r="L115" s="100">
        <f t="shared" si="30"/>
        <v>73463.460000000006</v>
      </c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21">
        <f t="shared" si="31"/>
        <v>130000</v>
      </c>
    </row>
    <row r="116" spans="1:26" s="108" customFormat="1" ht="17.25" customHeight="1" x14ac:dyDescent="0.3">
      <c r="A116" s="98">
        <f>A115+1</f>
        <v>79</v>
      </c>
      <c r="B116" s="99" t="s">
        <v>154</v>
      </c>
      <c r="C116" s="100">
        <f t="shared" si="28"/>
        <v>3876636.46</v>
      </c>
      <c r="D116" s="98"/>
      <c r="E116" s="100"/>
      <c r="F116" s="100"/>
      <c r="G116" s="100"/>
      <c r="H116" s="100"/>
      <c r="I116" s="100"/>
      <c r="J116" s="102">
        <v>1</v>
      </c>
      <c r="K116" s="104">
        <f t="shared" si="29"/>
        <v>3673173</v>
      </c>
      <c r="L116" s="100">
        <f t="shared" si="30"/>
        <v>73463.460000000006</v>
      </c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21">
        <f t="shared" si="31"/>
        <v>130000</v>
      </c>
    </row>
    <row r="117" spans="1:26" s="108" customFormat="1" ht="17.25" customHeight="1" x14ac:dyDescent="0.3">
      <c r="A117" s="98">
        <f>A116+1</f>
        <v>80</v>
      </c>
      <c r="B117" s="99" t="s">
        <v>155</v>
      </c>
      <c r="C117" s="100">
        <f t="shared" si="28"/>
        <v>3876636.46</v>
      </c>
      <c r="D117" s="98"/>
      <c r="E117" s="100"/>
      <c r="F117" s="100"/>
      <c r="G117" s="100"/>
      <c r="H117" s="100"/>
      <c r="I117" s="100"/>
      <c r="J117" s="102">
        <v>1</v>
      </c>
      <c r="K117" s="104">
        <f t="shared" si="29"/>
        <v>3673173</v>
      </c>
      <c r="L117" s="100">
        <f t="shared" si="30"/>
        <v>73463.460000000006</v>
      </c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21">
        <f t="shared" si="31"/>
        <v>130000</v>
      </c>
    </row>
    <row r="118" spans="1:26" s="108" customFormat="1" ht="17.25" customHeight="1" x14ac:dyDescent="0.3">
      <c r="A118" s="98">
        <f>A117+1</f>
        <v>81</v>
      </c>
      <c r="B118" s="99" t="s">
        <v>156</v>
      </c>
      <c r="C118" s="100">
        <f t="shared" si="28"/>
        <v>15506545.84</v>
      </c>
      <c r="D118" s="98"/>
      <c r="E118" s="100"/>
      <c r="F118" s="100"/>
      <c r="G118" s="100"/>
      <c r="H118" s="100"/>
      <c r="I118" s="100"/>
      <c r="J118" s="102">
        <v>4</v>
      </c>
      <c r="K118" s="104">
        <f t="shared" si="29"/>
        <v>14692692</v>
      </c>
      <c r="L118" s="100">
        <f t="shared" si="30"/>
        <v>293853.84000000003</v>
      </c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21">
        <f>J118*130000</f>
        <v>520000</v>
      </c>
    </row>
    <row r="119" spans="1:26" s="108" customFormat="1" ht="17.25" customHeight="1" x14ac:dyDescent="0.3">
      <c r="A119" s="114" t="s">
        <v>42</v>
      </c>
      <c r="B119" s="99"/>
      <c r="C119" s="100">
        <f>SUM(C113:C118)</f>
        <v>46519637.520000003</v>
      </c>
      <c r="D119" s="100"/>
      <c r="E119" s="100"/>
      <c r="F119" s="100"/>
      <c r="G119" s="100"/>
      <c r="H119" s="100"/>
      <c r="I119" s="100"/>
      <c r="J119" s="102">
        <f>SUM(J113:J118)</f>
        <v>12</v>
      </c>
      <c r="K119" s="100">
        <f>SUM(K113:K118)</f>
        <v>44078076</v>
      </c>
      <c r="L119" s="100">
        <f>SUM(L113:L118)</f>
        <v>881561.52</v>
      </c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>
        <f>SUM(Z113:Z118)</f>
        <v>1560000</v>
      </c>
    </row>
    <row r="120" spans="1:26" s="108" customFormat="1" ht="17.25" customHeight="1" x14ac:dyDescent="0.3">
      <c r="A120" s="119" t="s">
        <v>157</v>
      </c>
      <c r="B120" s="99"/>
      <c r="C120" s="100"/>
      <c r="D120" s="100"/>
      <c r="E120" s="100"/>
      <c r="F120" s="100"/>
      <c r="G120" s="100"/>
      <c r="H120" s="100"/>
      <c r="I120" s="100"/>
      <c r="J120" s="102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</row>
    <row r="121" spans="1:26" s="108" customFormat="1" ht="17.25" customHeight="1" x14ac:dyDescent="0.3">
      <c r="A121" s="98">
        <f>A118+1</f>
        <v>82</v>
      </c>
      <c r="B121" s="99" t="s">
        <v>158</v>
      </c>
      <c r="C121" s="100">
        <f>K121+L121+Z121</f>
        <v>3876636.46</v>
      </c>
      <c r="D121" s="98"/>
      <c r="E121" s="100"/>
      <c r="F121" s="100"/>
      <c r="G121" s="100"/>
      <c r="H121" s="100"/>
      <c r="I121" s="100"/>
      <c r="J121" s="102">
        <v>1</v>
      </c>
      <c r="K121" s="104">
        <f>3673173*J121</f>
        <v>3673173</v>
      </c>
      <c r="L121" s="100">
        <f>K121*0.02</f>
        <v>73463.460000000006</v>
      </c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21">
        <f t="shared" ref="Z121:Z124" si="32">J121*130000</f>
        <v>130000</v>
      </c>
    </row>
    <row r="122" spans="1:26" s="108" customFormat="1" ht="17.25" customHeight="1" x14ac:dyDescent="0.3">
      <c r="A122" s="98">
        <f>A121+1</f>
        <v>83</v>
      </c>
      <c r="B122" s="99" t="s">
        <v>159</v>
      </c>
      <c r="C122" s="100">
        <f>K122+L122+Z122</f>
        <v>3876636.46</v>
      </c>
      <c r="D122" s="98"/>
      <c r="E122" s="100"/>
      <c r="F122" s="100"/>
      <c r="G122" s="100"/>
      <c r="H122" s="100"/>
      <c r="I122" s="100"/>
      <c r="J122" s="102">
        <v>1</v>
      </c>
      <c r="K122" s="104">
        <f>3673173*J122</f>
        <v>3673173</v>
      </c>
      <c r="L122" s="100">
        <f>K122*0.02</f>
        <v>73463.460000000006</v>
      </c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21">
        <f t="shared" si="32"/>
        <v>130000</v>
      </c>
    </row>
    <row r="123" spans="1:26" s="108" customFormat="1" ht="17.25" customHeight="1" x14ac:dyDescent="0.3">
      <c r="A123" s="98">
        <f>A122+1</f>
        <v>84</v>
      </c>
      <c r="B123" s="99" t="s">
        <v>160</v>
      </c>
      <c r="C123" s="100">
        <f>K123+L123+Z123</f>
        <v>3876636.46</v>
      </c>
      <c r="D123" s="98"/>
      <c r="E123" s="100"/>
      <c r="F123" s="100"/>
      <c r="G123" s="100"/>
      <c r="H123" s="100"/>
      <c r="I123" s="100"/>
      <c r="J123" s="102">
        <v>1</v>
      </c>
      <c r="K123" s="104">
        <f>3673173*J123</f>
        <v>3673173</v>
      </c>
      <c r="L123" s="100">
        <f>K123*0.02</f>
        <v>73463.460000000006</v>
      </c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21">
        <f t="shared" si="32"/>
        <v>130000</v>
      </c>
    </row>
    <row r="124" spans="1:26" s="108" customFormat="1" ht="17.25" customHeight="1" x14ac:dyDescent="0.3">
      <c r="A124" s="98">
        <f>A123+1</f>
        <v>85</v>
      </c>
      <c r="B124" s="99" t="s">
        <v>161</v>
      </c>
      <c r="C124" s="100">
        <f>K124+L124+Z124</f>
        <v>3876636.46</v>
      </c>
      <c r="D124" s="98"/>
      <c r="E124" s="100"/>
      <c r="F124" s="100"/>
      <c r="G124" s="100"/>
      <c r="H124" s="100"/>
      <c r="I124" s="100"/>
      <c r="J124" s="102">
        <v>1</v>
      </c>
      <c r="K124" s="104">
        <f>3673173*J124</f>
        <v>3673173</v>
      </c>
      <c r="L124" s="100">
        <f>K124*0.02</f>
        <v>73463.460000000006</v>
      </c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21">
        <f t="shared" si="32"/>
        <v>130000</v>
      </c>
    </row>
    <row r="125" spans="1:26" s="108" customFormat="1" ht="17.25" customHeight="1" x14ac:dyDescent="0.3">
      <c r="A125" s="114" t="s">
        <v>42</v>
      </c>
      <c r="B125" s="99"/>
      <c r="C125" s="100">
        <f>SUM(C121:C124)</f>
        <v>15506545.84</v>
      </c>
      <c r="D125" s="100"/>
      <c r="E125" s="100"/>
      <c r="F125" s="100"/>
      <c r="G125" s="100"/>
      <c r="H125" s="100"/>
      <c r="I125" s="100"/>
      <c r="J125" s="102">
        <f>SUM(J121:J124)</f>
        <v>4</v>
      </c>
      <c r="K125" s="100">
        <f>SUM(K121:K124)</f>
        <v>14692692</v>
      </c>
      <c r="L125" s="100">
        <f>SUM(L121:L124)</f>
        <v>293853.84000000003</v>
      </c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>
        <f>SUM(Z121:Z124)</f>
        <v>520000</v>
      </c>
    </row>
    <row r="126" spans="1:26" s="108" customFormat="1" ht="17.25" customHeight="1" x14ac:dyDescent="0.3">
      <c r="A126" s="114" t="s">
        <v>165</v>
      </c>
      <c r="B126" s="99"/>
      <c r="C126" s="100">
        <f>C125+C119</f>
        <v>62026183.359999999</v>
      </c>
      <c r="D126" s="100"/>
      <c r="E126" s="100"/>
      <c r="F126" s="100"/>
      <c r="G126" s="100"/>
      <c r="H126" s="100"/>
      <c r="I126" s="100"/>
      <c r="J126" s="102">
        <f>J125+J119</f>
        <v>16</v>
      </c>
      <c r="K126" s="100">
        <f>K125+K119</f>
        <v>58770768</v>
      </c>
      <c r="L126" s="100">
        <f>L125+L119</f>
        <v>1175415.3600000001</v>
      </c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21">
        <f>J126*130000</f>
        <v>2080000</v>
      </c>
    </row>
    <row r="127" spans="1:26" s="108" customFormat="1" ht="17.25" customHeight="1" x14ac:dyDescent="0.3">
      <c r="A127" s="473" t="s">
        <v>163</v>
      </c>
      <c r="B127" s="474"/>
      <c r="C127" s="474"/>
      <c r="D127" s="474"/>
      <c r="E127" s="474"/>
      <c r="F127" s="474"/>
      <c r="G127" s="474"/>
      <c r="H127" s="474"/>
      <c r="I127" s="474"/>
      <c r="J127" s="474"/>
      <c r="K127" s="474"/>
      <c r="L127" s="474"/>
      <c r="M127" s="474"/>
      <c r="N127" s="474"/>
      <c r="O127" s="474"/>
      <c r="P127" s="474"/>
      <c r="Q127" s="474"/>
      <c r="R127" s="474"/>
      <c r="S127" s="474"/>
      <c r="T127" s="474"/>
      <c r="U127" s="474"/>
      <c r="V127" s="474"/>
      <c r="W127" s="474"/>
      <c r="X127" s="474"/>
      <c r="Y127" s="474"/>
      <c r="Z127" s="475"/>
    </row>
    <row r="128" spans="1:26" s="108" customFormat="1" ht="17.25" customHeight="1" x14ac:dyDescent="0.3">
      <c r="A128" s="116" t="s">
        <v>164</v>
      </c>
      <c r="B128" s="99"/>
      <c r="C128" s="100"/>
      <c r="D128" s="100"/>
      <c r="E128" s="100"/>
      <c r="F128" s="100"/>
      <c r="G128" s="100"/>
      <c r="H128" s="100"/>
      <c r="I128" s="100"/>
      <c r="J128" s="102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</row>
    <row r="129" spans="1:26" s="108" customFormat="1" ht="17.25" customHeight="1" x14ac:dyDescent="0.3">
      <c r="A129" s="98">
        <f>A124+1</f>
        <v>86</v>
      </c>
      <c r="B129" s="99" t="s">
        <v>162</v>
      </c>
      <c r="C129" s="100">
        <f>K129+L129+Z129</f>
        <v>7753272.9199999999</v>
      </c>
      <c r="D129" s="98"/>
      <c r="E129" s="98"/>
      <c r="F129" s="98"/>
      <c r="G129" s="98"/>
      <c r="H129" s="98"/>
      <c r="I129" s="98"/>
      <c r="J129" s="102">
        <v>2</v>
      </c>
      <c r="K129" s="104">
        <f>3673173*J129</f>
        <v>7346346</v>
      </c>
      <c r="L129" s="100">
        <f>K129*0.02</f>
        <v>146926.92000000001</v>
      </c>
      <c r="M129" s="98"/>
      <c r="N129" s="100"/>
      <c r="O129" s="98"/>
      <c r="P129" s="98"/>
      <c r="Q129" s="98"/>
      <c r="R129" s="103"/>
      <c r="S129" s="98"/>
      <c r="T129" s="112"/>
      <c r="U129" s="98"/>
      <c r="V129" s="98"/>
      <c r="W129" s="98"/>
      <c r="X129" s="98"/>
      <c r="Y129" s="98"/>
      <c r="Z129" s="121">
        <f>J129*130000</f>
        <v>260000</v>
      </c>
    </row>
    <row r="130" spans="1:26" s="108" customFormat="1" ht="17.25" customHeight="1" x14ac:dyDescent="0.3">
      <c r="A130" s="114" t="s">
        <v>42</v>
      </c>
      <c r="B130" s="99"/>
      <c r="C130" s="100">
        <f>C129</f>
        <v>7753272.9199999999</v>
      </c>
      <c r="D130" s="100"/>
      <c r="E130" s="100"/>
      <c r="F130" s="100"/>
      <c r="G130" s="100"/>
      <c r="H130" s="100"/>
      <c r="I130" s="100"/>
      <c r="J130" s="102">
        <f t="shared" ref="J130:L131" si="33">J129</f>
        <v>2</v>
      </c>
      <c r="K130" s="100">
        <f t="shared" si="33"/>
        <v>7346346</v>
      </c>
      <c r="L130" s="100">
        <f t="shared" si="33"/>
        <v>146926.92000000001</v>
      </c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>
        <f>Z129</f>
        <v>260000</v>
      </c>
    </row>
    <row r="131" spans="1:26" s="108" customFormat="1" ht="17.25" customHeight="1" x14ac:dyDescent="0.3">
      <c r="A131" s="114" t="s">
        <v>167</v>
      </c>
      <c r="B131" s="99"/>
      <c r="C131" s="100">
        <f>C130</f>
        <v>7753272.9199999999</v>
      </c>
      <c r="D131" s="100"/>
      <c r="E131" s="100"/>
      <c r="F131" s="100"/>
      <c r="G131" s="100"/>
      <c r="H131" s="100"/>
      <c r="I131" s="100"/>
      <c r="J131" s="102">
        <f t="shared" si="33"/>
        <v>2</v>
      </c>
      <c r="K131" s="100">
        <f t="shared" si="33"/>
        <v>7346346</v>
      </c>
      <c r="L131" s="100">
        <f t="shared" si="33"/>
        <v>146926.92000000001</v>
      </c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21">
        <f>J131*130000</f>
        <v>260000</v>
      </c>
    </row>
    <row r="132" spans="1:26" s="108" customFormat="1" ht="17.25" customHeight="1" x14ac:dyDescent="0.3">
      <c r="A132" s="473" t="s">
        <v>226</v>
      </c>
      <c r="B132" s="474"/>
      <c r="C132" s="474"/>
      <c r="D132" s="474"/>
      <c r="E132" s="474"/>
      <c r="F132" s="474"/>
      <c r="G132" s="474"/>
      <c r="H132" s="474"/>
      <c r="I132" s="474"/>
      <c r="J132" s="474"/>
      <c r="K132" s="474"/>
      <c r="L132" s="474"/>
      <c r="M132" s="474"/>
      <c r="N132" s="474"/>
      <c r="O132" s="474"/>
      <c r="P132" s="474"/>
      <c r="Q132" s="474"/>
      <c r="R132" s="474"/>
      <c r="S132" s="474"/>
      <c r="T132" s="474"/>
      <c r="U132" s="474"/>
      <c r="V132" s="474"/>
      <c r="W132" s="474"/>
      <c r="X132" s="474"/>
      <c r="Y132" s="474"/>
      <c r="Z132" s="475"/>
    </row>
    <row r="133" spans="1:26" s="108" customFormat="1" ht="17.25" customHeight="1" x14ac:dyDescent="0.3">
      <c r="A133" s="114" t="s">
        <v>201</v>
      </c>
      <c r="B133" s="99"/>
      <c r="C133" s="100"/>
      <c r="D133" s="100"/>
      <c r="E133" s="100"/>
      <c r="F133" s="100"/>
      <c r="G133" s="100"/>
      <c r="H133" s="100"/>
      <c r="I133" s="100"/>
      <c r="J133" s="102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</row>
    <row r="134" spans="1:26" s="108" customFormat="1" ht="17.25" customHeight="1" x14ac:dyDescent="0.3">
      <c r="A134" s="98">
        <f>A129+1</f>
        <v>87</v>
      </c>
      <c r="B134" s="99" t="s">
        <v>168</v>
      </c>
      <c r="C134" s="100">
        <f t="shared" ref="C134:C140" si="34">K134+L134+Z134</f>
        <v>7400000</v>
      </c>
      <c r="D134" s="98"/>
      <c r="E134" s="98"/>
      <c r="F134" s="98"/>
      <c r="G134" s="98"/>
      <c r="H134" s="98"/>
      <c r="I134" s="98"/>
      <c r="J134" s="102">
        <v>2</v>
      </c>
      <c r="K134" s="100">
        <v>7000000</v>
      </c>
      <c r="L134" s="100">
        <f t="shared" ref="L134:L140" si="35">K134*0.02</f>
        <v>140000</v>
      </c>
      <c r="M134" s="98"/>
      <c r="N134" s="100"/>
      <c r="O134" s="98"/>
      <c r="P134" s="98"/>
      <c r="Q134" s="98"/>
      <c r="R134" s="103"/>
      <c r="S134" s="98"/>
      <c r="T134" s="112"/>
      <c r="U134" s="98"/>
      <c r="V134" s="98"/>
      <c r="W134" s="98"/>
      <c r="X134" s="98"/>
      <c r="Y134" s="98"/>
      <c r="Z134" s="121">
        <f t="shared" ref="Z134:Z140" si="36">J134*130000</f>
        <v>260000</v>
      </c>
    </row>
    <row r="135" spans="1:26" s="108" customFormat="1" ht="17.25" customHeight="1" x14ac:dyDescent="0.3">
      <c r="A135" s="98">
        <f t="shared" ref="A135:A140" si="37">A134+1</f>
        <v>88</v>
      </c>
      <c r="B135" s="99" t="s">
        <v>169</v>
      </c>
      <c r="C135" s="100">
        <f t="shared" si="34"/>
        <v>3876636.46</v>
      </c>
      <c r="D135" s="98"/>
      <c r="E135" s="98"/>
      <c r="F135" s="98"/>
      <c r="G135" s="98"/>
      <c r="H135" s="98"/>
      <c r="I135" s="98"/>
      <c r="J135" s="102">
        <v>1</v>
      </c>
      <c r="K135" s="104">
        <f>3673173*J135</f>
        <v>3673173</v>
      </c>
      <c r="L135" s="100">
        <f t="shared" si="35"/>
        <v>73463.460000000006</v>
      </c>
      <c r="M135" s="98"/>
      <c r="N135" s="100"/>
      <c r="O135" s="98"/>
      <c r="P135" s="98"/>
      <c r="Q135" s="98"/>
      <c r="R135" s="103"/>
      <c r="S135" s="98"/>
      <c r="T135" s="112"/>
      <c r="U135" s="98"/>
      <c r="V135" s="98"/>
      <c r="W135" s="98"/>
      <c r="X135" s="98"/>
      <c r="Y135" s="98"/>
      <c r="Z135" s="121">
        <f t="shared" si="36"/>
        <v>130000</v>
      </c>
    </row>
    <row r="136" spans="1:26" s="108" customFormat="1" ht="17.25" customHeight="1" x14ac:dyDescent="0.3">
      <c r="A136" s="98">
        <f t="shared" si="37"/>
        <v>89</v>
      </c>
      <c r="B136" s="99" t="s">
        <v>170</v>
      </c>
      <c r="C136" s="100">
        <f t="shared" si="34"/>
        <v>3876636.46</v>
      </c>
      <c r="D136" s="98"/>
      <c r="E136" s="98"/>
      <c r="F136" s="98"/>
      <c r="G136" s="98"/>
      <c r="H136" s="98"/>
      <c r="I136" s="98"/>
      <c r="J136" s="102">
        <v>1</v>
      </c>
      <c r="K136" s="104">
        <f>3673173*J136</f>
        <v>3673173</v>
      </c>
      <c r="L136" s="100">
        <f t="shared" si="35"/>
        <v>73463.460000000006</v>
      </c>
      <c r="M136" s="98"/>
      <c r="N136" s="100"/>
      <c r="O136" s="98"/>
      <c r="P136" s="98"/>
      <c r="Q136" s="98"/>
      <c r="R136" s="103"/>
      <c r="S136" s="98"/>
      <c r="T136" s="112"/>
      <c r="U136" s="98"/>
      <c r="V136" s="98"/>
      <c r="W136" s="98"/>
      <c r="X136" s="98"/>
      <c r="Y136" s="98"/>
      <c r="Z136" s="121">
        <f t="shared" si="36"/>
        <v>130000</v>
      </c>
    </row>
    <row r="137" spans="1:26" s="108" customFormat="1" ht="17.25" customHeight="1" x14ac:dyDescent="0.3">
      <c r="A137" s="98">
        <f t="shared" si="37"/>
        <v>90</v>
      </c>
      <c r="B137" s="99" t="s">
        <v>171</v>
      </c>
      <c r="C137" s="100">
        <f t="shared" si="34"/>
        <v>3876636.46</v>
      </c>
      <c r="D137" s="98"/>
      <c r="E137" s="98"/>
      <c r="F137" s="98"/>
      <c r="G137" s="98"/>
      <c r="H137" s="98"/>
      <c r="I137" s="98"/>
      <c r="J137" s="102">
        <v>1</v>
      </c>
      <c r="K137" s="104">
        <f>3673173*J137</f>
        <v>3673173</v>
      </c>
      <c r="L137" s="100">
        <f t="shared" si="35"/>
        <v>73463.460000000006</v>
      </c>
      <c r="M137" s="98"/>
      <c r="N137" s="100"/>
      <c r="O137" s="98"/>
      <c r="P137" s="98"/>
      <c r="Q137" s="98"/>
      <c r="R137" s="103"/>
      <c r="S137" s="98"/>
      <c r="T137" s="112"/>
      <c r="U137" s="98"/>
      <c r="V137" s="98"/>
      <c r="W137" s="98"/>
      <c r="X137" s="98"/>
      <c r="Y137" s="98"/>
      <c r="Z137" s="121">
        <f t="shared" si="36"/>
        <v>130000</v>
      </c>
    </row>
    <row r="138" spans="1:26" s="108" customFormat="1" ht="17.25" customHeight="1" x14ac:dyDescent="0.3">
      <c r="A138" s="98">
        <f t="shared" si="37"/>
        <v>91</v>
      </c>
      <c r="B138" s="99" t="s">
        <v>172</v>
      </c>
      <c r="C138" s="100">
        <f t="shared" si="34"/>
        <v>3876636.46</v>
      </c>
      <c r="D138" s="98"/>
      <c r="E138" s="98"/>
      <c r="F138" s="98"/>
      <c r="G138" s="98"/>
      <c r="H138" s="98"/>
      <c r="I138" s="98"/>
      <c r="J138" s="102">
        <v>1</v>
      </c>
      <c r="K138" s="104">
        <f>3673173*J138</f>
        <v>3673173</v>
      </c>
      <c r="L138" s="100">
        <f t="shared" si="35"/>
        <v>73463.460000000006</v>
      </c>
      <c r="M138" s="98"/>
      <c r="N138" s="100"/>
      <c r="O138" s="98"/>
      <c r="P138" s="98"/>
      <c r="Q138" s="98"/>
      <c r="R138" s="103"/>
      <c r="S138" s="98"/>
      <c r="T138" s="112"/>
      <c r="U138" s="98"/>
      <c r="V138" s="98"/>
      <c r="W138" s="98"/>
      <c r="X138" s="98"/>
      <c r="Y138" s="98"/>
      <c r="Z138" s="121">
        <f t="shared" si="36"/>
        <v>130000</v>
      </c>
    </row>
    <row r="139" spans="1:26" s="108" customFormat="1" ht="17.25" customHeight="1" x14ac:dyDescent="0.3">
      <c r="A139" s="98">
        <f t="shared" si="37"/>
        <v>92</v>
      </c>
      <c r="B139" s="99" t="s">
        <v>173</v>
      </c>
      <c r="C139" s="100">
        <f t="shared" si="34"/>
        <v>3700000</v>
      </c>
      <c r="D139" s="98"/>
      <c r="E139" s="98"/>
      <c r="F139" s="98"/>
      <c r="G139" s="98"/>
      <c r="H139" s="98"/>
      <c r="I139" s="98"/>
      <c r="J139" s="102">
        <v>1</v>
      </c>
      <c r="K139" s="100">
        <f>3500000</f>
        <v>3500000</v>
      </c>
      <c r="L139" s="100">
        <f t="shared" si="35"/>
        <v>70000</v>
      </c>
      <c r="M139" s="98"/>
      <c r="N139" s="100"/>
      <c r="O139" s="98"/>
      <c r="P139" s="98"/>
      <c r="Q139" s="98"/>
      <c r="R139" s="103"/>
      <c r="S139" s="98"/>
      <c r="T139" s="112"/>
      <c r="U139" s="98"/>
      <c r="V139" s="98"/>
      <c r="W139" s="98"/>
      <c r="X139" s="98"/>
      <c r="Y139" s="98"/>
      <c r="Z139" s="121">
        <f t="shared" si="36"/>
        <v>130000</v>
      </c>
    </row>
    <row r="140" spans="1:26" s="108" customFormat="1" ht="17.25" customHeight="1" x14ac:dyDescent="0.3">
      <c r="A140" s="98">
        <f t="shared" si="37"/>
        <v>93</v>
      </c>
      <c r="B140" s="99" t="s">
        <v>174</v>
      </c>
      <c r="C140" s="100">
        <f t="shared" si="34"/>
        <v>3700000</v>
      </c>
      <c r="D140" s="98"/>
      <c r="E140" s="98"/>
      <c r="F140" s="98"/>
      <c r="G140" s="98"/>
      <c r="H140" s="98"/>
      <c r="I140" s="98"/>
      <c r="J140" s="102">
        <v>1</v>
      </c>
      <c r="K140" s="100">
        <f>3500000</f>
        <v>3500000</v>
      </c>
      <c r="L140" s="100">
        <f t="shared" si="35"/>
        <v>70000</v>
      </c>
      <c r="M140" s="98"/>
      <c r="N140" s="100"/>
      <c r="O140" s="98"/>
      <c r="P140" s="98"/>
      <c r="Q140" s="98"/>
      <c r="R140" s="103"/>
      <c r="S140" s="98"/>
      <c r="T140" s="112"/>
      <c r="U140" s="98"/>
      <c r="V140" s="98"/>
      <c r="W140" s="98"/>
      <c r="X140" s="98"/>
      <c r="Y140" s="98"/>
      <c r="Z140" s="121">
        <f t="shared" si="36"/>
        <v>130000</v>
      </c>
    </row>
    <row r="141" spans="1:26" s="108" customFormat="1" ht="17.25" customHeight="1" x14ac:dyDescent="0.3">
      <c r="A141" s="114" t="s">
        <v>42</v>
      </c>
      <c r="B141" s="99"/>
      <c r="C141" s="100">
        <f>SUM(C134:C140)</f>
        <v>30306545.840000004</v>
      </c>
      <c r="D141" s="100"/>
      <c r="E141" s="100"/>
      <c r="F141" s="100"/>
      <c r="G141" s="100"/>
      <c r="H141" s="100"/>
      <c r="I141" s="100"/>
      <c r="J141" s="102">
        <f>SUM(J134:J140)</f>
        <v>8</v>
      </c>
      <c r="K141" s="100">
        <f>SUM(K134:K140)</f>
        <v>28692692</v>
      </c>
      <c r="L141" s="100">
        <f>SUM(L134:L140)</f>
        <v>573853.84000000008</v>
      </c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>
        <f>SUM(Z134:Z140)</f>
        <v>1040000</v>
      </c>
    </row>
    <row r="142" spans="1:26" s="108" customFormat="1" ht="17.25" customHeight="1" x14ac:dyDescent="0.3">
      <c r="A142" s="114" t="s">
        <v>197</v>
      </c>
      <c r="B142" s="99"/>
      <c r="C142" s="100">
        <f>C141</f>
        <v>30306545.840000004</v>
      </c>
      <c r="D142" s="100"/>
      <c r="E142" s="100"/>
      <c r="F142" s="100"/>
      <c r="G142" s="100"/>
      <c r="H142" s="100"/>
      <c r="I142" s="100"/>
      <c r="J142" s="102">
        <f>J141</f>
        <v>8</v>
      </c>
      <c r="K142" s="100">
        <f>K141</f>
        <v>28692692</v>
      </c>
      <c r="L142" s="100">
        <f>L141</f>
        <v>573853.84000000008</v>
      </c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21">
        <f>J142*130000</f>
        <v>1040000</v>
      </c>
    </row>
    <row r="143" spans="1:26" s="108" customFormat="1" ht="17.25" customHeight="1" x14ac:dyDescent="0.3">
      <c r="A143" s="473" t="s">
        <v>101</v>
      </c>
      <c r="B143" s="474"/>
      <c r="C143" s="474"/>
      <c r="D143" s="474"/>
      <c r="E143" s="474"/>
      <c r="F143" s="474"/>
      <c r="G143" s="474"/>
      <c r="H143" s="474"/>
      <c r="I143" s="474"/>
      <c r="J143" s="474"/>
      <c r="K143" s="474"/>
      <c r="L143" s="474"/>
      <c r="M143" s="474"/>
      <c r="N143" s="474"/>
      <c r="O143" s="474"/>
      <c r="P143" s="474"/>
      <c r="Q143" s="474"/>
      <c r="R143" s="474"/>
      <c r="S143" s="474"/>
      <c r="T143" s="474"/>
      <c r="U143" s="474"/>
      <c r="V143" s="474"/>
      <c r="W143" s="474"/>
      <c r="X143" s="474"/>
      <c r="Y143" s="474"/>
      <c r="Z143" s="475"/>
    </row>
    <row r="144" spans="1:26" s="108" customFormat="1" ht="17.25" customHeight="1" x14ac:dyDescent="0.3">
      <c r="A144" s="190" t="s">
        <v>102</v>
      </c>
      <c r="B144" s="99"/>
      <c r="C144" s="100"/>
      <c r="D144" s="98"/>
      <c r="E144" s="98"/>
      <c r="F144" s="98"/>
      <c r="G144" s="98"/>
      <c r="H144" s="98"/>
      <c r="I144" s="98"/>
      <c r="J144" s="102"/>
      <c r="K144" s="98"/>
      <c r="L144" s="100"/>
      <c r="M144" s="98"/>
      <c r="N144" s="100"/>
      <c r="O144" s="98"/>
      <c r="P144" s="98"/>
      <c r="Q144" s="98"/>
      <c r="R144" s="103"/>
      <c r="S144" s="98"/>
      <c r="T144" s="112"/>
      <c r="U144" s="98"/>
      <c r="V144" s="98"/>
      <c r="W144" s="98"/>
      <c r="X144" s="98"/>
      <c r="Y144" s="98"/>
      <c r="Z144" s="113"/>
    </row>
    <row r="145" spans="1:26" s="108" customFormat="1" ht="17.25" customHeight="1" x14ac:dyDescent="0.3">
      <c r="A145" s="98">
        <f>A140+1</f>
        <v>94</v>
      </c>
      <c r="B145" s="99" t="s">
        <v>103</v>
      </c>
      <c r="C145" s="100">
        <f t="shared" ref="C145:C154" si="38">K145+L145+Z145</f>
        <v>23259818.760000002</v>
      </c>
      <c r="D145" s="98"/>
      <c r="E145" s="98"/>
      <c r="F145" s="98"/>
      <c r="G145" s="98"/>
      <c r="H145" s="98"/>
      <c r="I145" s="98"/>
      <c r="J145" s="102">
        <v>6</v>
      </c>
      <c r="K145" s="104">
        <f t="shared" ref="K145:K153" si="39">3673173*J145</f>
        <v>22039038</v>
      </c>
      <c r="L145" s="100">
        <f t="shared" ref="L145:L154" si="40">K145*0.02</f>
        <v>440780.76</v>
      </c>
      <c r="M145" s="98"/>
      <c r="N145" s="100"/>
      <c r="O145" s="98"/>
      <c r="P145" s="98"/>
      <c r="Q145" s="98"/>
      <c r="R145" s="103"/>
      <c r="S145" s="98"/>
      <c r="T145" s="112"/>
      <c r="U145" s="98"/>
      <c r="V145" s="98"/>
      <c r="W145" s="98"/>
      <c r="X145" s="98"/>
      <c r="Y145" s="98"/>
      <c r="Z145" s="121">
        <f t="shared" ref="Z145:Z153" si="41">J145*130000</f>
        <v>780000</v>
      </c>
    </row>
    <row r="146" spans="1:26" s="108" customFormat="1" ht="17.25" customHeight="1" x14ac:dyDescent="0.3">
      <c r="A146" s="98">
        <f t="shared" ref="A146:A154" si="42">A145+1</f>
        <v>95</v>
      </c>
      <c r="B146" s="99" t="s">
        <v>104</v>
      </c>
      <c r="C146" s="100">
        <f t="shared" si="38"/>
        <v>7854407.96</v>
      </c>
      <c r="D146" s="98"/>
      <c r="E146" s="98"/>
      <c r="F146" s="98"/>
      <c r="G146" s="98"/>
      <c r="H146" s="98"/>
      <c r="I146" s="98"/>
      <c r="J146" s="102">
        <v>2</v>
      </c>
      <c r="K146" s="100">
        <f>J146*3641478+162542</f>
        <v>7445498</v>
      </c>
      <c r="L146" s="100">
        <f t="shared" si="40"/>
        <v>148909.96</v>
      </c>
      <c r="M146" s="98"/>
      <c r="N146" s="100"/>
      <c r="O146" s="98"/>
      <c r="P146" s="98"/>
      <c r="Q146" s="98"/>
      <c r="R146" s="103"/>
      <c r="S146" s="98"/>
      <c r="T146" s="112"/>
      <c r="U146" s="98"/>
      <c r="V146" s="98"/>
      <c r="W146" s="98"/>
      <c r="X146" s="98"/>
      <c r="Y146" s="98"/>
      <c r="Z146" s="121">
        <f t="shared" si="41"/>
        <v>260000</v>
      </c>
    </row>
    <row r="147" spans="1:26" s="108" customFormat="1" ht="17.25" customHeight="1" x14ac:dyDescent="0.3">
      <c r="A147" s="98">
        <f t="shared" si="42"/>
        <v>96</v>
      </c>
      <c r="B147" s="99" t="s">
        <v>105</v>
      </c>
      <c r="C147" s="100">
        <f t="shared" si="38"/>
        <v>3876636.46</v>
      </c>
      <c r="D147" s="98"/>
      <c r="E147" s="98"/>
      <c r="F147" s="98"/>
      <c r="G147" s="98"/>
      <c r="H147" s="98"/>
      <c r="I147" s="98"/>
      <c r="J147" s="102">
        <v>1</v>
      </c>
      <c r="K147" s="104">
        <f t="shared" si="39"/>
        <v>3673173</v>
      </c>
      <c r="L147" s="100">
        <f t="shared" si="40"/>
        <v>73463.460000000006</v>
      </c>
      <c r="M147" s="98"/>
      <c r="N147" s="100"/>
      <c r="O147" s="98"/>
      <c r="P147" s="98"/>
      <c r="Q147" s="98"/>
      <c r="R147" s="103"/>
      <c r="S147" s="98"/>
      <c r="T147" s="112"/>
      <c r="U147" s="98"/>
      <c r="V147" s="98"/>
      <c r="W147" s="98"/>
      <c r="X147" s="98"/>
      <c r="Y147" s="98"/>
      <c r="Z147" s="121">
        <f t="shared" si="41"/>
        <v>130000</v>
      </c>
    </row>
    <row r="148" spans="1:26" s="108" customFormat="1" ht="17.25" customHeight="1" x14ac:dyDescent="0.3">
      <c r="A148" s="98">
        <f t="shared" si="42"/>
        <v>97</v>
      </c>
      <c r="B148" s="99" t="s">
        <v>106</v>
      </c>
      <c r="C148" s="100">
        <f t="shared" si="38"/>
        <v>15506545.84</v>
      </c>
      <c r="D148" s="98"/>
      <c r="E148" s="98"/>
      <c r="F148" s="98"/>
      <c r="G148" s="98"/>
      <c r="H148" s="98"/>
      <c r="I148" s="98"/>
      <c r="J148" s="102">
        <v>4</v>
      </c>
      <c r="K148" s="104">
        <f t="shared" si="39"/>
        <v>14692692</v>
      </c>
      <c r="L148" s="100">
        <f t="shared" si="40"/>
        <v>293853.84000000003</v>
      </c>
      <c r="M148" s="98"/>
      <c r="N148" s="100"/>
      <c r="O148" s="98"/>
      <c r="P148" s="98"/>
      <c r="Q148" s="98"/>
      <c r="R148" s="103"/>
      <c r="S148" s="98"/>
      <c r="T148" s="112"/>
      <c r="U148" s="98"/>
      <c r="V148" s="98"/>
      <c r="W148" s="98"/>
      <c r="X148" s="98"/>
      <c r="Y148" s="98"/>
      <c r="Z148" s="121">
        <f t="shared" si="41"/>
        <v>520000</v>
      </c>
    </row>
    <row r="149" spans="1:26" s="108" customFormat="1" ht="17.25" customHeight="1" x14ac:dyDescent="0.3">
      <c r="A149" s="98">
        <f t="shared" si="42"/>
        <v>98</v>
      </c>
      <c r="B149" s="99" t="s">
        <v>107</v>
      </c>
      <c r="C149" s="100">
        <f t="shared" si="38"/>
        <v>3876636.46</v>
      </c>
      <c r="D149" s="98"/>
      <c r="E149" s="98"/>
      <c r="F149" s="98"/>
      <c r="G149" s="98"/>
      <c r="H149" s="98"/>
      <c r="I149" s="98"/>
      <c r="J149" s="102">
        <v>1</v>
      </c>
      <c r="K149" s="104">
        <f t="shared" si="39"/>
        <v>3673173</v>
      </c>
      <c r="L149" s="100">
        <f t="shared" si="40"/>
        <v>73463.460000000006</v>
      </c>
      <c r="M149" s="98"/>
      <c r="N149" s="100"/>
      <c r="O149" s="98"/>
      <c r="P149" s="98"/>
      <c r="Q149" s="98"/>
      <c r="R149" s="103"/>
      <c r="S149" s="98"/>
      <c r="T149" s="112"/>
      <c r="U149" s="98"/>
      <c r="V149" s="98"/>
      <c r="W149" s="98"/>
      <c r="X149" s="98"/>
      <c r="Y149" s="98"/>
      <c r="Z149" s="121">
        <f t="shared" si="41"/>
        <v>130000</v>
      </c>
    </row>
    <row r="150" spans="1:26" s="108" customFormat="1" ht="17.25" customHeight="1" x14ac:dyDescent="0.3">
      <c r="A150" s="98">
        <f t="shared" si="42"/>
        <v>99</v>
      </c>
      <c r="B150" s="99" t="s">
        <v>108</v>
      </c>
      <c r="C150" s="100">
        <f t="shared" si="38"/>
        <v>15506545.84</v>
      </c>
      <c r="D150" s="98"/>
      <c r="E150" s="98"/>
      <c r="F150" s="98"/>
      <c r="G150" s="98"/>
      <c r="H150" s="98"/>
      <c r="I150" s="98"/>
      <c r="J150" s="102">
        <v>4</v>
      </c>
      <c r="K150" s="104">
        <f t="shared" si="39"/>
        <v>14692692</v>
      </c>
      <c r="L150" s="100">
        <f t="shared" si="40"/>
        <v>293853.84000000003</v>
      </c>
      <c r="M150" s="98"/>
      <c r="N150" s="100"/>
      <c r="O150" s="98"/>
      <c r="P150" s="98"/>
      <c r="Q150" s="98"/>
      <c r="R150" s="103"/>
      <c r="S150" s="98"/>
      <c r="T150" s="112"/>
      <c r="U150" s="98"/>
      <c r="V150" s="98"/>
      <c r="W150" s="98"/>
      <c r="X150" s="98"/>
      <c r="Y150" s="98"/>
      <c r="Z150" s="121">
        <f t="shared" si="41"/>
        <v>520000</v>
      </c>
    </row>
    <row r="151" spans="1:26" s="108" customFormat="1" ht="17.25" customHeight="1" x14ac:dyDescent="0.3">
      <c r="A151" s="98">
        <f t="shared" si="42"/>
        <v>100</v>
      </c>
      <c r="B151" s="99" t="s">
        <v>109</v>
      </c>
      <c r="C151" s="100">
        <f t="shared" si="38"/>
        <v>11629909.380000001</v>
      </c>
      <c r="D151" s="98"/>
      <c r="E151" s="98"/>
      <c r="F151" s="98"/>
      <c r="G151" s="98"/>
      <c r="H151" s="98"/>
      <c r="I151" s="98"/>
      <c r="J151" s="102">
        <v>3</v>
      </c>
      <c r="K151" s="104">
        <f t="shared" si="39"/>
        <v>11019519</v>
      </c>
      <c r="L151" s="100">
        <f t="shared" si="40"/>
        <v>220390.38</v>
      </c>
      <c r="M151" s="98"/>
      <c r="N151" s="100"/>
      <c r="O151" s="98"/>
      <c r="P151" s="98"/>
      <c r="Q151" s="98"/>
      <c r="R151" s="103"/>
      <c r="S151" s="98"/>
      <c r="T151" s="112"/>
      <c r="U151" s="98"/>
      <c r="V151" s="98"/>
      <c r="W151" s="98"/>
      <c r="X151" s="98"/>
      <c r="Y151" s="98"/>
      <c r="Z151" s="121">
        <f t="shared" si="41"/>
        <v>390000</v>
      </c>
    </row>
    <row r="152" spans="1:26" s="108" customFormat="1" ht="17.25" customHeight="1" x14ac:dyDescent="0.3">
      <c r="A152" s="98">
        <f t="shared" si="42"/>
        <v>101</v>
      </c>
      <c r="B152" s="99" t="s">
        <v>110</v>
      </c>
      <c r="C152" s="100">
        <f t="shared" si="38"/>
        <v>4010100.4</v>
      </c>
      <c r="D152" s="98"/>
      <c r="E152" s="98"/>
      <c r="F152" s="98"/>
      <c r="G152" s="98"/>
      <c r="H152" s="98"/>
      <c r="I152" s="98"/>
      <c r="J152" s="102">
        <v>1</v>
      </c>
      <c r="K152" s="100">
        <f>J152*3641478+162542</f>
        <v>3804020</v>
      </c>
      <c r="L152" s="100">
        <f t="shared" si="40"/>
        <v>76080.400000000009</v>
      </c>
      <c r="M152" s="98"/>
      <c r="N152" s="100"/>
      <c r="O152" s="98"/>
      <c r="P152" s="98"/>
      <c r="Q152" s="98"/>
      <c r="R152" s="103"/>
      <c r="S152" s="98"/>
      <c r="T152" s="112"/>
      <c r="U152" s="98"/>
      <c r="V152" s="98"/>
      <c r="W152" s="98"/>
      <c r="X152" s="98"/>
      <c r="Y152" s="98"/>
      <c r="Z152" s="121">
        <f t="shared" si="41"/>
        <v>130000</v>
      </c>
    </row>
    <row r="153" spans="1:26" s="108" customFormat="1" ht="17.25" customHeight="1" x14ac:dyDescent="0.3">
      <c r="A153" s="98">
        <f t="shared" si="42"/>
        <v>102</v>
      </c>
      <c r="B153" s="99" t="s">
        <v>111</v>
      </c>
      <c r="C153" s="100">
        <f t="shared" si="38"/>
        <v>3876636.46</v>
      </c>
      <c r="D153" s="98"/>
      <c r="E153" s="98"/>
      <c r="F153" s="98"/>
      <c r="G153" s="98"/>
      <c r="H153" s="98"/>
      <c r="I153" s="98"/>
      <c r="J153" s="102">
        <v>1</v>
      </c>
      <c r="K153" s="104">
        <f t="shared" si="39"/>
        <v>3673173</v>
      </c>
      <c r="L153" s="100">
        <f t="shared" si="40"/>
        <v>73463.460000000006</v>
      </c>
      <c r="M153" s="98"/>
      <c r="N153" s="100"/>
      <c r="O153" s="98"/>
      <c r="P153" s="98"/>
      <c r="Q153" s="98"/>
      <c r="R153" s="103"/>
      <c r="S153" s="98"/>
      <c r="T153" s="112"/>
      <c r="U153" s="98"/>
      <c r="V153" s="98"/>
      <c r="W153" s="98"/>
      <c r="X153" s="98"/>
      <c r="Y153" s="98"/>
      <c r="Z153" s="121">
        <f t="shared" si="41"/>
        <v>130000</v>
      </c>
    </row>
    <row r="154" spans="1:26" s="108" customFormat="1" ht="17.25" customHeight="1" x14ac:dyDescent="0.3">
      <c r="A154" s="98">
        <f t="shared" si="42"/>
        <v>103</v>
      </c>
      <c r="B154" s="99" t="s">
        <v>112</v>
      </c>
      <c r="C154" s="100">
        <f t="shared" si="38"/>
        <v>4010100.4</v>
      </c>
      <c r="D154" s="98"/>
      <c r="E154" s="98"/>
      <c r="F154" s="98"/>
      <c r="G154" s="98"/>
      <c r="H154" s="98"/>
      <c r="I154" s="98"/>
      <c r="J154" s="102">
        <v>1</v>
      </c>
      <c r="K154" s="100">
        <f>J154*3641478+162542</f>
        <v>3804020</v>
      </c>
      <c r="L154" s="100">
        <f t="shared" si="40"/>
        <v>76080.400000000009</v>
      </c>
      <c r="M154" s="98"/>
      <c r="N154" s="100"/>
      <c r="O154" s="98"/>
      <c r="P154" s="98"/>
      <c r="Q154" s="98"/>
      <c r="R154" s="103"/>
      <c r="S154" s="98"/>
      <c r="T154" s="112"/>
      <c r="U154" s="98"/>
      <c r="V154" s="98"/>
      <c r="W154" s="98"/>
      <c r="X154" s="98"/>
      <c r="Y154" s="98"/>
      <c r="Z154" s="121">
        <f>J154*130000</f>
        <v>130000</v>
      </c>
    </row>
    <row r="155" spans="1:26" s="108" customFormat="1" ht="17.25" customHeight="1" x14ac:dyDescent="0.3">
      <c r="A155" s="114" t="s">
        <v>42</v>
      </c>
      <c r="B155" s="99"/>
      <c r="C155" s="100">
        <f>SUM(C145:C154)</f>
        <v>93407337.959999993</v>
      </c>
      <c r="D155" s="100"/>
      <c r="E155" s="100"/>
      <c r="F155" s="100"/>
      <c r="G155" s="100"/>
      <c r="H155" s="100"/>
      <c r="I155" s="100"/>
      <c r="J155" s="102">
        <f>SUM(J145:J154)</f>
        <v>24</v>
      </c>
      <c r="K155" s="100">
        <f>SUM(K145:K154)</f>
        <v>88516998</v>
      </c>
      <c r="L155" s="100">
        <f>SUM(L145:L154)</f>
        <v>1770339.96</v>
      </c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>
        <f>SUM(Z145:Z154)</f>
        <v>3120000</v>
      </c>
    </row>
    <row r="156" spans="1:26" s="108" customFormat="1" ht="17.25" customHeight="1" x14ac:dyDescent="0.3">
      <c r="A156" s="473" t="s">
        <v>175</v>
      </c>
      <c r="B156" s="474"/>
      <c r="C156" s="474"/>
      <c r="D156" s="474"/>
      <c r="E156" s="474"/>
      <c r="F156" s="474"/>
      <c r="G156" s="474"/>
      <c r="H156" s="474"/>
      <c r="I156" s="474"/>
      <c r="J156" s="474"/>
      <c r="K156" s="474"/>
      <c r="L156" s="474"/>
      <c r="M156" s="474"/>
      <c r="N156" s="474"/>
      <c r="O156" s="474"/>
      <c r="P156" s="474"/>
      <c r="Q156" s="474"/>
      <c r="R156" s="474"/>
      <c r="S156" s="474"/>
      <c r="T156" s="474"/>
      <c r="U156" s="474"/>
      <c r="V156" s="474"/>
      <c r="W156" s="474"/>
      <c r="X156" s="474"/>
      <c r="Y156" s="474"/>
      <c r="Z156" s="475"/>
    </row>
    <row r="157" spans="1:26" s="108" customFormat="1" ht="17.25" customHeight="1" x14ac:dyDescent="0.3">
      <c r="A157" s="119" t="s">
        <v>176</v>
      </c>
      <c r="B157" s="99"/>
      <c r="C157" s="100"/>
      <c r="D157" s="98"/>
      <c r="E157" s="98"/>
      <c r="F157" s="98"/>
      <c r="G157" s="98"/>
      <c r="H157" s="98"/>
      <c r="I157" s="98"/>
      <c r="J157" s="102"/>
      <c r="K157" s="98"/>
      <c r="L157" s="100"/>
      <c r="M157" s="98"/>
      <c r="N157" s="100"/>
      <c r="O157" s="98"/>
      <c r="P157" s="98"/>
      <c r="Q157" s="98"/>
      <c r="R157" s="103"/>
      <c r="S157" s="98"/>
      <c r="T157" s="112"/>
      <c r="U157" s="98"/>
      <c r="V157" s="98"/>
      <c r="W157" s="98"/>
      <c r="X157" s="98"/>
      <c r="Y157" s="98"/>
      <c r="Z157" s="113"/>
    </row>
    <row r="158" spans="1:26" s="108" customFormat="1" ht="17.25" customHeight="1" x14ac:dyDescent="0.3">
      <c r="A158" s="98">
        <f>A154+1</f>
        <v>104</v>
      </c>
      <c r="B158" s="99" t="s">
        <v>177</v>
      </c>
      <c r="C158" s="100">
        <f t="shared" ref="C158:C166" si="43">K158+L158+Z158</f>
        <v>15506545.84</v>
      </c>
      <c r="D158" s="98"/>
      <c r="E158" s="98"/>
      <c r="F158" s="98"/>
      <c r="G158" s="98"/>
      <c r="H158" s="98"/>
      <c r="I158" s="98"/>
      <c r="J158" s="102">
        <v>4</v>
      </c>
      <c r="K158" s="104">
        <f t="shared" ref="K158:K166" si="44">3673173*J158</f>
        <v>14692692</v>
      </c>
      <c r="L158" s="100">
        <f t="shared" ref="L158:L166" si="45">K158*0.02</f>
        <v>293853.84000000003</v>
      </c>
      <c r="M158" s="98"/>
      <c r="N158" s="100"/>
      <c r="O158" s="98"/>
      <c r="P158" s="98"/>
      <c r="Q158" s="98"/>
      <c r="R158" s="103"/>
      <c r="S158" s="98"/>
      <c r="T158" s="112"/>
      <c r="U158" s="98"/>
      <c r="V158" s="98"/>
      <c r="W158" s="98"/>
      <c r="X158" s="98"/>
      <c r="Y158" s="98"/>
      <c r="Z158" s="121">
        <f t="shared" ref="Z158:Z168" si="46">J158*130000</f>
        <v>520000</v>
      </c>
    </row>
    <row r="159" spans="1:26" s="108" customFormat="1" ht="17.25" customHeight="1" x14ac:dyDescent="0.3">
      <c r="A159" s="98">
        <f t="shared" ref="A159:A166" si="47">A158+1</f>
        <v>105</v>
      </c>
      <c r="B159" s="99" t="s">
        <v>178</v>
      </c>
      <c r="C159" s="100">
        <f t="shared" si="43"/>
        <v>3876636.46</v>
      </c>
      <c r="D159" s="98"/>
      <c r="E159" s="98"/>
      <c r="F159" s="98"/>
      <c r="G159" s="98"/>
      <c r="H159" s="98"/>
      <c r="I159" s="98"/>
      <c r="J159" s="102">
        <v>1</v>
      </c>
      <c r="K159" s="104">
        <f t="shared" si="44"/>
        <v>3673173</v>
      </c>
      <c r="L159" s="100">
        <f t="shared" si="45"/>
        <v>73463.460000000006</v>
      </c>
      <c r="M159" s="98"/>
      <c r="N159" s="100"/>
      <c r="O159" s="98"/>
      <c r="P159" s="98"/>
      <c r="Q159" s="98"/>
      <c r="R159" s="103"/>
      <c r="S159" s="98"/>
      <c r="T159" s="112"/>
      <c r="U159" s="98"/>
      <c r="V159" s="98"/>
      <c r="W159" s="98"/>
      <c r="X159" s="98"/>
      <c r="Y159" s="98"/>
      <c r="Z159" s="121">
        <f t="shared" si="46"/>
        <v>130000</v>
      </c>
    </row>
    <row r="160" spans="1:26" s="108" customFormat="1" ht="17.25" customHeight="1" x14ac:dyDescent="0.3">
      <c r="A160" s="98">
        <f t="shared" si="47"/>
        <v>106</v>
      </c>
      <c r="B160" s="99" t="s">
        <v>179</v>
      </c>
      <c r="C160" s="100">
        <f t="shared" si="43"/>
        <v>3876636.46</v>
      </c>
      <c r="D160" s="98"/>
      <c r="E160" s="98"/>
      <c r="F160" s="98"/>
      <c r="G160" s="98"/>
      <c r="H160" s="98"/>
      <c r="I160" s="98"/>
      <c r="J160" s="102">
        <v>1</v>
      </c>
      <c r="K160" s="104">
        <f t="shared" si="44"/>
        <v>3673173</v>
      </c>
      <c r="L160" s="100">
        <f t="shared" si="45"/>
        <v>73463.460000000006</v>
      </c>
      <c r="M160" s="98"/>
      <c r="N160" s="100"/>
      <c r="O160" s="98"/>
      <c r="P160" s="98"/>
      <c r="Q160" s="98"/>
      <c r="R160" s="103"/>
      <c r="S160" s="98"/>
      <c r="T160" s="112"/>
      <c r="U160" s="98"/>
      <c r="V160" s="98"/>
      <c r="W160" s="98"/>
      <c r="X160" s="98"/>
      <c r="Y160" s="98"/>
      <c r="Z160" s="121">
        <f t="shared" si="46"/>
        <v>130000</v>
      </c>
    </row>
    <row r="161" spans="1:26" s="108" customFormat="1" ht="17.25" customHeight="1" x14ac:dyDescent="0.3">
      <c r="A161" s="98">
        <f t="shared" si="47"/>
        <v>107</v>
      </c>
      <c r="B161" s="99" t="s">
        <v>180</v>
      </c>
      <c r="C161" s="100">
        <f t="shared" si="43"/>
        <v>3876636.46</v>
      </c>
      <c r="D161" s="98"/>
      <c r="E161" s="98"/>
      <c r="F161" s="98"/>
      <c r="G161" s="98"/>
      <c r="H161" s="98"/>
      <c r="I161" s="98"/>
      <c r="J161" s="102">
        <v>1</v>
      </c>
      <c r="K161" s="104">
        <f t="shared" si="44"/>
        <v>3673173</v>
      </c>
      <c r="L161" s="100">
        <f t="shared" si="45"/>
        <v>73463.460000000006</v>
      </c>
      <c r="M161" s="98"/>
      <c r="N161" s="100"/>
      <c r="O161" s="98"/>
      <c r="P161" s="98"/>
      <c r="Q161" s="98"/>
      <c r="R161" s="103"/>
      <c r="S161" s="98"/>
      <c r="T161" s="112"/>
      <c r="U161" s="98"/>
      <c r="V161" s="98"/>
      <c r="W161" s="98"/>
      <c r="X161" s="98"/>
      <c r="Y161" s="98"/>
      <c r="Z161" s="121">
        <f t="shared" si="46"/>
        <v>130000</v>
      </c>
    </row>
    <row r="162" spans="1:26" s="108" customFormat="1" ht="17.25" customHeight="1" x14ac:dyDescent="0.3">
      <c r="A162" s="98">
        <f t="shared" si="47"/>
        <v>108</v>
      </c>
      <c r="B162" s="99" t="s">
        <v>181</v>
      </c>
      <c r="C162" s="100">
        <f t="shared" si="43"/>
        <v>11629909.380000001</v>
      </c>
      <c r="D162" s="98"/>
      <c r="E162" s="98"/>
      <c r="F162" s="98"/>
      <c r="G162" s="98"/>
      <c r="H162" s="98"/>
      <c r="I162" s="98"/>
      <c r="J162" s="102">
        <v>3</v>
      </c>
      <c r="K162" s="104">
        <f t="shared" si="44"/>
        <v>11019519</v>
      </c>
      <c r="L162" s="100">
        <f t="shared" si="45"/>
        <v>220390.38</v>
      </c>
      <c r="M162" s="98"/>
      <c r="N162" s="100"/>
      <c r="O162" s="98"/>
      <c r="P162" s="98"/>
      <c r="Q162" s="98"/>
      <c r="R162" s="103"/>
      <c r="S162" s="98"/>
      <c r="T162" s="112"/>
      <c r="U162" s="98"/>
      <c r="V162" s="98"/>
      <c r="W162" s="98"/>
      <c r="X162" s="98"/>
      <c r="Y162" s="98"/>
      <c r="Z162" s="121">
        <f t="shared" si="46"/>
        <v>390000</v>
      </c>
    </row>
    <row r="163" spans="1:26" s="108" customFormat="1" ht="17.25" customHeight="1" x14ac:dyDescent="0.3">
      <c r="A163" s="98">
        <f t="shared" si="47"/>
        <v>109</v>
      </c>
      <c r="B163" s="99" t="s">
        <v>182</v>
      </c>
      <c r="C163" s="100">
        <f t="shared" si="43"/>
        <v>11629909.380000001</v>
      </c>
      <c r="D163" s="98"/>
      <c r="E163" s="98"/>
      <c r="F163" s="98"/>
      <c r="G163" s="98"/>
      <c r="H163" s="98"/>
      <c r="I163" s="98"/>
      <c r="J163" s="102">
        <v>3</v>
      </c>
      <c r="K163" s="104">
        <f t="shared" si="44"/>
        <v>11019519</v>
      </c>
      <c r="L163" s="100">
        <f t="shared" si="45"/>
        <v>220390.38</v>
      </c>
      <c r="M163" s="98"/>
      <c r="N163" s="100"/>
      <c r="O163" s="98"/>
      <c r="P163" s="98"/>
      <c r="Q163" s="98"/>
      <c r="R163" s="103"/>
      <c r="S163" s="98"/>
      <c r="T163" s="112"/>
      <c r="U163" s="98"/>
      <c r="V163" s="98"/>
      <c r="W163" s="98"/>
      <c r="X163" s="98"/>
      <c r="Y163" s="98"/>
      <c r="Z163" s="121">
        <f t="shared" si="46"/>
        <v>390000</v>
      </c>
    </row>
    <row r="164" spans="1:26" s="108" customFormat="1" ht="17.25" customHeight="1" x14ac:dyDescent="0.3">
      <c r="A164" s="98">
        <f t="shared" si="47"/>
        <v>110</v>
      </c>
      <c r="B164" s="99" t="s">
        <v>183</v>
      </c>
      <c r="C164" s="100">
        <f t="shared" si="43"/>
        <v>7753272.9199999999</v>
      </c>
      <c r="D164" s="98"/>
      <c r="E164" s="98"/>
      <c r="F164" s="98"/>
      <c r="G164" s="98"/>
      <c r="H164" s="98"/>
      <c r="I164" s="98"/>
      <c r="J164" s="102">
        <v>2</v>
      </c>
      <c r="K164" s="104">
        <f t="shared" si="44"/>
        <v>7346346</v>
      </c>
      <c r="L164" s="100">
        <f t="shared" si="45"/>
        <v>146926.92000000001</v>
      </c>
      <c r="M164" s="98"/>
      <c r="N164" s="100"/>
      <c r="O164" s="98"/>
      <c r="P164" s="98"/>
      <c r="Q164" s="98"/>
      <c r="R164" s="103"/>
      <c r="S164" s="98"/>
      <c r="T164" s="112"/>
      <c r="U164" s="98"/>
      <c r="V164" s="98"/>
      <c r="W164" s="98"/>
      <c r="X164" s="98"/>
      <c r="Y164" s="98"/>
      <c r="Z164" s="121">
        <f t="shared" si="46"/>
        <v>260000</v>
      </c>
    </row>
    <row r="165" spans="1:26" s="108" customFormat="1" ht="17.25" customHeight="1" x14ac:dyDescent="0.3">
      <c r="A165" s="98">
        <f t="shared" si="47"/>
        <v>111</v>
      </c>
      <c r="B165" s="99" t="s">
        <v>184</v>
      </c>
      <c r="C165" s="100">
        <f t="shared" si="43"/>
        <v>3876636.46</v>
      </c>
      <c r="D165" s="98"/>
      <c r="E165" s="98"/>
      <c r="F165" s="98"/>
      <c r="G165" s="98"/>
      <c r="H165" s="98"/>
      <c r="I165" s="98"/>
      <c r="J165" s="102">
        <v>1</v>
      </c>
      <c r="K165" s="104">
        <f t="shared" si="44"/>
        <v>3673173</v>
      </c>
      <c r="L165" s="100">
        <f t="shared" si="45"/>
        <v>73463.460000000006</v>
      </c>
      <c r="M165" s="98"/>
      <c r="N165" s="100"/>
      <c r="O165" s="98"/>
      <c r="P165" s="98"/>
      <c r="Q165" s="98"/>
      <c r="R165" s="103"/>
      <c r="S165" s="98"/>
      <c r="T165" s="112"/>
      <c r="U165" s="98"/>
      <c r="V165" s="98"/>
      <c r="W165" s="98"/>
      <c r="X165" s="98"/>
      <c r="Y165" s="98"/>
      <c r="Z165" s="121">
        <f t="shared" si="46"/>
        <v>130000</v>
      </c>
    </row>
    <row r="166" spans="1:26" s="108" customFormat="1" ht="17.25" customHeight="1" x14ac:dyDescent="0.3">
      <c r="A166" s="98">
        <f t="shared" si="47"/>
        <v>112</v>
      </c>
      <c r="B166" s="99" t="s">
        <v>185</v>
      </c>
      <c r="C166" s="100">
        <f t="shared" si="43"/>
        <v>15506545.84</v>
      </c>
      <c r="D166" s="98"/>
      <c r="E166" s="98"/>
      <c r="F166" s="98"/>
      <c r="G166" s="98"/>
      <c r="H166" s="98"/>
      <c r="I166" s="98"/>
      <c r="J166" s="102">
        <v>4</v>
      </c>
      <c r="K166" s="104">
        <f t="shared" si="44"/>
        <v>14692692</v>
      </c>
      <c r="L166" s="100">
        <f t="shared" si="45"/>
        <v>293853.84000000003</v>
      </c>
      <c r="M166" s="98"/>
      <c r="N166" s="100"/>
      <c r="O166" s="98"/>
      <c r="P166" s="98"/>
      <c r="Q166" s="98"/>
      <c r="R166" s="103"/>
      <c r="S166" s="98"/>
      <c r="T166" s="112"/>
      <c r="U166" s="98"/>
      <c r="V166" s="98"/>
      <c r="W166" s="98"/>
      <c r="X166" s="98"/>
      <c r="Y166" s="98"/>
      <c r="Z166" s="121">
        <f t="shared" si="46"/>
        <v>520000</v>
      </c>
    </row>
    <row r="167" spans="1:26" s="108" customFormat="1" ht="17.25" customHeight="1" x14ac:dyDescent="0.3">
      <c r="A167" s="114" t="s">
        <v>42</v>
      </c>
      <c r="B167" s="99"/>
      <c r="C167" s="100">
        <f>SUM(C158:C166)</f>
        <v>77532729.200000003</v>
      </c>
      <c r="D167" s="100"/>
      <c r="E167" s="100"/>
      <c r="F167" s="100"/>
      <c r="G167" s="100"/>
      <c r="H167" s="100"/>
      <c r="I167" s="100"/>
      <c r="J167" s="102">
        <f>SUM(J158:J166)</f>
        <v>20</v>
      </c>
      <c r="K167" s="100">
        <f>SUM(K158:K166)</f>
        <v>73463460</v>
      </c>
      <c r="L167" s="100">
        <f>SUM(L158:L166)</f>
        <v>1469269.2000000002</v>
      </c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>
        <f>SUM(Z158:Z166)</f>
        <v>2600000</v>
      </c>
    </row>
    <row r="168" spans="1:26" s="108" customFormat="1" ht="17.25" customHeight="1" x14ac:dyDescent="0.3">
      <c r="A168" s="114" t="s">
        <v>188</v>
      </c>
      <c r="B168" s="99"/>
      <c r="C168" s="100">
        <f>C167</f>
        <v>77532729.200000003</v>
      </c>
      <c r="D168" s="100"/>
      <c r="E168" s="100"/>
      <c r="F168" s="100"/>
      <c r="G168" s="100"/>
      <c r="H168" s="100"/>
      <c r="I168" s="100"/>
      <c r="J168" s="102">
        <f>J167</f>
        <v>20</v>
      </c>
      <c r="K168" s="100">
        <f>K167</f>
        <v>73463460</v>
      </c>
      <c r="L168" s="100">
        <f>L167</f>
        <v>1469269.2000000002</v>
      </c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21">
        <f t="shared" si="46"/>
        <v>2600000</v>
      </c>
    </row>
    <row r="169" spans="1:26" s="108" customFormat="1" ht="17.25" customHeight="1" x14ac:dyDescent="0.3">
      <c r="A169" s="473" t="s">
        <v>73</v>
      </c>
      <c r="B169" s="474"/>
      <c r="C169" s="474"/>
      <c r="D169" s="474"/>
      <c r="E169" s="474"/>
      <c r="F169" s="474"/>
      <c r="G169" s="474"/>
      <c r="H169" s="474"/>
      <c r="I169" s="474"/>
      <c r="J169" s="474"/>
      <c r="K169" s="474"/>
      <c r="L169" s="474"/>
      <c r="M169" s="474"/>
      <c r="N169" s="474"/>
      <c r="O169" s="474"/>
      <c r="P169" s="474"/>
      <c r="Q169" s="474"/>
      <c r="R169" s="474"/>
      <c r="S169" s="474"/>
      <c r="T169" s="474"/>
      <c r="U169" s="474"/>
      <c r="V169" s="474"/>
      <c r="W169" s="474"/>
      <c r="X169" s="474"/>
      <c r="Y169" s="474"/>
      <c r="Z169" s="475"/>
    </row>
    <row r="170" spans="1:26" s="108" customFormat="1" ht="17.25" customHeight="1" x14ac:dyDescent="0.3">
      <c r="A170" s="116" t="s">
        <v>67</v>
      </c>
      <c r="B170" s="99"/>
      <c r="C170" s="100"/>
      <c r="D170" s="98"/>
      <c r="E170" s="98"/>
      <c r="F170" s="98"/>
      <c r="G170" s="98"/>
      <c r="H170" s="98"/>
      <c r="I170" s="98"/>
      <c r="J170" s="102"/>
      <c r="K170" s="98"/>
      <c r="L170" s="100"/>
      <c r="M170" s="98"/>
      <c r="N170" s="100"/>
      <c r="O170" s="98"/>
      <c r="P170" s="98"/>
      <c r="Q170" s="98"/>
      <c r="R170" s="103"/>
      <c r="S170" s="98"/>
      <c r="T170" s="112"/>
      <c r="U170" s="98"/>
      <c r="V170" s="98"/>
      <c r="W170" s="98"/>
      <c r="X170" s="98"/>
      <c r="Y170" s="98"/>
      <c r="Z170" s="113"/>
    </row>
    <row r="171" spans="1:26" s="108" customFormat="1" ht="17.25" customHeight="1" x14ac:dyDescent="0.3">
      <c r="A171" s="98">
        <f>A166+1</f>
        <v>113</v>
      </c>
      <c r="B171" s="99" t="s">
        <v>186</v>
      </c>
      <c r="C171" s="100">
        <f>K171+L171+Z171</f>
        <v>7753272.9199999999</v>
      </c>
      <c r="D171" s="98"/>
      <c r="E171" s="98"/>
      <c r="F171" s="98"/>
      <c r="G171" s="98"/>
      <c r="H171" s="98"/>
      <c r="I171" s="98"/>
      <c r="J171" s="102">
        <v>2</v>
      </c>
      <c r="K171" s="104">
        <f>3673173*J171</f>
        <v>7346346</v>
      </c>
      <c r="L171" s="100">
        <f>K171*0.02</f>
        <v>146926.92000000001</v>
      </c>
      <c r="M171" s="98"/>
      <c r="N171" s="100"/>
      <c r="O171" s="98"/>
      <c r="P171" s="98"/>
      <c r="Q171" s="98"/>
      <c r="R171" s="103"/>
      <c r="S171" s="98"/>
      <c r="T171" s="112"/>
      <c r="U171" s="98"/>
      <c r="V171" s="98"/>
      <c r="W171" s="98"/>
      <c r="X171" s="98"/>
      <c r="Y171" s="98"/>
      <c r="Z171" s="121">
        <f>J171*130000</f>
        <v>260000</v>
      </c>
    </row>
    <row r="172" spans="1:26" s="108" customFormat="1" ht="17.25" customHeight="1" x14ac:dyDescent="0.3">
      <c r="A172" s="98">
        <f>A171+1</f>
        <v>114</v>
      </c>
      <c r="B172" s="99" t="s">
        <v>187</v>
      </c>
      <c r="C172" s="100">
        <f>K172+L172+Z172</f>
        <v>7753272.9199999999</v>
      </c>
      <c r="D172" s="98"/>
      <c r="E172" s="98"/>
      <c r="F172" s="98"/>
      <c r="G172" s="98"/>
      <c r="H172" s="98"/>
      <c r="I172" s="98"/>
      <c r="J172" s="102">
        <v>2</v>
      </c>
      <c r="K172" s="104">
        <f>3673173*J172</f>
        <v>7346346</v>
      </c>
      <c r="L172" s="100">
        <f>K172*0.02</f>
        <v>146926.92000000001</v>
      </c>
      <c r="M172" s="98"/>
      <c r="N172" s="100"/>
      <c r="O172" s="98"/>
      <c r="P172" s="98"/>
      <c r="Q172" s="98"/>
      <c r="R172" s="103"/>
      <c r="S172" s="98"/>
      <c r="T172" s="112"/>
      <c r="U172" s="98"/>
      <c r="V172" s="98"/>
      <c r="W172" s="98"/>
      <c r="X172" s="98"/>
      <c r="Y172" s="98"/>
      <c r="Z172" s="121">
        <f>J172*130000</f>
        <v>260000</v>
      </c>
    </row>
    <row r="173" spans="1:26" s="108" customFormat="1" ht="17.25" customHeight="1" x14ac:dyDescent="0.3">
      <c r="A173" s="114" t="s">
        <v>42</v>
      </c>
      <c r="B173" s="99"/>
      <c r="C173" s="100">
        <f>SUM(C171:C172)</f>
        <v>15506545.84</v>
      </c>
      <c r="D173" s="100"/>
      <c r="E173" s="100"/>
      <c r="F173" s="100"/>
      <c r="G173" s="100"/>
      <c r="H173" s="100"/>
      <c r="I173" s="100"/>
      <c r="J173" s="102">
        <f>SUM(J171:J172)</f>
        <v>4</v>
      </c>
      <c r="K173" s="100">
        <f>SUM(K171:K172)</f>
        <v>14692692</v>
      </c>
      <c r="L173" s="100">
        <f>SUM(L171:L172)</f>
        <v>293853.84000000003</v>
      </c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>
        <f>SUM(Z171:Z172)</f>
        <v>520000</v>
      </c>
    </row>
    <row r="174" spans="1:26" s="108" customFormat="1" ht="17.25" customHeight="1" x14ac:dyDescent="0.3">
      <c r="A174" s="114" t="s">
        <v>72</v>
      </c>
      <c r="B174" s="99"/>
      <c r="C174" s="100">
        <f>C173</f>
        <v>15506545.84</v>
      </c>
      <c r="D174" s="100"/>
      <c r="E174" s="100"/>
      <c r="F174" s="100"/>
      <c r="G174" s="100"/>
      <c r="H174" s="100"/>
      <c r="I174" s="100"/>
      <c r="J174" s="102">
        <f>J173</f>
        <v>4</v>
      </c>
      <c r="K174" s="100">
        <f>K173</f>
        <v>14692692</v>
      </c>
      <c r="L174" s="100">
        <f>L173</f>
        <v>293853.84000000003</v>
      </c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21">
        <f>J174*130000</f>
        <v>520000</v>
      </c>
    </row>
    <row r="175" spans="1:26" s="108" customFormat="1" ht="17.25" customHeight="1" x14ac:dyDescent="0.3">
      <c r="A175" s="473" t="s">
        <v>189</v>
      </c>
      <c r="B175" s="474"/>
      <c r="C175" s="474"/>
      <c r="D175" s="474"/>
      <c r="E175" s="474"/>
      <c r="F175" s="474"/>
      <c r="G175" s="474"/>
      <c r="H175" s="474"/>
      <c r="I175" s="474"/>
      <c r="J175" s="474"/>
      <c r="K175" s="474"/>
      <c r="L175" s="474"/>
      <c r="M175" s="474"/>
      <c r="N175" s="474"/>
      <c r="O175" s="474"/>
      <c r="P175" s="474"/>
      <c r="Q175" s="474"/>
      <c r="R175" s="474"/>
      <c r="S175" s="474"/>
      <c r="T175" s="474"/>
      <c r="U175" s="474"/>
      <c r="V175" s="474"/>
      <c r="W175" s="474"/>
      <c r="X175" s="474"/>
      <c r="Y175" s="474"/>
      <c r="Z175" s="475"/>
    </row>
    <row r="176" spans="1:26" s="108" customFormat="1" ht="17.25" customHeight="1" x14ac:dyDescent="0.3">
      <c r="A176" s="119" t="s">
        <v>190</v>
      </c>
      <c r="B176" s="99"/>
      <c r="C176" s="100"/>
      <c r="D176" s="98"/>
      <c r="E176" s="98"/>
      <c r="F176" s="98"/>
      <c r="G176" s="98"/>
      <c r="H176" s="98"/>
      <c r="I176" s="98"/>
      <c r="J176" s="102"/>
      <c r="K176" s="98"/>
      <c r="L176" s="100"/>
      <c r="M176" s="120"/>
      <c r="N176" s="121"/>
      <c r="O176" s="120"/>
      <c r="P176" s="120"/>
      <c r="Q176" s="120"/>
      <c r="R176" s="121"/>
      <c r="S176" s="98"/>
      <c r="T176" s="112"/>
      <c r="U176" s="98"/>
      <c r="V176" s="98"/>
      <c r="W176" s="98"/>
      <c r="X176" s="98"/>
      <c r="Y176" s="98"/>
      <c r="Z176" s="113"/>
    </row>
    <row r="177" spans="1:16384" s="108" customFormat="1" ht="17.25" customHeight="1" x14ac:dyDescent="0.3">
      <c r="A177" s="98">
        <f>A172+1</f>
        <v>115</v>
      </c>
      <c r="B177" s="99" t="s">
        <v>191</v>
      </c>
      <c r="C177" s="100">
        <f>K177+L177+Z177</f>
        <v>7753272.9199999999</v>
      </c>
      <c r="D177" s="98"/>
      <c r="E177" s="112"/>
      <c r="F177" s="112"/>
      <c r="G177" s="112"/>
      <c r="H177" s="112"/>
      <c r="I177" s="112"/>
      <c r="J177" s="102">
        <v>2</v>
      </c>
      <c r="K177" s="104">
        <f>3673173*J177</f>
        <v>7346346</v>
      </c>
      <c r="L177" s="100">
        <f>K177*0.02</f>
        <v>146926.92000000001</v>
      </c>
      <c r="M177" s="98"/>
      <c r="N177" s="103"/>
      <c r="O177" s="98"/>
      <c r="P177" s="98"/>
      <c r="Q177" s="98"/>
      <c r="R177" s="103"/>
      <c r="S177" s="98"/>
      <c r="T177" s="112"/>
      <c r="U177" s="98"/>
      <c r="V177" s="98"/>
      <c r="W177" s="98"/>
      <c r="X177" s="98"/>
      <c r="Y177" s="98"/>
      <c r="Z177" s="121">
        <f>J177*130000</f>
        <v>260000</v>
      </c>
    </row>
    <row r="178" spans="1:16384" s="108" customFormat="1" ht="17.25" customHeight="1" x14ac:dyDescent="0.3">
      <c r="A178" s="98">
        <f>A177+1</f>
        <v>116</v>
      </c>
      <c r="B178" s="99" t="s">
        <v>192</v>
      </c>
      <c r="C178" s="100">
        <f>K178+L178+Z178</f>
        <v>7753272.9199999999</v>
      </c>
      <c r="D178" s="98"/>
      <c r="E178" s="112"/>
      <c r="F178" s="112"/>
      <c r="G178" s="112"/>
      <c r="H178" s="112"/>
      <c r="I178" s="112"/>
      <c r="J178" s="102">
        <v>2</v>
      </c>
      <c r="K178" s="104">
        <f>3673173*J178</f>
        <v>7346346</v>
      </c>
      <c r="L178" s="100">
        <f>K178*0.02</f>
        <v>146926.92000000001</v>
      </c>
      <c r="M178" s="98"/>
      <c r="N178" s="103"/>
      <c r="O178" s="98"/>
      <c r="P178" s="98"/>
      <c r="Q178" s="98"/>
      <c r="R178" s="103"/>
      <c r="S178" s="98"/>
      <c r="T178" s="112"/>
      <c r="U178" s="98"/>
      <c r="V178" s="98"/>
      <c r="W178" s="98"/>
      <c r="X178" s="98"/>
      <c r="Y178" s="98"/>
      <c r="Z178" s="121">
        <f>J178*130000</f>
        <v>260000</v>
      </c>
    </row>
    <row r="179" spans="1:16384" s="108" customFormat="1" ht="17.25" customHeight="1" x14ac:dyDescent="0.3">
      <c r="A179" s="114" t="s">
        <v>42</v>
      </c>
      <c r="B179" s="99"/>
      <c r="C179" s="100">
        <f>SUM(C177:C178)</f>
        <v>15506545.84</v>
      </c>
      <c r="D179" s="100"/>
      <c r="E179" s="100"/>
      <c r="F179" s="100"/>
      <c r="G179" s="100"/>
      <c r="H179" s="100"/>
      <c r="I179" s="100"/>
      <c r="J179" s="102">
        <f>SUM(J177:J178)</f>
        <v>4</v>
      </c>
      <c r="K179" s="100">
        <f>SUM(K177:K178)</f>
        <v>14692692</v>
      </c>
      <c r="L179" s="100">
        <f>SUM(L177:L178)</f>
        <v>293853.84000000003</v>
      </c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>
        <f>SUM(Z177:Z178)</f>
        <v>520000</v>
      </c>
    </row>
    <row r="180" spans="1:16384" s="108" customFormat="1" ht="17.25" customHeight="1" x14ac:dyDescent="0.3">
      <c r="A180" s="114" t="s">
        <v>198</v>
      </c>
      <c r="B180" s="99"/>
      <c r="C180" s="100">
        <f>C179</f>
        <v>15506545.84</v>
      </c>
      <c r="D180" s="100"/>
      <c r="E180" s="100"/>
      <c r="F180" s="100"/>
      <c r="G180" s="100"/>
      <c r="H180" s="100"/>
      <c r="I180" s="100"/>
      <c r="J180" s="102">
        <f>J179</f>
        <v>4</v>
      </c>
      <c r="K180" s="100">
        <f>K179</f>
        <v>14692692</v>
      </c>
      <c r="L180" s="100">
        <f>L179</f>
        <v>293853.84000000003</v>
      </c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21">
        <f>J180*130000</f>
        <v>520000</v>
      </c>
    </row>
    <row r="181" spans="1:16384" s="108" customFormat="1" ht="17.25" customHeight="1" x14ac:dyDescent="0.3">
      <c r="A181" s="191" t="s">
        <v>43</v>
      </c>
      <c r="B181" s="192"/>
      <c r="C181" s="111">
        <f>C180+C174+C168+C155+C142+C131+C126+C110+C92+C76+C54+C22</f>
        <v>949847128.81519997</v>
      </c>
      <c r="D181" s="216">
        <f t="shared" ref="D181:BO181" si="48">D180+D174+D168+D155+D142+D131+D126+D110+D92+D76+D54+D22</f>
        <v>0</v>
      </c>
      <c r="E181" s="216">
        <f t="shared" si="48"/>
        <v>0</v>
      </c>
      <c r="F181" s="216">
        <f t="shared" si="48"/>
        <v>0</v>
      </c>
      <c r="G181" s="216">
        <f t="shared" si="48"/>
        <v>0</v>
      </c>
      <c r="H181" s="216">
        <f t="shared" si="48"/>
        <v>0</v>
      </c>
      <c r="I181" s="216">
        <f t="shared" si="48"/>
        <v>0</v>
      </c>
      <c r="J181" s="216">
        <f t="shared" si="48"/>
        <v>255</v>
      </c>
      <c r="K181" s="216">
        <f t="shared" si="48"/>
        <v>897998684.21000004</v>
      </c>
      <c r="L181" s="216">
        <f t="shared" si="48"/>
        <v>18308444.605199996</v>
      </c>
      <c r="M181" s="216">
        <f t="shared" si="48"/>
        <v>0</v>
      </c>
      <c r="N181" s="216">
        <f t="shared" si="48"/>
        <v>0</v>
      </c>
      <c r="O181" s="216">
        <f t="shared" si="48"/>
        <v>0</v>
      </c>
      <c r="P181" s="216">
        <f t="shared" si="48"/>
        <v>0</v>
      </c>
      <c r="Q181" s="216">
        <f t="shared" si="48"/>
        <v>0</v>
      </c>
      <c r="R181" s="216">
        <f t="shared" si="48"/>
        <v>0</v>
      </c>
      <c r="S181" s="216">
        <f t="shared" si="48"/>
        <v>0</v>
      </c>
      <c r="T181" s="216">
        <f t="shared" si="48"/>
        <v>0</v>
      </c>
      <c r="U181" s="216">
        <f t="shared" si="48"/>
        <v>0</v>
      </c>
      <c r="V181" s="216">
        <f t="shared" si="48"/>
        <v>0</v>
      </c>
      <c r="W181" s="216">
        <f t="shared" si="48"/>
        <v>0</v>
      </c>
      <c r="X181" s="216">
        <f t="shared" si="48"/>
        <v>0</v>
      </c>
      <c r="Y181" s="216">
        <f t="shared" si="48"/>
        <v>0</v>
      </c>
      <c r="Z181" s="216">
        <f t="shared" si="48"/>
        <v>33150000</v>
      </c>
      <c r="AA181" s="216">
        <f t="shared" si="48"/>
        <v>0</v>
      </c>
      <c r="AB181" s="216">
        <f t="shared" si="48"/>
        <v>0</v>
      </c>
      <c r="AC181" s="216">
        <f t="shared" si="48"/>
        <v>0</v>
      </c>
      <c r="AD181" s="216">
        <f t="shared" si="48"/>
        <v>0</v>
      </c>
      <c r="AE181" s="216">
        <f t="shared" si="48"/>
        <v>0</v>
      </c>
      <c r="AF181" s="216">
        <f t="shared" si="48"/>
        <v>0</v>
      </c>
      <c r="AG181" s="216">
        <f t="shared" si="48"/>
        <v>0</v>
      </c>
      <c r="AH181" s="216">
        <f t="shared" si="48"/>
        <v>0</v>
      </c>
      <c r="AI181" s="216">
        <f t="shared" si="48"/>
        <v>0</v>
      </c>
      <c r="AJ181" s="216">
        <f t="shared" si="48"/>
        <v>0</v>
      </c>
      <c r="AK181" s="216">
        <f t="shared" si="48"/>
        <v>0</v>
      </c>
      <c r="AL181" s="216">
        <f t="shared" si="48"/>
        <v>0</v>
      </c>
      <c r="AM181" s="216">
        <f t="shared" si="48"/>
        <v>0</v>
      </c>
      <c r="AN181" s="216">
        <f t="shared" si="48"/>
        <v>0</v>
      </c>
      <c r="AO181" s="216">
        <f t="shared" si="48"/>
        <v>0</v>
      </c>
      <c r="AP181" s="216">
        <f t="shared" si="48"/>
        <v>0</v>
      </c>
      <c r="AQ181" s="216">
        <f t="shared" si="48"/>
        <v>0</v>
      </c>
      <c r="AR181" s="216">
        <f t="shared" si="48"/>
        <v>0</v>
      </c>
      <c r="AS181" s="216">
        <f t="shared" si="48"/>
        <v>0</v>
      </c>
      <c r="AT181" s="216">
        <f t="shared" si="48"/>
        <v>0</v>
      </c>
      <c r="AU181" s="216">
        <f t="shared" si="48"/>
        <v>0</v>
      </c>
      <c r="AV181" s="216">
        <f t="shared" si="48"/>
        <v>0</v>
      </c>
      <c r="AW181" s="216">
        <f t="shared" si="48"/>
        <v>0</v>
      </c>
      <c r="AX181" s="216">
        <f t="shared" si="48"/>
        <v>0</v>
      </c>
      <c r="AY181" s="216">
        <f t="shared" si="48"/>
        <v>0</v>
      </c>
      <c r="AZ181" s="216">
        <f t="shared" si="48"/>
        <v>0</v>
      </c>
      <c r="BA181" s="216">
        <f t="shared" si="48"/>
        <v>0</v>
      </c>
      <c r="BB181" s="216">
        <f t="shared" si="48"/>
        <v>0</v>
      </c>
      <c r="BC181" s="216">
        <f t="shared" si="48"/>
        <v>0</v>
      </c>
      <c r="BD181" s="216">
        <f t="shared" si="48"/>
        <v>0</v>
      </c>
      <c r="BE181" s="216">
        <f t="shared" si="48"/>
        <v>0</v>
      </c>
      <c r="BF181" s="216">
        <f t="shared" si="48"/>
        <v>0</v>
      </c>
      <c r="BG181" s="216">
        <f t="shared" si="48"/>
        <v>0</v>
      </c>
      <c r="BH181" s="216">
        <f t="shared" si="48"/>
        <v>0</v>
      </c>
      <c r="BI181" s="216">
        <f t="shared" si="48"/>
        <v>0</v>
      </c>
      <c r="BJ181" s="216">
        <f t="shared" si="48"/>
        <v>0</v>
      </c>
      <c r="BK181" s="216">
        <f t="shared" si="48"/>
        <v>0</v>
      </c>
      <c r="BL181" s="216">
        <f t="shared" si="48"/>
        <v>0</v>
      </c>
      <c r="BM181" s="216">
        <f t="shared" si="48"/>
        <v>0</v>
      </c>
      <c r="BN181" s="216">
        <f t="shared" si="48"/>
        <v>0</v>
      </c>
      <c r="BO181" s="216">
        <f t="shared" si="48"/>
        <v>0</v>
      </c>
      <c r="BP181" s="216">
        <f t="shared" ref="BP181:EA181" si="49">BP180+BP174+BP168+BP155+BP142+BP131+BP126+BP110+BP92+BP76+BP54+BP22</f>
        <v>0</v>
      </c>
      <c r="BQ181" s="216">
        <f t="shared" si="49"/>
        <v>0</v>
      </c>
      <c r="BR181" s="216">
        <f t="shared" si="49"/>
        <v>0</v>
      </c>
      <c r="BS181" s="216">
        <f t="shared" si="49"/>
        <v>0</v>
      </c>
      <c r="BT181" s="216">
        <f t="shared" si="49"/>
        <v>0</v>
      </c>
      <c r="BU181" s="216">
        <f t="shared" si="49"/>
        <v>0</v>
      </c>
      <c r="BV181" s="216">
        <f t="shared" si="49"/>
        <v>0</v>
      </c>
      <c r="BW181" s="216">
        <f t="shared" si="49"/>
        <v>0</v>
      </c>
      <c r="BX181" s="216">
        <f t="shared" si="49"/>
        <v>0</v>
      </c>
      <c r="BY181" s="216">
        <f t="shared" si="49"/>
        <v>0</v>
      </c>
      <c r="BZ181" s="216">
        <f t="shared" si="49"/>
        <v>0</v>
      </c>
      <c r="CA181" s="216">
        <f t="shared" si="49"/>
        <v>0</v>
      </c>
      <c r="CB181" s="216">
        <f t="shared" si="49"/>
        <v>0</v>
      </c>
      <c r="CC181" s="216">
        <f t="shared" si="49"/>
        <v>0</v>
      </c>
      <c r="CD181" s="216">
        <f t="shared" si="49"/>
        <v>0</v>
      </c>
      <c r="CE181" s="216">
        <f t="shared" si="49"/>
        <v>0</v>
      </c>
      <c r="CF181" s="216">
        <f t="shared" si="49"/>
        <v>0</v>
      </c>
      <c r="CG181" s="216">
        <f t="shared" si="49"/>
        <v>0</v>
      </c>
      <c r="CH181" s="216">
        <f t="shared" si="49"/>
        <v>0</v>
      </c>
      <c r="CI181" s="216">
        <f t="shared" si="49"/>
        <v>0</v>
      </c>
      <c r="CJ181" s="216">
        <f t="shared" si="49"/>
        <v>0</v>
      </c>
      <c r="CK181" s="216">
        <f t="shared" si="49"/>
        <v>0</v>
      </c>
      <c r="CL181" s="216">
        <f t="shared" si="49"/>
        <v>0</v>
      </c>
      <c r="CM181" s="216">
        <f t="shared" si="49"/>
        <v>0</v>
      </c>
      <c r="CN181" s="216">
        <f t="shared" si="49"/>
        <v>0</v>
      </c>
      <c r="CO181" s="216">
        <f t="shared" si="49"/>
        <v>0</v>
      </c>
      <c r="CP181" s="216">
        <f t="shared" si="49"/>
        <v>0</v>
      </c>
      <c r="CQ181" s="216">
        <f t="shared" si="49"/>
        <v>0</v>
      </c>
      <c r="CR181" s="216">
        <f t="shared" si="49"/>
        <v>0</v>
      </c>
      <c r="CS181" s="216">
        <f t="shared" si="49"/>
        <v>0</v>
      </c>
      <c r="CT181" s="216">
        <f t="shared" si="49"/>
        <v>0</v>
      </c>
      <c r="CU181" s="216">
        <f t="shared" si="49"/>
        <v>0</v>
      </c>
      <c r="CV181" s="216">
        <f t="shared" si="49"/>
        <v>0</v>
      </c>
      <c r="CW181" s="216">
        <f t="shared" si="49"/>
        <v>0</v>
      </c>
      <c r="CX181" s="216">
        <f t="shared" si="49"/>
        <v>0</v>
      </c>
      <c r="CY181" s="216">
        <f t="shared" si="49"/>
        <v>0</v>
      </c>
      <c r="CZ181" s="216">
        <f t="shared" si="49"/>
        <v>0</v>
      </c>
      <c r="DA181" s="216">
        <f t="shared" si="49"/>
        <v>0</v>
      </c>
      <c r="DB181" s="216">
        <f t="shared" si="49"/>
        <v>0</v>
      </c>
      <c r="DC181" s="216">
        <f t="shared" si="49"/>
        <v>0</v>
      </c>
      <c r="DD181" s="216">
        <f t="shared" si="49"/>
        <v>0</v>
      </c>
      <c r="DE181" s="216">
        <f t="shared" si="49"/>
        <v>0</v>
      </c>
      <c r="DF181" s="216">
        <f t="shared" si="49"/>
        <v>0</v>
      </c>
      <c r="DG181" s="216">
        <f t="shared" si="49"/>
        <v>0</v>
      </c>
      <c r="DH181" s="216">
        <f t="shared" si="49"/>
        <v>0</v>
      </c>
      <c r="DI181" s="216">
        <f t="shared" si="49"/>
        <v>0</v>
      </c>
      <c r="DJ181" s="216">
        <f t="shared" si="49"/>
        <v>0</v>
      </c>
      <c r="DK181" s="216">
        <f t="shared" si="49"/>
        <v>0</v>
      </c>
      <c r="DL181" s="216">
        <f t="shared" si="49"/>
        <v>0</v>
      </c>
      <c r="DM181" s="216">
        <f t="shared" si="49"/>
        <v>0</v>
      </c>
      <c r="DN181" s="216">
        <f t="shared" si="49"/>
        <v>0</v>
      </c>
      <c r="DO181" s="216">
        <f t="shared" si="49"/>
        <v>0</v>
      </c>
      <c r="DP181" s="216">
        <f t="shared" si="49"/>
        <v>0</v>
      </c>
      <c r="DQ181" s="216">
        <f t="shared" si="49"/>
        <v>0</v>
      </c>
      <c r="DR181" s="216">
        <f t="shared" si="49"/>
        <v>0</v>
      </c>
      <c r="DS181" s="216">
        <f t="shared" si="49"/>
        <v>0</v>
      </c>
      <c r="DT181" s="216">
        <f t="shared" si="49"/>
        <v>0</v>
      </c>
      <c r="DU181" s="216">
        <f t="shared" si="49"/>
        <v>0</v>
      </c>
      <c r="DV181" s="216">
        <f t="shared" si="49"/>
        <v>0</v>
      </c>
      <c r="DW181" s="216">
        <f t="shared" si="49"/>
        <v>0</v>
      </c>
      <c r="DX181" s="216">
        <f t="shared" si="49"/>
        <v>0</v>
      </c>
      <c r="DY181" s="216">
        <f t="shared" si="49"/>
        <v>0</v>
      </c>
      <c r="DZ181" s="216">
        <f t="shared" si="49"/>
        <v>0</v>
      </c>
      <c r="EA181" s="216">
        <f t="shared" si="49"/>
        <v>0</v>
      </c>
      <c r="EB181" s="216">
        <f t="shared" ref="EB181:GM181" si="50">EB180+EB174+EB168+EB155+EB142+EB131+EB126+EB110+EB92+EB76+EB54+EB22</f>
        <v>0</v>
      </c>
      <c r="EC181" s="216">
        <f t="shared" si="50"/>
        <v>0</v>
      </c>
      <c r="ED181" s="216">
        <f t="shared" si="50"/>
        <v>0</v>
      </c>
      <c r="EE181" s="216">
        <f t="shared" si="50"/>
        <v>0</v>
      </c>
      <c r="EF181" s="216">
        <f t="shared" si="50"/>
        <v>0</v>
      </c>
      <c r="EG181" s="216">
        <f t="shared" si="50"/>
        <v>0</v>
      </c>
      <c r="EH181" s="216">
        <f t="shared" si="50"/>
        <v>0</v>
      </c>
      <c r="EI181" s="216">
        <f t="shared" si="50"/>
        <v>0</v>
      </c>
      <c r="EJ181" s="216">
        <f t="shared" si="50"/>
        <v>0</v>
      </c>
      <c r="EK181" s="216">
        <f t="shared" si="50"/>
        <v>0</v>
      </c>
      <c r="EL181" s="216">
        <f t="shared" si="50"/>
        <v>0</v>
      </c>
      <c r="EM181" s="216">
        <f t="shared" si="50"/>
        <v>0</v>
      </c>
      <c r="EN181" s="216">
        <f t="shared" si="50"/>
        <v>0</v>
      </c>
      <c r="EO181" s="216">
        <f t="shared" si="50"/>
        <v>0</v>
      </c>
      <c r="EP181" s="216">
        <f t="shared" si="50"/>
        <v>0</v>
      </c>
      <c r="EQ181" s="216">
        <f t="shared" si="50"/>
        <v>0</v>
      </c>
      <c r="ER181" s="216">
        <f t="shared" si="50"/>
        <v>0</v>
      </c>
      <c r="ES181" s="216">
        <f t="shared" si="50"/>
        <v>0</v>
      </c>
      <c r="ET181" s="216">
        <f t="shared" si="50"/>
        <v>0</v>
      </c>
      <c r="EU181" s="216">
        <f t="shared" si="50"/>
        <v>0</v>
      </c>
      <c r="EV181" s="216">
        <f t="shared" si="50"/>
        <v>0</v>
      </c>
      <c r="EW181" s="216">
        <f t="shared" si="50"/>
        <v>0</v>
      </c>
      <c r="EX181" s="216">
        <f t="shared" si="50"/>
        <v>0</v>
      </c>
      <c r="EY181" s="216">
        <f t="shared" si="50"/>
        <v>0</v>
      </c>
      <c r="EZ181" s="216">
        <f t="shared" si="50"/>
        <v>0</v>
      </c>
      <c r="FA181" s="216">
        <f t="shared" si="50"/>
        <v>0</v>
      </c>
      <c r="FB181" s="216">
        <f t="shared" si="50"/>
        <v>0</v>
      </c>
      <c r="FC181" s="216">
        <f t="shared" si="50"/>
        <v>0</v>
      </c>
      <c r="FD181" s="216">
        <f t="shared" si="50"/>
        <v>0</v>
      </c>
      <c r="FE181" s="216">
        <f t="shared" si="50"/>
        <v>0</v>
      </c>
      <c r="FF181" s="216">
        <f t="shared" si="50"/>
        <v>0</v>
      </c>
      <c r="FG181" s="216">
        <f t="shared" si="50"/>
        <v>0</v>
      </c>
      <c r="FH181" s="216">
        <f t="shared" si="50"/>
        <v>0</v>
      </c>
      <c r="FI181" s="216">
        <f t="shared" si="50"/>
        <v>0</v>
      </c>
      <c r="FJ181" s="216">
        <f t="shared" si="50"/>
        <v>0</v>
      </c>
      <c r="FK181" s="216">
        <f t="shared" si="50"/>
        <v>0</v>
      </c>
      <c r="FL181" s="216">
        <f t="shared" si="50"/>
        <v>0</v>
      </c>
      <c r="FM181" s="216">
        <f t="shared" si="50"/>
        <v>0</v>
      </c>
      <c r="FN181" s="216">
        <f t="shared" si="50"/>
        <v>0</v>
      </c>
      <c r="FO181" s="216">
        <f t="shared" si="50"/>
        <v>0</v>
      </c>
      <c r="FP181" s="216">
        <f t="shared" si="50"/>
        <v>0</v>
      </c>
      <c r="FQ181" s="216">
        <f t="shared" si="50"/>
        <v>0</v>
      </c>
      <c r="FR181" s="216">
        <f t="shared" si="50"/>
        <v>0</v>
      </c>
      <c r="FS181" s="216">
        <f t="shared" si="50"/>
        <v>0</v>
      </c>
      <c r="FT181" s="216">
        <f t="shared" si="50"/>
        <v>0</v>
      </c>
      <c r="FU181" s="216">
        <f t="shared" si="50"/>
        <v>0</v>
      </c>
      <c r="FV181" s="216">
        <f t="shared" si="50"/>
        <v>0</v>
      </c>
      <c r="FW181" s="216">
        <f t="shared" si="50"/>
        <v>0</v>
      </c>
      <c r="FX181" s="216">
        <f t="shared" si="50"/>
        <v>0</v>
      </c>
      <c r="FY181" s="216">
        <f t="shared" si="50"/>
        <v>0</v>
      </c>
      <c r="FZ181" s="216">
        <f t="shared" si="50"/>
        <v>0</v>
      </c>
      <c r="GA181" s="216">
        <f t="shared" si="50"/>
        <v>0</v>
      </c>
      <c r="GB181" s="216">
        <f t="shared" si="50"/>
        <v>0</v>
      </c>
      <c r="GC181" s="216">
        <f t="shared" si="50"/>
        <v>0</v>
      </c>
      <c r="GD181" s="216">
        <f t="shared" si="50"/>
        <v>0</v>
      </c>
      <c r="GE181" s="216">
        <f t="shared" si="50"/>
        <v>0</v>
      </c>
      <c r="GF181" s="216">
        <f t="shared" si="50"/>
        <v>0</v>
      </c>
      <c r="GG181" s="216">
        <f t="shared" si="50"/>
        <v>0</v>
      </c>
      <c r="GH181" s="216">
        <f t="shared" si="50"/>
        <v>0</v>
      </c>
      <c r="GI181" s="216">
        <f t="shared" si="50"/>
        <v>0</v>
      </c>
      <c r="GJ181" s="216">
        <f t="shared" si="50"/>
        <v>0</v>
      </c>
      <c r="GK181" s="216">
        <f t="shared" si="50"/>
        <v>0</v>
      </c>
      <c r="GL181" s="216">
        <f t="shared" si="50"/>
        <v>0</v>
      </c>
      <c r="GM181" s="216">
        <f t="shared" si="50"/>
        <v>0</v>
      </c>
      <c r="GN181" s="216">
        <f t="shared" ref="GN181:IY181" si="51">GN180+GN174+GN168+GN155+GN142+GN131+GN126+GN110+GN92+GN76+GN54+GN22</f>
        <v>0</v>
      </c>
      <c r="GO181" s="216">
        <f t="shared" si="51"/>
        <v>0</v>
      </c>
      <c r="GP181" s="216">
        <f t="shared" si="51"/>
        <v>0</v>
      </c>
      <c r="GQ181" s="216">
        <f t="shared" si="51"/>
        <v>0</v>
      </c>
      <c r="GR181" s="216">
        <f t="shared" si="51"/>
        <v>0</v>
      </c>
      <c r="GS181" s="216">
        <f t="shared" si="51"/>
        <v>0</v>
      </c>
      <c r="GT181" s="216">
        <f t="shared" si="51"/>
        <v>0</v>
      </c>
      <c r="GU181" s="216">
        <f t="shared" si="51"/>
        <v>0</v>
      </c>
      <c r="GV181" s="216">
        <f t="shared" si="51"/>
        <v>0</v>
      </c>
      <c r="GW181" s="216">
        <f t="shared" si="51"/>
        <v>0</v>
      </c>
      <c r="GX181" s="216">
        <f t="shared" si="51"/>
        <v>0</v>
      </c>
      <c r="GY181" s="216">
        <f t="shared" si="51"/>
        <v>0</v>
      </c>
      <c r="GZ181" s="216">
        <f t="shared" si="51"/>
        <v>0</v>
      </c>
      <c r="HA181" s="216">
        <f t="shared" si="51"/>
        <v>0</v>
      </c>
      <c r="HB181" s="216">
        <f t="shared" si="51"/>
        <v>0</v>
      </c>
      <c r="HC181" s="216">
        <f t="shared" si="51"/>
        <v>0</v>
      </c>
      <c r="HD181" s="216">
        <f t="shared" si="51"/>
        <v>0</v>
      </c>
      <c r="HE181" s="216">
        <f t="shared" si="51"/>
        <v>0</v>
      </c>
      <c r="HF181" s="216">
        <f t="shared" si="51"/>
        <v>0</v>
      </c>
      <c r="HG181" s="216">
        <f t="shared" si="51"/>
        <v>0</v>
      </c>
      <c r="HH181" s="216">
        <f t="shared" si="51"/>
        <v>0</v>
      </c>
      <c r="HI181" s="216">
        <f t="shared" si="51"/>
        <v>0</v>
      </c>
      <c r="HJ181" s="216">
        <f t="shared" si="51"/>
        <v>0</v>
      </c>
      <c r="HK181" s="216">
        <f t="shared" si="51"/>
        <v>0</v>
      </c>
      <c r="HL181" s="216">
        <f t="shared" si="51"/>
        <v>0</v>
      </c>
      <c r="HM181" s="216">
        <f t="shared" si="51"/>
        <v>0</v>
      </c>
      <c r="HN181" s="216">
        <f t="shared" si="51"/>
        <v>0</v>
      </c>
      <c r="HO181" s="216">
        <f t="shared" si="51"/>
        <v>0</v>
      </c>
      <c r="HP181" s="216">
        <f t="shared" si="51"/>
        <v>0</v>
      </c>
      <c r="HQ181" s="216">
        <f t="shared" si="51"/>
        <v>0</v>
      </c>
      <c r="HR181" s="216">
        <f t="shared" si="51"/>
        <v>0</v>
      </c>
      <c r="HS181" s="216">
        <f t="shared" si="51"/>
        <v>0</v>
      </c>
      <c r="HT181" s="216">
        <f t="shared" si="51"/>
        <v>0</v>
      </c>
      <c r="HU181" s="216">
        <f t="shared" si="51"/>
        <v>0</v>
      </c>
      <c r="HV181" s="216">
        <f t="shared" si="51"/>
        <v>0</v>
      </c>
      <c r="HW181" s="216">
        <f t="shared" si="51"/>
        <v>0</v>
      </c>
      <c r="HX181" s="216">
        <f t="shared" si="51"/>
        <v>0</v>
      </c>
      <c r="HY181" s="216">
        <f t="shared" si="51"/>
        <v>0</v>
      </c>
      <c r="HZ181" s="216">
        <f t="shared" si="51"/>
        <v>0</v>
      </c>
      <c r="IA181" s="216">
        <f t="shared" si="51"/>
        <v>0</v>
      </c>
      <c r="IB181" s="216">
        <f t="shared" si="51"/>
        <v>0</v>
      </c>
      <c r="IC181" s="216">
        <f t="shared" si="51"/>
        <v>0</v>
      </c>
      <c r="ID181" s="216">
        <f t="shared" si="51"/>
        <v>0</v>
      </c>
      <c r="IE181" s="216">
        <f t="shared" si="51"/>
        <v>0</v>
      </c>
      <c r="IF181" s="216">
        <f t="shared" si="51"/>
        <v>0</v>
      </c>
      <c r="IG181" s="216">
        <f t="shared" si="51"/>
        <v>0</v>
      </c>
      <c r="IH181" s="216">
        <f t="shared" si="51"/>
        <v>0</v>
      </c>
      <c r="II181" s="216">
        <f t="shared" si="51"/>
        <v>0</v>
      </c>
      <c r="IJ181" s="216">
        <f t="shared" si="51"/>
        <v>0</v>
      </c>
      <c r="IK181" s="216">
        <f t="shared" si="51"/>
        <v>0</v>
      </c>
      <c r="IL181" s="216">
        <f t="shared" si="51"/>
        <v>0</v>
      </c>
      <c r="IM181" s="216">
        <f t="shared" si="51"/>
        <v>0</v>
      </c>
      <c r="IN181" s="216">
        <f t="shared" si="51"/>
        <v>0</v>
      </c>
      <c r="IO181" s="216">
        <f t="shared" si="51"/>
        <v>0</v>
      </c>
      <c r="IP181" s="216">
        <f t="shared" si="51"/>
        <v>0</v>
      </c>
      <c r="IQ181" s="216">
        <f t="shared" si="51"/>
        <v>0</v>
      </c>
      <c r="IR181" s="216">
        <f t="shared" si="51"/>
        <v>0</v>
      </c>
      <c r="IS181" s="216">
        <f t="shared" si="51"/>
        <v>0</v>
      </c>
      <c r="IT181" s="216">
        <f t="shared" si="51"/>
        <v>0</v>
      </c>
      <c r="IU181" s="216">
        <f t="shared" si="51"/>
        <v>0</v>
      </c>
      <c r="IV181" s="216">
        <f t="shared" si="51"/>
        <v>0</v>
      </c>
      <c r="IW181" s="216">
        <f t="shared" si="51"/>
        <v>0</v>
      </c>
      <c r="IX181" s="216">
        <f t="shared" si="51"/>
        <v>0</v>
      </c>
      <c r="IY181" s="216">
        <f t="shared" si="51"/>
        <v>0</v>
      </c>
      <c r="IZ181" s="216">
        <f t="shared" ref="IZ181:LK181" si="52">IZ180+IZ174+IZ168+IZ155+IZ142+IZ131+IZ126+IZ110+IZ92+IZ76+IZ54+IZ22</f>
        <v>0</v>
      </c>
      <c r="JA181" s="216">
        <f t="shared" si="52"/>
        <v>0</v>
      </c>
      <c r="JB181" s="216">
        <f t="shared" si="52"/>
        <v>0</v>
      </c>
      <c r="JC181" s="216">
        <f t="shared" si="52"/>
        <v>0</v>
      </c>
      <c r="JD181" s="216">
        <f t="shared" si="52"/>
        <v>0</v>
      </c>
      <c r="JE181" s="216">
        <f t="shared" si="52"/>
        <v>0</v>
      </c>
      <c r="JF181" s="216">
        <f t="shared" si="52"/>
        <v>0</v>
      </c>
      <c r="JG181" s="216">
        <f t="shared" si="52"/>
        <v>0</v>
      </c>
      <c r="JH181" s="216">
        <f t="shared" si="52"/>
        <v>0</v>
      </c>
      <c r="JI181" s="216">
        <f t="shared" si="52"/>
        <v>0</v>
      </c>
      <c r="JJ181" s="216">
        <f t="shared" si="52"/>
        <v>0</v>
      </c>
      <c r="JK181" s="216">
        <f t="shared" si="52"/>
        <v>0</v>
      </c>
      <c r="JL181" s="216">
        <f t="shared" si="52"/>
        <v>0</v>
      </c>
      <c r="JM181" s="216">
        <f t="shared" si="52"/>
        <v>0</v>
      </c>
      <c r="JN181" s="216">
        <f t="shared" si="52"/>
        <v>0</v>
      </c>
      <c r="JO181" s="216">
        <f t="shared" si="52"/>
        <v>0</v>
      </c>
      <c r="JP181" s="216">
        <f t="shared" si="52"/>
        <v>0</v>
      </c>
      <c r="JQ181" s="216">
        <f t="shared" si="52"/>
        <v>0</v>
      </c>
      <c r="JR181" s="216">
        <f t="shared" si="52"/>
        <v>0</v>
      </c>
      <c r="JS181" s="216">
        <f t="shared" si="52"/>
        <v>0</v>
      </c>
      <c r="JT181" s="216">
        <f t="shared" si="52"/>
        <v>0</v>
      </c>
      <c r="JU181" s="216">
        <f t="shared" si="52"/>
        <v>0</v>
      </c>
      <c r="JV181" s="216">
        <f t="shared" si="52"/>
        <v>0</v>
      </c>
      <c r="JW181" s="216">
        <f t="shared" si="52"/>
        <v>0</v>
      </c>
      <c r="JX181" s="216">
        <f t="shared" si="52"/>
        <v>0</v>
      </c>
      <c r="JY181" s="216">
        <f t="shared" si="52"/>
        <v>0</v>
      </c>
      <c r="JZ181" s="216">
        <f t="shared" si="52"/>
        <v>0</v>
      </c>
      <c r="KA181" s="216">
        <f t="shared" si="52"/>
        <v>0</v>
      </c>
      <c r="KB181" s="216">
        <f t="shared" si="52"/>
        <v>0</v>
      </c>
      <c r="KC181" s="216">
        <f t="shared" si="52"/>
        <v>0</v>
      </c>
      <c r="KD181" s="216">
        <f t="shared" si="52"/>
        <v>0</v>
      </c>
      <c r="KE181" s="216">
        <f t="shared" si="52"/>
        <v>0</v>
      </c>
      <c r="KF181" s="216">
        <f t="shared" si="52"/>
        <v>0</v>
      </c>
      <c r="KG181" s="216">
        <f t="shared" si="52"/>
        <v>0</v>
      </c>
      <c r="KH181" s="216">
        <f t="shared" si="52"/>
        <v>0</v>
      </c>
      <c r="KI181" s="216">
        <f t="shared" si="52"/>
        <v>0</v>
      </c>
      <c r="KJ181" s="216">
        <f t="shared" si="52"/>
        <v>0</v>
      </c>
      <c r="KK181" s="216">
        <f t="shared" si="52"/>
        <v>0</v>
      </c>
      <c r="KL181" s="216">
        <f t="shared" si="52"/>
        <v>0</v>
      </c>
      <c r="KM181" s="216">
        <f t="shared" si="52"/>
        <v>0</v>
      </c>
      <c r="KN181" s="216">
        <f t="shared" si="52"/>
        <v>0</v>
      </c>
      <c r="KO181" s="216">
        <f t="shared" si="52"/>
        <v>0</v>
      </c>
      <c r="KP181" s="216">
        <f t="shared" si="52"/>
        <v>0</v>
      </c>
      <c r="KQ181" s="216">
        <f t="shared" si="52"/>
        <v>0</v>
      </c>
      <c r="KR181" s="216">
        <f t="shared" si="52"/>
        <v>0</v>
      </c>
      <c r="KS181" s="216">
        <f t="shared" si="52"/>
        <v>0</v>
      </c>
      <c r="KT181" s="216">
        <f t="shared" si="52"/>
        <v>0</v>
      </c>
      <c r="KU181" s="216">
        <f t="shared" si="52"/>
        <v>0</v>
      </c>
      <c r="KV181" s="216">
        <f t="shared" si="52"/>
        <v>0</v>
      </c>
      <c r="KW181" s="216">
        <f t="shared" si="52"/>
        <v>0</v>
      </c>
      <c r="KX181" s="216">
        <f t="shared" si="52"/>
        <v>0</v>
      </c>
      <c r="KY181" s="216">
        <f t="shared" si="52"/>
        <v>0</v>
      </c>
      <c r="KZ181" s="216">
        <f t="shared" si="52"/>
        <v>0</v>
      </c>
      <c r="LA181" s="216">
        <f t="shared" si="52"/>
        <v>0</v>
      </c>
      <c r="LB181" s="216">
        <f t="shared" si="52"/>
        <v>0</v>
      </c>
      <c r="LC181" s="216">
        <f t="shared" si="52"/>
        <v>0</v>
      </c>
      <c r="LD181" s="216">
        <f t="shared" si="52"/>
        <v>0</v>
      </c>
      <c r="LE181" s="216">
        <f t="shared" si="52"/>
        <v>0</v>
      </c>
      <c r="LF181" s="216">
        <f t="shared" si="52"/>
        <v>0</v>
      </c>
      <c r="LG181" s="216">
        <f t="shared" si="52"/>
        <v>0</v>
      </c>
      <c r="LH181" s="216">
        <f t="shared" si="52"/>
        <v>0</v>
      </c>
      <c r="LI181" s="216">
        <f t="shared" si="52"/>
        <v>0</v>
      </c>
      <c r="LJ181" s="216">
        <f t="shared" si="52"/>
        <v>0</v>
      </c>
      <c r="LK181" s="216">
        <f t="shared" si="52"/>
        <v>0</v>
      </c>
      <c r="LL181" s="216">
        <f t="shared" ref="LL181:NW181" si="53">LL180+LL174+LL168+LL155+LL142+LL131+LL126+LL110+LL92+LL76+LL54+LL22</f>
        <v>0</v>
      </c>
      <c r="LM181" s="216">
        <f t="shared" si="53"/>
        <v>0</v>
      </c>
      <c r="LN181" s="216">
        <f t="shared" si="53"/>
        <v>0</v>
      </c>
      <c r="LO181" s="216">
        <f t="shared" si="53"/>
        <v>0</v>
      </c>
      <c r="LP181" s="216">
        <f t="shared" si="53"/>
        <v>0</v>
      </c>
      <c r="LQ181" s="216">
        <f t="shared" si="53"/>
        <v>0</v>
      </c>
      <c r="LR181" s="216">
        <f t="shared" si="53"/>
        <v>0</v>
      </c>
      <c r="LS181" s="216">
        <f t="shared" si="53"/>
        <v>0</v>
      </c>
      <c r="LT181" s="216">
        <f t="shared" si="53"/>
        <v>0</v>
      </c>
      <c r="LU181" s="216">
        <f t="shared" si="53"/>
        <v>0</v>
      </c>
      <c r="LV181" s="216">
        <f t="shared" si="53"/>
        <v>0</v>
      </c>
      <c r="LW181" s="216">
        <f t="shared" si="53"/>
        <v>0</v>
      </c>
      <c r="LX181" s="216">
        <f t="shared" si="53"/>
        <v>0</v>
      </c>
      <c r="LY181" s="216">
        <f t="shared" si="53"/>
        <v>0</v>
      </c>
      <c r="LZ181" s="216">
        <f t="shared" si="53"/>
        <v>0</v>
      </c>
      <c r="MA181" s="216">
        <f t="shared" si="53"/>
        <v>0</v>
      </c>
      <c r="MB181" s="216">
        <f t="shared" si="53"/>
        <v>0</v>
      </c>
      <c r="MC181" s="216">
        <f t="shared" si="53"/>
        <v>0</v>
      </c>
      <c r="MD181" s="216">
        <f t="shared" si="53"/>
        <v>0</v>
      </c>
      <c r="ME181" s="216">
        <f t="shared" si="53"/>
        <v>0</v>
      </c>
      <c r="MF181" s="216">
        <f t="shared" si="53"/>
        <v>0</v>
      </c>
      <c r="MG181" s="216">
        <f t="shared" si="53"/>
        <v>0</v>
      </c>
      <c r="MH181" s="216">
        <f t="shared" si="53"/>
        <v>0</v>
      </c>
      <c r="MI181" s="216">
        <f t="shared" si="53"/>
        <v>0</v>
      </c>
      <c r="MJ181" s="216">
        <f t="shared" si="53"/>
        <v>0</v>
      </c>
      <c r="MK181" s="216">
        <f t="shared" si="53"/>
        <v>0</v>
      </c>
      <c r="ML181" s="216">
        <f t="shared" si="53"/>
        <v>0</v>
      </c>
      <c r="MM181" s="216">
        <f t="shared" si="53"/>
        <v>0</v>
      </c>
      <c r="MN181" s="216">
        <f t="shared" si="53"/>
        <v>0</v>
      </c>
      <c r="MO181" s="216">
        <f t="shared" si="53"/>
        <v>0</v>
      </c>
      <c r="MP181" s="216">
        <f t="shared" si="53"/>
        <v>0</v>
      </c>
      <c r="MQ181" s="216">
        <f t="shared" si="53"/>
        <v>0</v>
      </c>
      <c r="MR181" s="216">
        <f t="shared" si="53"/>
        <v>0</v>
      </c>
      <c r="MS181" s="216">
        <f t="shared" si="53"/>
        <v>0</v>
      </c>
      <c r="MT181" s="216">
        <f t="shared" si="53"/>
        <v>0</v>
      </c>
      <c r="MU181" s="216">
        <f t="shared" si="53"/>
        <v>0</v>
      </c>
      <c r="MV181" s="216">
        <f t="shared" si="53"/>
        <v>0</v>
      </c>
      <c r="MW181" s="216">
        <f t="shared" si="53"/>
        <v>0</v>
      </c>
      <c r="MX181" s="216">
        <f t="shared" si="53"/>
        <v>0</v>
      </c>
      <c r="MY181" s="216">
        <f t="shared" si="53"/>
        <v>0</v>
      </c>
      <c r="MZ181" s="216">
        <f t="shared" si="53"/>
        <v>0</v>
      </c>
      <c r="NA181" s="216">
        <f t="shared" si="53"/>
        <v>0</v>
      </c>
      <c r="NB181" s="216">
        <f t="shared" si="53"/>
        <v>0</v>
      </c>
      <c r="NC181" s="216">
        <f t="shared" si="53"/>
        <v>0</v>
      </c>
      <c r="ND181" s="216">
        <f t="shared" si="53"/>
        <v>0</v>
      </c>
      <c r="NE181" s="216">
        <f t="shared" si="53"/>
        <v>0</v>
      </c>
      <c r="NF181" s="216">
        <f t="shared" si="53"/>
        <v>0</v>
      </c>
      <c r="NG181" s="216">
        <f t="shared" si="53"/>
        <v>0</v>
      </c>
      <c r="NH181" s="216">
        <f t="shared" si="53"/>
        <v>0</v>
      </c>
      <c r="NI181" s="216">
        <f t="shared" si="53"/>
        <v>0</v>
      </c>
      <c r="NJ181" s="216">
        <f t="shared" si="53"/>
        <v>0</v>
      </c>
      <c r="NK181" s="216">
        <f t="shared" si="53"/>
        <v>0</v>
      </c>
      <c r="NL181" s="216">
        <f t="shared" si="53"/>
        <v>0</v>
      </c>
      <c r="NM181" s="216">
        <f t="shared" si="53"/>
        <v>0</v>
      </c>
      <c r="NN181" s="216">
        <f t="shared" si="53"/>
        <v>0</v>
      </c>
      <c r="NO181" s="216">
        <f t="shared" si="53"/>
        <v>0</v>
      </c>
      <c r="NP181" s="216">
        <f t="shared" si="53"/>
        <v>0</v>
      </c>
      <c r="NQ181" s="216">
        <f t="shared" si="53"/>
        <v>0</v>
      </c>
      <c r="NR181" s="216">
        <f t="shared" si="53"/>
        <v>0</v>
      </c>
      <c r="NS181" s="216">
        <f t="shared" si="53"/>
        <v>0</v>
      </c>
      <c r="NT181" s="216">
        <f t="shared" si="53"/>
        <v>0</v>
      </c>
      <c r="NU181" s="216">
        <f t="shared" si="53"/>
        <v>0</v>
      </c>
      <c r="NV181" s="216">
        <f t="shared" si="53"/>
        <v>0</v>
      </c>
      <c r="NW181" s="216">
        <f t="shared" si="53"/>
        <v>0</v>
      </c>
      <c r="NX181" s="216">
        <f t="shared" ref="NX181:QI181" si="54">NX180+NX174+NX168+NX155+NX142+NX131+NX126+NX110+NX92+NX76+NX54+NX22</f>
        <v>0</v>
      </c>
      <c r="NY181" s="216">
        <f t="shared" si="54"/>
        <v>0</v>
      </c>
      <c r="NZ181" s="216">
        <f t="shared" si="54"/>
        <v>0</v>
      </c>
      <c r="OA181" s="216">
        <f t="shared" si="54"/>
        <v>0</v>
      </c>
      <c r="OB181" s="216">
        <f t="shared" si="54"/>
        <v>0</v>
      </c>
      <c r="OC181" s="216">
        <f t="shared" si="54"/>
        <v>0</v>
      </c>
      <c r="OD181" s="216">
        <f t="shared" si="54"/>
        <v>0</v>
      </c>
      <c r="OE181" s="216">
        <f t="shared" si="54"/>
        <v>0</v>
      </c>
      <c r="OF181" s="216">
        <f t="shared" si="54"/>
        <v>0</v>
      </c>
      <c r="OG181" s="216">
        <f t="shared" si="54"/>
        <v>0</v>
      </c>
      <c r="OH181" s="216">
        <f t="shared" si="54"/>
        <v>0</v>
      </c>
      <c r="OI181" s="216">
        <f t="shared" si="54"/>
        <v>0</v>
      </c>
      <c r="OJ181" s="216">
        <f t="shared" si="54"/>
        <v>0</v>
      </c>
      <c r="OK181" s="216">
        <f t="shared" si="54"/>
        <v>0</v>
      </c>
      <c r="OL181" s="216">
        <f t="shared" si="54"/>
        <v>0</v>
      </c>
      <c r="OM181" s="216">
        <f t="shared" si="54"/>
        <v>0</v>
      </c>
      <c r="ON181" s="216">
        <f t="shared" si="54"/>
        <v>0</v>
      </c>
      <c r="OO181" s="216">
        <f t="shared" si="54"/>
        <v>0</v>
      </c>
      <c r="OP181" s="216">
        <f t="shared" si="54"/>
        <v>0</v>
      </c>
      <c r="OQ181" s="216">
        <f t="shared" si="54"/>
        <v>0</v>
      </c>
      <c r="OR181" s="216">
        <f t="shared" si="54"/>
        <v>0</v>
      </c>
      <c r="OS181" s="216">
        <f t="shared" si="54"/>
        <v>0</v>
      </c>
      <c r="OT181" s="216">
        <f t="shared" si="54"/>
        <v>0</v>
      </c>
      <c r="OU181" s="216">
        <f t="shared" si="54"/>
        <v>0</v>
      </c>
      <c r="OV181" s="216">
        <f t="shared" si="54"/>
        <v>0</v>
      </c>
      <c r="OW181" s="216">
        <f t="shared" si="54"/>
        <v>0</v>
      </c>
      <c r="OX181" s="216">
        <f t="shared" si="54"/>
        <v>0</v>
      </c>
      <c r="OY181" s="216">
        <f t="shared" si="54"/>
        <v>0</v>
      </c>
      <c r="OZ181" s="216">
        <f t="shared" si="54"/>
        <v>0</v>
      </c>
      <c r="PA181" s="216">
        <f t="shared" si="54"/>
        <v>0</v>
      </c>
      <c r="PB181" s="216">
        <f t="shared" si="54"/>
        <v>0</v>
      </c>
      <c r="PC181" s="216">
        <f t="shared" si="54"/>
        <v>0</v>
      </c>
      <c r="PD181" s="216">
        <f t="shared" si="54"/>
        <v>0</v>
      </c>
      <c r="PE181" s="216">
        <f t="shared" si="54"/>
        <v>0</v>
      </c>
      <c r="PF181" s="216">
        <f t="shared" si="54"/>
        <v>0</v>
      </c>
      <c r="PG181" s="216">
        <f t="shared" si="54"/>
        <v>0</v>
      </c>
      <c r="PH181" s="216">
        <f t="shared" si="54"/>
        <v>0</v>
      </c>
      <c r="PI181" s="216">
        <f t="shared" si="54"/>
        <v>0</v>
      </c>
      <c r="PJ181" s="216">
        <f t="shared" si="54"/>
        <v>0</v>
      </c>
      <c r="PK181" s="216">
        <f t="shared" si="54"/>
        <v>0</v>
      </c>
      <c r="PL181" s="216">
        <f t="shared" si="54"/>
        <v>0</v>
      </c>
      <c r="PM181" s="216">
        <f t="shared" si="54"/>
        <v>0</v>
      </c>
      <c r="PN181" s="216">
        <f t="shared" si="54"/>
        <v>0</v>
      </c>
      <c r="PO181" s="216">
        <f t="shared" si="54"/>
        <v>0</v>
      </c>
      <c r="PP181" s="216">
        <f t="shared" si="54"/>
        <v>0</v>
      </c>
      <c r="PQ181" s="216">
        <f t="shared" si="54"/>
        <v>0</v>
      </c>
      <c r="PR181" s="216">
        <f t="shared" si="54"/>
        <v>0</v>
      </c>
      <c r="PS181" s="216">
        <f t="shared" si="54"/>
        <v>0</v>
      </c>
      <c r="PT181" s="216">
        <f t="shared" si="54"/>
        <v>0</v>
      </c>
      <c r="PU181" s="216">
        <f t="shared" si="54"/>
        <v>0</v>
      </c>
      <c r="PV181" s="216">
        <f t="shared" si="54"/>
        <v>0</v>
      </c>
      <c r="PW181" s="216">
        <f t="shared" si="54"/>
        <v>0</v>
      </c>
      <c r="PX181" s="216">
        <f t="shared" si="54"/>
        <v>0</v>
      </c>
      <c r="PY181" s="216">
        <f t="shared" si="54"/>
        <v>0</v>
      </c>
      <c r="PZ181" s="216">
        <f t="shared" si="54"/>
        <v>0</v>
      </c>
      <c r="QA181" s="216">
        <f t="shared" si="54"/>
        <v>0</v>
      </c>
      <c r="QB181" s="216">
        <f t="shared" si="54"/>
        <v>0</v>
      </c>
      <c r="QC181" s="216">
        <f t="shared" si="54"/>
        <v>0</v>
      </c>
      <c r="QD181" s="216">
        <f t="shared" si="54"/>
        <v>0</v>
      </c>
      <c r="QE181" s="216">
        <f t="shared" si="54"/>
        <v>0</v>
      </c>
      <c r="QF181" s="216">
        <f t="shared" si="54"/>
        <v>0</v>
      </c>
      <c r="QG181" s="216">
        <f t="shared" si="54"/>
        <v>0</v>
      </c>
      <c r="QH181" s="216">
        <f t="shared" si="54"/>
        <v>0</v>
      </c>
      <c r="QI181" s="216">
        <f t="shared" si="54"/>
        <v>0</v>
      </c>
      <c r="QJ181" s="216">
        <f t="shared" ref="QJ181:SU181" si="55">QJ180+QJ174+QJ168+QJ155+QJ142+QJ131+QJ126+QJ110+QJ92+QJ76+QJ54+QJ22</f>
        <v>0</v>
      </c>
      <c r="QK181" s="216">
        <f t="shared" si="55"/>
        <v>0</v>
      </c>
      <c r="QL181" s="216">
        <f t="shared" si="55"/>
        <v>0</v>
      </c>
      <c r="QM181" s="216">
        <f t="shared" si="55"/>
        <v>0</v>
      </c>
      <c r="QN181" s="216">
        <f t="shared" si="55"/>
        <v>0</v>
      </c>
      <c r="QO181" s="216">
        <f t="shared" si="55"/>
        <v>0</v>
      </c>
      <c r="QP181" s="216">
        <f t="shared" si="55"/>
        <v>0</v>
      </c>
      <c r="QQ181" s="216">
        <f t="shared" si="55"/>
        <v>0</v>
      </c>
      <c r="QR181" s="216">
        <f t="shared" si="55"/>
        <v>0</v>
      </c>
      <c r="QS181" s="216">
        <f t="shared" si="55"/>
        <v>0</v>
      </c>
      <c r="QT181" s="216">
        <f t="shared" si="55"/>
        <v>0</v>
      </c>
      <c r="QU181" s="216">
        <f t="shared" si="55"/>
        <v>0</v>
      </c>
      <c r="QV181" s="216">
        <f t="shared" si="55"/>
        <v>0</v>
      </c>
      <c r="QW181" s="216">
        <f t="shared" si="55"/>
        <v>0</v>
      </c>
      <c r="QX181" s="216">
        <f t="shared" si="55"/>
        <v>0</v>
      </c>
      <c r="QY181" s="216">
        <f t="shared" si="55"/>
        <v>0</v>
      </c>
      <c r="QZ181" s="216">
        <f t="shared" si="55"/>
        <v>0</v>
      </c>
      <c r="RA181" s="216">
        <f t="shared" si="55"/>
        <v>0</v>
      </c>
      <c r="RB181" s="216">
        <f t="shared" si="55"/>
        <v>0</v>
      </c>
      <c r="RC181" s="216">
        <f t="shared" si="55"/>
        <v>0</v>
      </c>
      <c r="RD181" s="216">
        <f t="shared" si="55"/>
        <v>0</v>
      </c>
      <c r="RE181" s="216">
        <f t="shared" si="55"/>
        <v>0</v>
      </c>
      <c r="RF181" s="216">
        <f t="shared" si="55"/>
        <v>0</v>
      </c>
      <c r="RG181" s="216">
        <f t="shared" si="55"/>
        <v>0</v>
      </c>
      <c r="RH181" s="216">
        <f t="shared" si="55"/>
        <v>0</v>
      </c>
      <c r="RI181" s="216">
        <f t="shared" si="55"/>
        <v>0</v>
      </c>
      <c r="RJ181" s="216">
        <f t="shared" si="55"/>
        <v>0</v>
      </c>
      <c r="RK181" s="216">
        <f t="shared" si="55"/>
        <v>0</v>
      </c>
      <c r="RL181" s="216">
        <f t="shared" si="55"/>
        <v>0</v>
      </c>
      <c r="RM181" s="216">
        <f t="shared" si="55"/>
        <v>0</v>
      </c>
      <c r="RN181" s="216">
        <f t="shared" si="55"/>
        <v>0</v>
      </c>
      <c r="RO181" s="216">
        <f t="shared" si="55"/>
        <v>0</v>
      </c>
      <c r="RP181" s="216">
        <f t="shared" si="55"/>
        <v>0</v>
      </c>
      <c r="RQ181" s="216">
        <f t="shared" si="55"/>
        <v>0</v>
      </c>
      <c r="RR181" s="216">
        <f t="shared" si="55"/>
        <v>0</v>
      </c>
      <c r="RS181" s="216">
        <f t="shared" si="55"/>
        <v>0</v>
      </c>
      <c r="RT181" s="216">
        <f t="shared" si="55"/>
        <v>0</v>
      </c>
      <c r="RU181" s="216">
        <f t="shared" si="55"/>
        <v>0</v>
      </c>
      <c r="RV181" s="216">
        <f t="shared" si="55"/>
        <v>0</v>
      </c>
      <c r="RW181" s="216">
        <f t="shared" si="55"/>
        <v>0</v>
      </c>
      <c r="RX181" s="216">
        <f t="shared" si="55"/>
        <v>0</v>
      </c>
      <c r="RY181" s="216">
        <f t="shared" si="55"/>
        <v>0</v>
      </c>
      <c r="RZ181" s="216">
        <f t="shared" si="55"/>
        <v>0</v>
      </c>
      <c r="SA181" s="216">
        <f t="shared" si="55"/>
        <v>0</v>
      </c>
      <c r="SB181" s="216">
        <f t="shared" si="55"/>
        <v>0</v>
      </c>
      <c r="SC181" s="216">
        <f t="shared" si="55"/>
        <v>0</v>
      </c>
      <c r="SD181" s="216">
        <f t="shared" si="55"/>
        <v>0</v>
      </c>
      <c r="SE181" s="216">
        <f t="shared" si="55"/>
        <v>0</v>
      </c>
      <c r="SF181" s="216">
        <f t="shared" si="55"/>
        <v>0</v>
      </c>
      <c r="SG181" s="216">
        <f t="shared" si="55"/>
        <v>0</v>
      </c>
      <c r="SH181" s="216">
        <f t="shared" si="55"/>
        <v>0</v>
      </c>
      <c r="SI181" s="216">
        <f t="shared" si="55"/>
        <v>0</v>
      </c>
      <c r="SJ181" s="216">
        <f t="shared" si="55"/>
        <v>0</v>
      </c>
      <c r="SK181" s="216">
        <f t="shared" si="55"/>
        <v>0</v>
      </c>
      <c r="SL181" s="216">
        <f t="shared" si="55"/>
        <v>0</v>
      </c>
      <c r="SM181" s="216">
        <f t="shared" si="55"/>
        <v>0</v>
      </c>
      <c r="SN181" s="216">
        <f t="shared" si="55"/>
        <v>0</v>
      </c>
      <c r="SO181" s="216">
        <f t="shared" si="55"/>
        <v>0</v>
      </c>
      <c r="SP181" s="216">
        <f t="shared" si="55"/>
        <v>0</v>
      </c>
      <c r="SQ181" s="216">
        <f t="shared" si="55"/>
        <v>0</v>
      </c>
      <c r="SR181" s="216">
        <f t="shared" si="55"/>
        <v>0</v>
      </c>
      <c r="SS181" s="216">
        <f t="shared" si="55"/>
        <v>0</v>
      </c>
      <c r="ST181" s="216">
        <f t="shared" si="55"/>
        <v>0</v>
      </c>
      <c r="SU181" s="216">
        <f t="shared" si="55"/>
        <v>0</v>
      </c>
      <c r="SV181" s="216">
        <f t="shared" ref="SV181:VG181" si="56">SV180+SV174+SV168+SV155+SV142+SV131+SV126+SV110+SV92+SV76+SV54+SV22</f>
        <v>0</v>
      </c>
      <c r="SW181" s="216">
        <f t="shared" si="56"/>
        <v>0</v>
      </c>
      <c r="SX181" s="216">
        <f t="shared" si="56"/>
        <v>0</v>
      </c>
      <c r="SY181" s="216">
        <f t="shared" si="56"/>
        <v>0</v>
      </c>
      <c r="SZ181" s="216">
        <f t="shared" si="56"/>
        <v>0</v>
      </c>
      <c r="TA181" s="216">
        <f t="shared" si="56"/>
        <v>0</v>
      </c>
      <c r="TB181" s="216">
        <f t="shared" si="56"/>
        <v>0</v>
      </c>
      <c r="TC181" s="216">
        <f t="shared" si="56"/>
        <v>0</v>
      </c>
      <c r="TD181" s="216">
        <f t="shared" si="56"/>
        <v>0</v>
      </c>
      <c r="TE181" s="216">
        <f t="shared" si="56"/>
        <v>0</v>
      </c>
      <c r="TF181" s="216">
        <f t="shared" si="56"/>
        <v>0</v>
      </c>
      <c r="TG181" s="216">
        <f t="shared" si="56"/>
        <v>0</v>
      </c>
      <c r="TH181" s="216">
        <f t="shared" si="56"/>
        <v>0</v>
      </c>
      <c r="TI181" s="216">
        <f t="shared" si="56"/>
        <v>0</v>
      </c>
      <c r="TJ181" s="216">
        <f t="shared" si="56"/>
        <v>0</v>
      </c>
      <c r="TK181" s="216">
        <f t="shared" si="56"/>
        <v>0</v>
      </c>
      <c r="TL181" s="216">
        <f t="shared" si="56"/>
        <v>0</v>
      </c>
      <c r="TM181" s="216">
        <f t="shared" si="56"/>
        <v>0</v>
      </c>
      <c r="TN181" s="216">
        <f t="shared" si="56"/>
        <v>0</v>
      </c>
      <c r="TO181" s="216">
        <f t="shared" si="56"/>
        <v>0</v>
      </c>
      <c r="TP181" s="216">
        <f t="shared" si="56"/>
        <v>0</v>
      </c>
      <c r="TQ181" s="216">
        <f t="shared" si="56"/>
        <v>0</v>
      </c>
      <c r="TR181" s="216">
        <f t="shared" si="56"/>
        <v>0</v>
      </c>
      <c r="TS181" s="216">
        <f t="shared" si="56"/>
        <v>0</v>
      </c>
      <c r="TT181" s="216">
        <f t="shared" si="56"/>
        <v>0</v>
      </c>
      <c r="TU181" s="216">
        <f t="shared" si="56"/>
        <v>0</v>
      </c>
      <c r="TV181" s="216">
        <f t="shared" si="56"/>
        <v>0</v>
      </c>
      <c r="TW181" s="216">
        <f t="shared" si="56"/>
        <v>0</v>
      </c>
      <c r="TX181" s="216">
        <f t="shared" si="56"/>
        <v>0</v>
      </c>
      <c r="TY181" s="216">
        <f t="shared" si="56"/>
        <v>0</v>
      </c>
      <c r="TZ181" s="216">
        <f t="shared" si="56"/>
        <v>0</v>
      </c>
      <c r="UA181" s="216">
        <f t="shared" si="56"/>
        <v>0</v>
      </c>
      <c r="UB181" s="216">
        <f t="shared" si="56"/>
        <v>0</v>
      </c>
      <c r="UC181" s="216">
        <f t="shared" si="56"/>
        <v>0</v>
      </c>
      <c r="UD181" s="216">
        <f t="shared" si="56"/>
        <v>0</v>
      </c>
      <c r="UE181" s="216">
        <f t="shared" si="56"/>
        <v>0</v>
      </c>
      <c r="UF181" s="216">
        <f t="shared" si="56"/>
        <v>0</v>
      </c>
      <c r="UG181" s="216">
        <f t="shared" si="56"/>
        <v>0</v>
      </c>
      <c r="UH181" s="216">
        <f t="shared" si="56"/>
        <v>0</v>
      </c>
      <c r="UI181" s="216">
        <f t="shared" si="56"/>
        <v>0</v>
      </c>
      <c r="UJ181" s="216">
        <f t="shared" si="56"/>
        <v>0</v>
      </c>
      <c r="UK181" s="216">
        <f t="shared" si="56"/>
        <v>0</v>
      </c>
      <c r="UL181" s="216">
        <f t="shared" si="56"/>
        <v>0</v>
      </c>
      <c r="UM181" s="216">
        <f t="shared" si="56"/>
        <v>0</v>
      </c>
      <c r="UN181" s="216">
        <f t="shared" si="56"/>
        <v>0</v>
      </c>
      <c r="UO181" s="216">
        <f t="shared" si="56"/>
        <v>0</v>
      </c>
      <c r="UP181" s="216">
        <f t="shared" si="56"/>
        <v>0</v>
      </c>
      <c r="UQ181" s="216">
        <f t="shared" si="56"/>
        <v>0</v>
      </c>
      <c r="UR181" s="216">
        <f t="shared" si="56"/>
        <v>0</v>
      </c>
      <c r="US181" s="216">
        <f t="shared" si="56"/>
        <v>0</v>
      </c>
      <c r="UT181" s="216">
        <f t="shared" si="56"/>
        <v>0</v>
      </c>
      <c r="UU181" s="216">
        <f t="shared" si="56"/>
        <v>0</v>
      </c>
      <c r="UV181" s="216">
        <f t="shared" si="56"/>
        <v>0</v>
      </c>
      <c r="UW181" s="216">
        <f t="shared" si="56"/>
        <v>0</v>
      </c>
      <c r="UX181" s="216">
        <f t="shared" si="56"/>
        <v>0</v>
      </c>
      <c r="UY181" s="216">
        <f t="shared" si="56"/>
        <v>0</v>
      </c>
      <c r="UZ181" s="216">
        <f t="shared" si="56"/>
        <v>0</v>
      </c>
      <c r="VA181" s="216">
        <f t="shared" si="56"/>
        <v>0</v>
      </c>
      <c r="VB181" s="216">
        <f t="shared" si="56"/>
        <v>0</v>
      </c>
      <c r="VC181" s="216">
        <f t="shared" si="56"/>
        <v>0</v>
      </c>
      <c r="VD181" s="216">
        <f t="shared" si="56"/>
        <v>0</v>
      </c>
      <c r="VE181" s="216">
        <f t="shared" si="56"/>
        <v>0</v>
      </c>
      <c r="VF181" s="216">
        <f t="shared" si="56"/>
        <v>0</v>
      </c>
      <c r="VG181" s="216">
        <f t="shared" si="56"/>
        <v>0</v>
      </c>
      <c r="VH181" s="216">
        <f t="shared" ref="VH181:XS181" si="57">VH180+VH174+VH168+VH155+VH142+VH131+VH126+VH110+VH92+VH76+VH54+VH22</f>
        <v>0</v>
      </c>
      <c r="VI181" s="216">
        <f t="shared" si="57"/>
        <v>0</v>
      </c>
      <c r="VJ181" s="216">
        <f t="shared" si="57"/>
        <v>0</v>
      </c>
      <c r="VK181" s="216">
        <f t="shared" si="57"/>
        <v>0</v>
      </c>
      <c r="VL181" s="216">
        <f t="shared" si="57"/>
        <v>0</v>
      </c>
      <c r="VM181" s="216">
        <f t="shared" si="57"/>
        <v>0</v>
      </c>
      <c r="VN181" s="216">
        <f t="shared" si="57"/>
        <v>0</v>
      </c>
      <c r="VO181" s="216">
        <f t="shared" si="57"/>
        <v>0</v>
      </c>
      <c r="VP181" s="216">
        <f t="shared" si="57"/>
        <v>0</v>
      </c>
      <c r="VQ181" s="216">
        <f t="shared" si="57"/>
        <v>0</v>
      </c>
      <c r="VR181" s="216">
        <f t="shared" si="57"/>
        <v>0</v>
      </c>
      <c r="VS181" s="216">
        <f t="shared" si="57"/>
        <v>0</v>
      </c>
      <c r="VT181" s="216">
        <f t="shared" si="57"/>
        <v>0</v>
      </c>
      <c r="VU181" s="216">
        <f t="shared" si="57"/>
        <v>0</v>
      </c>
      <c r="VV181" s="216">
        <f t="shared" si="57"/>
        <v>0</v>
      </c>
      <c r="VW181" s="216">
        <f t="shared" si="57"/>
        <v>0</v>
      </c>
      <c r="VX181" s="216">
        <f t="shared" si="57"/>
        <v>0</v>
      </c>
      <c r="VY181" s="216">
        <f t="shared" si="57"/>
        <v>0</v>
      </c>
      <c r="VZ181" s="216">
        <f t="shared" si="57"/>
        <v>0</v>
      </c>
      <c r="WA181" s="216">
        <f t="shared" si="57"/>
        <v>0</v>
      </c>
      <c r="WB181" s="216">
        <f t="shared" si="57"/>
        <v>0</v>
      </c>
      <c r="WC181" s="216">
        <f t="shared" si="57"/>
        <v>0</v>
      </c>
      <c r="WD181" s="216">
        <f t="shared" si="57"/>
        <v>0</v>
      </c>
      <c r="WE181" s="216">
        <f t="shared" si="57"/>
        <v>0</v>
      </c>
      <c r="WF181" s="216">
        <f t="shared" si="57"/>
        <v>0</v>
      </c>
      <c r="WG181" s="216">
        <f t="shared" si="57"/>
        <v>0</v>
      </c>
      <c r="WH181" s="216">
        <f t="shared" si="57"/>
        <v>0</v>
      </c>
      <c r="WI181" s="216">
        <f t="shared" si="57"/>
        <v>0</v>
      </c>
      <c r="WJ181" s="216">
        <f t="shared" si="57"/>
        <v>0</v>
      </c>
      <c r="WK181" s="216">
        <f t="shared" si="57"/>
        <v>0</v>
      </c>
      <c r="WL181" s="216">
        <f t="shared" si="57"/>
        <v>0</v>
      </c>
      <c r="WM181" s="216">
        <f t="shared" si="57"/>
        <v>0</v>
      </c>
      <c r="WN181" s="216">
        <f t="shared" si="57"/>
        <v>0</v>
      </c>
      <c r="WO181" s="216">
        <f t="shared" si="57"/>
        <v>0</v>
      </c>
      <c r="WP181" s="216">
        <f t="shared" si="57"/>
        <v>0</v>
      </c>
      <c r="WQ181" s="216">
        <f t="shared" si="57"/>
        <v>0</v>
      </c>
      <c r="WR181" s="216">
        <f t="shared" si="57"/>
        <v>0</v>
      </c>
      <c r="WS181" s="216">
        <f t="shared" si="57"/>
        <v>0</v>
      </c>
      <c r="WT181" s="216">
        <f t="shared" si="57"/>
        <v>0</v>
      </c>
      <c r="WU181" s="216">
        <f t="shared" si="57"/>
        <v>0</v>
      </c>
      <c r="WV181" s="216">
        <f t="shared" si="57"/>
        <v>0</v>
      </c>
      <c r="WW181" s="216">
        <f t="shared" si="57"/>
        <v>0</v>
      </c>
      <c r="WX181" s="216">
        <f t="shared" si="57"/>
        <v>0</v>
      </c>
      <c r="WY181" s="216">
        <f t="shared" si="57"/>
        <v>0</v>
      </c>
      <c r="WZ181" s="216">
        <f t="shared" si="57"/>
        <v>0</v>
      </c>
      <c r="XA181" s="216">
        <f t="shared" si="57"/>
        <v>0</v>
      </c>
      <c r="XB181" s="216">
        <f t="shared" si="57"/>
        <v>0</v>
      </c>
      <c r="XC181" s="216">
        <f t="shared" si="57"/>
        <v>0</v>
      </c>
      <c r="XD181" s="216">
        <f t="shared" si="57"/>
        <v>0</v>
      </c>
      <c r="XE181" s="216">
        <f t="shared" si="57"/>
        <v>0</v>
      </c>
      <c r="XF181" s="216">
        <f t="shared" si="57"/>
        <v>0</v>
      </c>
      <c r="XG181" s="216">
        <f t="shared" si="57"/>
        <v>0</v>
      </c>
      <c r="XH181" s="216">
        <f t="shared" si="57"/>
        <v>0</v>
      </c>
      <c r="XI181" s="216">
        <f t="shared" si="57"/>
        <v>0</v>
      </c>
      <c r="XJ181" s="216">
        <f t="shared" si="57"/>
        <v>0</v>
      </c>
      <c r="XK181" s="216">
        <f t="shared" si="57"/>
        <v>0</v>
      </c>
      <c r="XL181" s="216">
        <f t="shared" si="57"/>
        <v>0</v>
      </c>
      <c r="XM181" s="216">
        <f t="shared" si="57"/>
        <v>0</v>
      </c>
      <c r="XN181" s="216">
        <f t="shared" si="57"/>
        <v>0</v>
      </c>
      <c r="XO181" s="216">
        <f t="shared" si="57"/>
        <v>0</v>
      </c>
      <c r="XP181" s="216">
        <f t="shared" si="57"/>
        <v>0</v>
      </c>
      <c r="XQ181" s="216">
        <f t="shared" si="57"/>
        <v>0</v>
      </c>
      <c r="XR181" s="216">
        <f t="shared" si="57"/>
        <v>0</v>
      </c>
      <c r="XS181" s="216">
        <f t="shared" si="57"/>
        <v>0</v>
      </c>
      <c r="XT181" s="216">
        <f t="shared" ref="XT181:AAE181" si="58">XT180+XT174+XT168+XT155+XT142+XT131+XT126+XT110+XT92+XT76+XT54+XT22</f>
        <v>0</v>
      </c>
      <c r="XU181" s="216">
        <f t="shared" si="58"/>
        <v>0</v>
      </c>
      <c r="XV181" s="216">
        <f t="shared" si="58"/>
        <v>0</v>
      </c>
      <c r="XW181" s="216">
        <f t="shared" si="58"/>
        <v>0</v>
      </c>
      <c r="XX181" s="216">
        <f t="shared" si="58"/>
        <v>0</v>
      </c>
      <c r="XY181" s="216">
        <f t="shared" si="58"/>
        <v>0</v>
      </c>
      <c r="XZ181" s="216">
        <f t="shared" si="58"/>
        <v>0</v>
      </c>
      <c r="YA181" s="216">
        <f t="shared" si="58"/>
        <v>0</v>
      </c>
      <c r="YB181" s="216">
        <f t="shared" si="58"/>
        <v>0</v>
      </c>
      <c r="YC181" s="216">
        <f t="shared" si="58"/>
        <v>0</v>
      </c>
      <c r="YD181" s="216">
        <f t="shared" si="58"/>
        <v>0</v>
      </c>
      <c r="YE181" s="216">
        <f t="shared" si="58"/>
        <v>0</v>
      </c>
      <c r="YF181" s="216">
        <f t="shared" si="58"/>
        <v>0</v>
      </c>
      <c r="YG181" s="216">
        <f t="shared" si="58"/>
        <v>0</v>
      </c>
      <c r="YH181" s="216">
        <f t="shared" si="58"/>
        <v>0</v>
      </c>
      <c r="YI181" s="216">
        <f t="shared" si="58"/>
        <v>0</v>
      </c>
      <c r="YJ181" s="216">
        <f t="shared" si="58"/>
        <v>0</v>
      </c>
      <c r="YK181" s="216">
        <f t="shared" si="58"/>
        <v>0</v>
      </c>
      <c r="YL181" s="216">
        <f t="shared" si="58"/>
        <v>0</v>
      </c>
      <c r="YM181" s="216">
        <f t="shared" si="58"/>
        <v>0</v>
      </c>
      <c r="YN181" s="216">
        <f t="shared" si="58"/>
        <v>0</v>
      </c>
      <c r="YO181" s="216">
        <f t="shared" si="58"/>
        <v>0</v>
      </c>
      <c r="YP181" s="216">
        <f t="shared" si="58"/>
        <v>0</v>
      </c>
      <c r="YQ181" s="216">
        <f t="shared" si="58"/>
        <v>0</v>
      </c>
      <c r="YR181" s="216">
        <f t="shared" si="58"/>
        <v>0</v>
      </c>
      <c r="YS181" s="216">
        <f t="shared" si="58"/>
        <v>0</v>
      </c>
      <c r="YT181" s="216">
        <f t="shared" si="58"/>
        <v>0</v>
      </c>
      <c r="YU181" s="216">
        <f t="shared" si="58"/>
        <v>0</v>
      </c>
      <c r="YV181" s="216">
        <f t="shared" si="58"/>
        <v>0</v>
      </c>
      <c r="YW181" s="216">
        <f t="shared" si="58"/>
        <v>0</v>
      </c>
      <c r="YX181" s="216">
        <f t="shared" si="58"/>
        <v>0</v>
      </c>
      <c r="YY181" s="216">
        <f t="shared" si="58"/>
        <v>0</v>
      </c>
      <c r="YZ181" s="216">
        <f t="shared" si="58"/>
        <v>0</v>
      </c>
      <c r="ZA181" s="216">
        <f t="shared" si="58"/>
        <v>0</v>
      </c>
      <c r="ZB181" s="216">
        <f t="shared" si="58"/>
        <v>0</v>
      </c>
      <c r="ZC181" s="216">
        <f t="shared" si="58"/>
        <v>0</v>
      </c>
      <c r="ZD181" s="216">
        <f t="shared" si="58"/>
        <v>0</v>
      </c>
      <c r="ZE181" s="216">
        <f t="shared" si="58"/>
        <v>0</v>
      </c>
      <c r="ZF181" s="216">
        <f t="shared" si="58"/>
        <v>0</v>
      </c>
      <c r="ZG181" s="216">
        <f t="shared" si="58"/>
        <v>0</v>
      </c>
      <c r="ZH181" s="216">
        <f t="shared" si="58"/>
        <v>0</v>
      </c>
      <c r="ZI181" s="216">
        <f t="shared" si="58"/>
        <v>0</v>
      </c>
      <c r="ZJ181" s="216">
        <f t="shared" si="58"/>
        <v>0</v>
      </c>
      <c r="ZK181" s="216">
        <f t="shared" si="58"/>
        <v>0</v>
      </c>
      <c r="ZL181" s="216">
        <f t="shared" si="58"/>
        <v>0</v>
      </c>
      <c r="ZM181" s="216">
        <f t="shared" si="58"/>
        <v>0</v>
      </c>
      <c r="ZN181" s="216">
        <f t="shared" si="58"/>
        <v>0</v>
      </c>
      <c r="ZO181" s="216">
        <f t="shared" si="58"/>
        <v>0</v>
      </c>
      <c r="ZP181" s="216">
        <f t="shared" si="58"/>
        <v>0</v>
      </c>
      <c r="ZQ181" s="216">
        <f t="shared" si="58"/>
        <v>0</v>
      </c>
      <c r="ZR181" s="216">
        <f t="shared" si="58"/>
        <v>0</v>
      </c>
      <c r="ZS181" s="216">
        <f t="shared" si="58"/>
        <v>0</v>
      </c>
      <c r="ZT181" s="216">
        <f t="shared" si="58"/>
        <v>0</v>
      </c>
      <c r="ZU181" s="216">
        <f t="shared" si="58"/>
        <v>0</v>
      </c>
      <c r="ZV181" s="216">
        <f t="shared" si="58"/>
        <v>0</v>
      </c>
      <c r="ZW181" s="216">
        <f t="shared" si="58"/>
        <v>0</v>
      </c>
      <c r="ZX181" s="216">
        <f t="shared" si="58"/>
        <v>0</v>
      </c>
      <c r="ZY181" s="216">
        <f t="shared" si="58"/>
        <v>0</v>
      </c>
      <c r="ZZ181" s="216">
        <f t="shared" si="58"/>
        <v>0</v>
      </c>
      <c r="AAA181" s="216">
        <f t="shared" si="58"/>
        <v>0</v>
      </c>
      <c r="AAB181" s="216">
        <f t="shared" si="58"/>
        <v>0</v>
      </c>
      <c r="AAC181" s="216">
        <f t="shared" si="58"/>
        <v>0</v>
      </c>
      <c r="AAD181" s="216">
        <f t="shared" si="58"/>
        <v>0</v>
      </c>
      <c r="AAE181" s="216">
        <f t="shared" si="58"/>
        <v>0</v>
      </c>
      <c r="AAF181" s="216">
        <f t="shared" ref="AAF181:ACQ181" si="59">AAF180+AAF174+AAF168+AAF155+AAF142+AAF131+AAF126+AAF110+AAF92+AAF76+AAF54+AAF22</f>
        <v>0</v>
      </c>
      <c r="AAG181" s="216">
        <f t="shared" si="59"/>
        <v>0</v>
      </c>
      <c r="AAH181" s="216">
        <f t="shared" si="59"/>
        <v>0</v>
      </c>
      <c r="AAI181" s="216">
        <f t="shared" si="59"/>
        <v>0</v>
      </c>
      <c r="AAJ181" s="216">
        <f t="shared" si="59"/>
        <v>0</v>
      </c>
      <c r="AAK181" s="216">
        <f t="shared" si="59"/>
        <v>0</v>
      </c>
      <c r="AAL181" s="216">
        <f t="shared" si="59"/>
        <v>0</v>
      </c>
      <c r="AAM181" s="216">
        <f t="shared" si="59"/>
        <v>0</v>
      </c>
      <c r="AAN181" s="216">
        <f t="shared" si="59"/>
        <v>0</v>
      </c>
      <c r="AAO181" s="216">
        <f t="shared" si="59"/>
        <v>0</v>
      </c>
      <c r="AAP181" s="216">
        <f t="shared" si="59"/>
        <v>0</v>
      </c>
      <c r="AAQ181" s="216">
        <f t="shared" si="59"/>
        <v>0</v>
      </c>
      <c r="AAR181" s="216">
        <f t="shared" si="59"/>
        <v>0</v>
      </c>
      <c r="AAS181" s="216">
        <f t="shared" si="59"/>
        <v>0</v>
      </c>
      <c r="AAT181" s="216">
        <f t="shared" si="59"/>
        <v>0</v>
      </c>
      <c r="AAU181" s="216">
        <f t="shared" si="59"/>
        <v>0</v>
      </c>
      <c r="AAV181" s="216">
        <f t="shared" si="59"/>
        <v>0</v>
      </c>
      <c r="AAW181" s="216">
        <f t="shared" si="59"/>
        <v>0</v>
      </c>
      <c r="AAX181" s="216">
        <f t="shared" si="59"/>
        <v>0</v>
      </c>
      <c r="AAY181" s="216">
        <f t="shared" si="59"/>
        <v>0</v>
      </c>
      <c r="AAZ181" s="216">
        <f t="shared" si="59"/>
        <v>0</v>
      </c>
      <c r="ABA181" s="216">
        <f t="shared" si="59"/>
        <v>0</v>
      </c>
      <c r="ABB181" s="216">
        <f t="shared" si="59"/>
        <v>0</v>
      </c>
      <c r="ABC181" s="216">
        <f t="shared" si="59"/>
        <v>0</v>
      </c>
      <c r="ABD181" s="216">
        <f t="shared" si="59"/>
        <v>0</v>
      </c>
      <c r="ABE181" s="216">
        <f t="shared" si="59"/>
        <v>0</v>
      </c>
      <c r="ABF181" s="216">
        <f t="shared" si="59"/>
        <v>0</v>
      </c>
      <c r="ABG181" s="216">
        <f t="shared" si="59"/>
        <v>0</v>
      </c>
      <c r="ABH181" s="216">
        <f t="shared" si="59"/>
        <v>0</v>
      </c>
      <c r="ABI181" s="216">
        <f t="shared" si="59"/>
        <v>0</v>
      </c>
      <c r="ABJ181" s="216">
        <f t="shared" si="59"/>
        <v>0</v>
      </c>
      <c r="ABK181" s="216">
        <f t="shared" si="59"/>
        <v>0</v>
      </c>
      <c r="ABL181" s="216">
        <f t="shared" si="59"/>
        <v>0</v>
      </c>
      <c r="ABM181" s="216">
        <f t="shared" si="59"/>
        <v>0</v>
      </c>
      <c r="ABN181" s="216">
        <f t="shared" si="59"/>
        <v>0</v>
      </c>
      <c r="ABO181" s="216">
        <f t="shared" si="59"/>
        <v>0</v>
      </c>
      <c r="ABP181" s="216">
        <f t="shared" si="59"/>
        <v>0</v>
      </c>
      <c r="ABQ181" s="216">
        <f t="shared" si="59"/>
        <v>0</v>
      </c>
      <c r="ABR181" s="216">
        <f t="shared" si="59"/>
        <v>0</v>
      </c>
      <c r="ABS181" s="216">
        <f t="shared" si="59"/>
        <v>0</v>
      </c>
      <c r="ABT181" s="216">
        <f t="shared" si="59"/>
        <v>0</v>
      </c>
      <c r="ABU181" s="216">
        <f t="shared" si="59"/>
        <v>0</v>
      </c>
      <c r="ABV181" s="216">
        <f t="shared" si="59"/>
        <v>0</v>
      </c>
      <c r="ABW181" s="216">
        <f t="shared" si="59"/>
        <v>0</v>
      </c>
      <c r="ABX181" s="216">
        <f t="shared" si="59"/>
        <v>0</v>
      </c>
      <c r="ABY181" s="216">
        <f t="shared" si="59"/>
        <v>0</v>
      </c>
      <c r="ABZ181" s="216">
        <f t="shared" si="59"/>
        <v>0</v>
      </c>
      <c r="ACA181" s="216">
        <f t="shared" si="59"/>
        <v>0</v>
      </c>
      <c r="ACB181" s="216">
        <f t="shared" si="59"/>
        <v>0</v>
      </c>
      <c r="ACC181" s="216">
        <f t="shared" si="59"/>
        <v>0</v>
      </c>
      <c r="ACD181" s="216">
        <f t="shared" si="59"/>
        <v>0</v>
      </c>
      <c r="ACE181" s="216">
        <f t="shared" si="59"/>
        <v>0</v>
      </c>
      <c r="ACF181" s="216">
        <f t="shared" si="59"/>
        <v>0</v>
      </c>
      <c r="ACG181" s="216">
        <f t="shared" si="59"/>
        <v>0</v>
      </c>
      <c r="ACH181" s="216">
        <f t="shared" si="59"/>
        <v>0</v>
      </c>
      <c r="ACI181" s="216">
        <f t="shared" si="59"/>
        <v>0</v>
      </c>
      <c r="ACJ181" s="216">
        <f t="shared" si="59"/>
        <v>0</v>
      </c>
      <c r="ACK181" s="216">
        <f t="shared" si="59"/>
        <v>0</v>
      </c>
      <c r="ACL181" s="216">
        <f t="shared" si="59"/>
        <v>0</v>
      </c>
      <c r="ACM181" s="216">
        <f t="shared" si="59"/>
        <v>0</v>
      </c>
      <c r="ACN181" s="216">
        <f t="shared" si="59"/>
        <v>0</v>
      </c>
      <c r="ACO181" s="216">
        <f t="shared" si="59"/>
        <v>0</v>
      </c>
      <c r="ACP181" s="216">
        <f t="shared" si="59"/>
        <v>0</v>
      </c>
      <c r="ACQ181" s="216">
        <f t="shared" si="59"/>
        <v>0</v>
      </c>
      <c r="ACR181" s="216">
        <f t="shared" ref="ACR181:AFC181" si="60">ACR180+ACR174+ACR168+ACR155+ACR142+ACR131+ACR126+ACR110+ACR92+ACR76+ACR54+ACR22</f>
        <v>0</v>
      </c>
      <c r="ACS181" s="216">
        <f t="shared" si="60"/>
        <v>0</v>
      </c>
      <c r="ACT181" s="216">
        <f t="shared" si="60"/>
        <v>0</v>
      </c>
      <c r="ACU181" s="216">
        <f t="shared" si="60"/>
        <v>0</v>
      </c>
      <c r="ACV181" s="216">
        <f t="shared" si="60"/>
        <v>0</v>
      </c>
      <c r="ACW181" s="216">
        <f t="shared" si="60"/>
        <v>0</v>
      </c>
      <c r="ACX181" s="216">
        <f t="shared" si="60"/>
        <v>0</v>
      </c>
      <c r="ACY181" s="216">
        <f t="shared" si="60"/>
        <v>0</v>
      </c>
      <c r="ACZ181" s="216">
        <f t="shared" si="60"/>
        <v>0</v>
      </c>
      <c r="ADA181" s="216">
        <f t="shared" si="60"/>
        <v>0</v>
      </c>
      <c r="ADB181" s="216">
        <f t="shared" si="60"/>
        <v>0</v>
      </c>
      <c r="ADC181" s="216">
        <f t="shared" si="60"/>
        <v>0</v>
      </c>
      <c r="ADD181" s="216">
        <f t="shared" si="60"/>
        <v>0</v>
      </c>
      <c r="ADE181" s="216">
        <f t="shared" si="60"/>
        <v>0</v>
      </c>
      <c r="ADF181" s="216">
        <f t="shared" si="60"/>
        <v>0</v>
      </c>
      <c r="ADG181" s="216">
        <f t="shared" si="60"/>
        <v>0</v>
      </c>
      <c r="ADH181" s="216">
        <f t="shared" si="60"/>
        <v>0</v>
      </c>
      <c r="ADI181" s="216">
        <f t="shared" si="60"/>
        <v>0</v>
      </c>
      <c r="ADJ181" s="216">
        <f t="shared" si="60"/>
        <v>0</v>
      </c>
      <c r="ADK181" s="216">
        <f t="shared" si="60"/>
        <v>0</v>
      </c>
      <c r="ADL181" s="216">
        <f t="shared" si="60"/>
        <v>0</v>
      </c>
      <c r="ADM181" s="216">
        <f t="shared" si="60"/>
        <v>0</v>
      </c>
      <c r="ADN181" s="216">
        <f t="shared" si="60"/>
        <v>0</v>
      </c>
      <c r="ADO181" s="216">
        <f t="shared" si="60"/>
        <v>0</v>
      </c>
      <c r="ADP181" s="216">
        <f t="shared" si="60"/>
        <v>0</v>
      </c>
      <c r="ADQ181" s="216">
        <f t="shared" si="60"/>
        <v>0</v>
      </c>
      <c r="ADR181" s="216">
        <f t="shared" si="60"/>
        <v>0</v>
      </c>
      <c r="ADS181" s="216">
        <f t="shared" si="60"/>
        <v>0</v>
      </c>
      <c r="ADT181" s="216">
        <f t="shared" si="60"/>
        <v>0</v>
      </c>
      <c r="ADU181" s="216">
        <f t="shared" si="60"/>
        <v>0</v>
      </c>
      <c r="ADV181" s="216">
        <f t="shared" si="60"/>
        <v>0</v>
      </c>
      <c r="ADW181" s="216">
        <f t="shared" si="60"/>
        <v>0</v>
      </c>
      <c r="ADX181" s="216">
        <f t="shared" si="60"/>
        <v>0</v>
      </c>
      <c r="ADY181" s="216">
        <f t="shared" si="60"/>
        <v>0</v>
      </c>
      <c r="ADZ181" s="216">
        <f t="shared" si="60"/>
        <v>0</v>
      </c>
      <c r="AEA181" s="216">
        <f t="shared" si="60"/>
        <v>0</v>
      </c>
      <c r="AEB181" s="216">
        <f t="shared" si="60"/>
        <v>0</v>
      </c>
      <c r="AEC181" s="216">
        <f t="shared" si="60"/>
        <v>0</v>
      </c>
      <c r="AED181" s="216">
        <f t="shared" si="60"/>
        <v>0</v>
      </c>
      <c r="AEE181" s="216">
        <f t="shared" si="60"/>
        <v>0</v>
      </c>
      <c r="AEF181" s="216">
        <f t="shared" si="60"/>
        <v>0</v>
      </c>
      <c r="AEG181" s="216">
        <f t="shared" si="60"/>
        <v>0</v>
      </c>
      <c r="AEH181" s="216">
        <f t="shared" si="60"/>
        <v>0</v>
      </c>
      <c r="AEI181" s="216">
        <f t="shared" si="60"/>
        <v>0</v>
      </c>
      <c r="AEJ181" s="216">
        <f t="shared" si="60"/>
        <v>0</v>
      </c>
      <c r="AEK181" s="216">
        <f t="shared" si="60"/>
        <v>0</v>
      </c>
      <c r="AEL181" s="216">
        <f t="shared" si="60"/>
        <v>0</v>
      </c>
      <c r="AEM181" s="216">
        <f t="shared" si="60"/>
        <v>0</v>
      </c>
      <c r="AEN181" s="216">
        <f t="shared" si="60"/>
        <v>0</v>
      </c>
      <c r="AEO181" s="216">
        <f t="shared" si="60"/>
        <v>0</v>
      </c>
      <c r="AEP181" s="216">
        <f t="shared" si="60"/>
        <v>0</v>
      </c>
      <c r="AEQ181" s="216">
        <f t="shared" si="60"/>
        <v>0</v>
      </c>
      <c r="AER181" s="216">
        <f t="shared" si="60"/>
        <v>0</v>
      </c>
      <c r="AES181" s="216">
        <f t="shared" si="60"/>
        <v>0</v>
      </c>
      <c r="AET181" s="216">
        <f t="shared" si="60"/>
        <v>0</v>
      </c>
      <c r="AEU181" s="216">
        <f t="shared" si="60"/>
        <v>0</v>
      </c>
      <c r="AEV181" s="216">
        <f t="shared" si="60"/>
        <v>0</v>
      </c>
      <c r="AEW181" s="216">
        <f t="shared" si="60"/>
        <v>0</v>
      </c>
      <c r="AEX181" s="216">
        <f t="shared" si="60"/>
        <v>0</v>
      </c>
      <c r="AEY181" s="216">
        <f t="shared" si="60"/>
        <v>0</v>
      </c>
      <c r="AEZ181" s="216">
        <f t="shared" si="60"/>
        <v>0</v>
      </c>
      <c r="AFA181" s="216">
        <f t="shared" si="60"/>
        <v>0</v>
      </c>
      <c r="AFB181" s="216">
        <f t="shared" si="60"/>
        <v>0</v>
      </c>
      <c r="AFC181" s="216">
        <f t="shared" si="60"/>
        <v>0</v>
      </c>
      <c r="AFD181" s="216">
        <f t="shared" ref="AFD181:AHO181" si="61">AFD180+AFD174+AFD168+AFD155+AFD142+AFD131+AFD126+AFD110+AFD92+AFD76+AFD54+AFD22</f>
        <v>0</v>
      </c>
      <c r="AFE181" s="216">
        <f t="shared" si="61"/>
        <v>0</v>
      </c>
      <c r="AFF181" s="216">
        <f t="shared" si="61"/>
        <v>0</v>
      </c>
      <c r="AFG181" s="216">
        <f t="shared" si="61"/>
        <v>0</v>
      </c>
      <c r="AFH181" s="216">
        <f t="shared" si="61"/>
        <v>0</v>
      </c>
      <c r="AFI181" s="216">
        <f t="shared" si="61"/>
        <v>0</v>
      </c>
      <c r="AFJ181" s="216">
        <f t="shared" si="61"/>
        <v>0</v>
      </c>
      <c r="AFK181" s="216">
        <f t="shared" si="61"/>
        <v>0</v>
      </c>
      <c r="AFL181" s="216">
        <f t="shared" si="61"/>
        <v>0</v>
      </c>
      <c r="AFM181" s="216">
        <f t="shared" si="61"/>
        <v>0</v>
      </c>
      <c r="AFN181" s="216">
        <f t="shared" si="61"/>
        <v>0</v>
      </c>
      <c r="AFO181" s="216">
        <f t="shared" si="61"/>
        <v>0</v>
      </c>
      <c r="AFP181" s="216">
        <f t="shared" si="61"/>
        <v>0</v>
      </c>
      <c r="AFQ181" s="216">
        <f t="shared" si="61"/>
        <v>0</v>
      </c>
      <c r="AFR181" s="216">
        <f t="shared" si="61"/>
        <v>0</v>
      </c>
      <c r="AFS181" s="216">
        <f t="shared" si="61"/>
        <v>0</v>
      </c>
      <c r="AFT181" s="216">
        <f t="shared" si="61"/>
        <v>0</v>
      </c>
      <c r="AFU181" s="216">
        <f t="shared" si="61"/>
        <v>0</v>
      </c>
      <c r="AFV181" s="216">
        <f t="shared" si="61"/>
        <v>0</v>
      </c>
      <c r="AFW181" s="216">
        <f t="shared" si="61"/>
        <v>0</v>
      </c>
      <c r="AFX181" s="216">
        <f t="shared" si="61"/>
        <v>0</v>
      </c>
      <c r="AFY181" s="216">
        <f t="shared" si="61"/>
        <v>0</v>
      </c>
      <c r="AFZ181" s="216">
        <f t="shared" si="61"/>
        <v>0</v>
      </c>
      <c r="AGA181" s="216">
        <f t="shared" si="61"/>
        <v>0</v>
      </c>
      <c r="AGB181" s="216">
        <f t="shared" si="61"/>
        <v>0</v>
      </c>
      <c r="AGC181" s="216">
        <f t="shared" si="61"/>
        <v>0</v>
      </c>
      <c r="AGD181" s="216">
        <f t="shared" si="61"/>
        <v>0</v>
      </c>
      <c r="AGE181" s="216">
        <f t="shared" si="61"/>
        <v>0</v>
      </c>
      <c r="AGF181" s="216">
        <f t="shared" si="61"/>
        <v>0</v>
      </c>
      <c r="AGG181" s="216">
        <f t="shared" si="61"/>
        <v>0</v>
      </c>
      <c r="AGH181" s="216">
        <f t="shared" si="61"/>
        <v>0</v>
      </c>
      <c r="AGI181" s="216">
        <f t="shared" si="61"/>
        <v>0</v>
      </c>
      <c r="AGJ181" s="216">
        <f t="shared" si="61"/>
        <v>0</v>
      </c>
      <c r="AGK181" s="216">
        <f t="shared" si="61"/>
        <v>0</v>
      </c>
      <c r="AGL181" s="216">
        <f t="shared" si="61"/>
        <v>0</v>
      </c>
      <c r="AGM181" s="216">
        <f t="shared" si="61"/>
        <v>0</v>
      </c>
      <c r="AGN181" s="216">
        <f t="shared" si="61"/>
        <v>0</v>
      </c>
      <c r="AGO181" s="216">
        <f t="shared" si="61"/>
        <v>0</v>
      </c>
      <c r="AGP181" s="216">
        <f t="shared" si="61"/>
        <v>0</v>
      </c>
      <c r="AGQ181" s="216">
        <f t="shared" si="61"/>
        <v>0</v>
      </c>
      <c r="AGR181" s="216">
        <f t="shared" si="61"/>
        <v>0</v>
      </c>
      <c r="AGS181" s="216">
        <f t="shared" si="61"/>
        <v>0</v>
      </c>
      <c r="AGT181" s="216">
        <f t="shared" si="61"/>
        <v>0</v>
      </c>
      <c r="AGU181" s="216">
        <f t="shared" si="61"/>
        <v>0</v>
      </c>
      <c r="AGV181" s="216">
        <f t="shared" si="61"/>
        <v>0</v>
      </c>
      <c r="AGW181" s="216">
        <f t="shared" si="61"/>
        <v>0</v>
      </c>
      <c r="AGX181" s="216">
        <f t="shared" si="61"/>
        <v>0</v>
      </c>
      <c r="AGY181" s="216">
        <f t="shared" si="61"/>
        <v>0</v>
      </c>
      <c r="AGZ181" s="216">
        <f t="shared" si="61"/>
        <v>0</v>
      </c>
      <c r="AHA181" s="216">
        <f t="shared" si="61"/>
        <v>0</v>
      </c>
      <c r="AHB181" s="216">
        <f t="shared" si="61"/>
        <v>0</v>
      </c>
      <c r="AHC181" s="216">
        <f t="shared" si="61"/>
        <v>0</v>
      </c>
      <c r="AHD181" s="216">
        <f t="shared" si="61"/>
        <v>0</v>
      </c>
      <c r="AHE181" s="216">
        <f t="shared" si="61"/>
        <v>0</v>
      </c>
      <c r="AHF181" s="216">
        <f t="shared" si="61"/>
        <v>0</v>
      </c>
      <c r="AHG181" s="216">
        <f t="shared" si="61"/>
        <v>0</v>
      </c>
      <c r="AHH181" s="216">
        <f t="shared" si="61"/>
        <v>0</v>
      </c>
      <c r="AHI181" s="216">
        <f t="shared" si="61"/>
        <v>0</v>
      </c>
      <c r="AHJ181" s="216">
        <f t="shared" si="61"/>
        <v>0</v>
      </c>
      <c r="AHK181" s="216">
        <f t="shared" si="61"/>
        <v>0</v>
      </c>
      <c r="AHL181" s="216">
        <f t="shared" si="61"/>
        <v>0</v>
      </c>
      <c r="AHM181" s="216">
        <f t="shared" si="61"/>
        <v>0</v>
      </c>
      <c r="AHN181" s="216">
        <f t="shared" si="61"/>
        <v>0</v>
      </c>
      <c r="AHO181" s="216">
        <f t="shared" si="61"/>
        <v>0</v>
      </c>
      <c r="AHP181" s="216">
        <f t="shared" ref="AHP181:AKA181" si="62">AHP180+AHP174+AHP168+AHP155+AHP142+AHP131+AHP126+AHP110+AHP92+AHP76+AHP54+AHP22</f>
        <v>0</v>
      </c>
      <c r="AHQ181" s="216">
        <f t="shared" si="62"/>
        <v>0</v>
      </c>
      <c r="AHR181" s="216">
        <f t="shared" si="62"/>
        <v>0</v>
      </c>
      <c r="AHS181" s="216">
        <f t="shared" si="62"/>
        <v>0</v>
      </c>
      <c r="AHT181" s="216">
        <f t="shared" si="62"/>
        <v>0</v>
      </c>
      <c r="AHU181" s="216">
        <f t="shared" si="62"/>
        <v>0</v>
      </c>
      <c r="AHV181" s="216">
        <f t="shared" si="62"/>
        <v>0</v>
      </c>
      <c r="AHW181" s="216">
        <f t="shared" si="62"/>
        <v>0</v>
      </c>
      <c r="AHX181" s="216">
        <f t="shared" si="62"/>
        <v>0</v>
      </c>
      <c r="AHY181" s="216">
        <f t="shared" si="62"/>
        <v>0</v>
      </c>
      <c r="AHZ181" s="216">
        <f t="shared" si="62"/>
        <v>0</v>
      </c>
      <c r="AIA181" s="216">
        <f t="shared" si="62"/>
        <v>0</v>
      </c>
      <c r="AIB181" s="216">
        <f t="shared" si="62"/>
        <v>0</v>
      </c>
      <c r="AIC181" s="216">
        <f t="shared" si="62"/>
        <v>0</v>
      </c>
      <c r="AID181" s="216">
        <f t="shared" si="62"/>
        <v>0</v>
      </c>
      <c r="AIE181" s="216">
        <f t="shared" si="62"/>
        <v>0</v>
      </c>
      <c r="AIF181" s="216">
        <f t="shared" si="62"/>
        <v>0</v>
      </c>
      <c r="AIG181" s="216">
        <f t="shared" si="62"/>
        <v>0</v>
      </c>
      <c r="AIH181" s="216">
        <f t="shared" si="62"/>
        <v>0</v>
      </c>
      <c r="AII181" s="216">
        <f t="shared" si="62"/>
        <v>0</v>
      </c>
      <c r="AIJ181" s="216">
        <f t="shared" si="62"/>
        <v>0</v>
      </c>
      <c r="AIK181" s="216">
        <f t="shared" si="62"/>
        <v>0</v>
      </c>
      <c r="AIL181" s="216">
        <f t="shared" si="62"/>
        <v>0</v>
      </c>
      <c r="AIM181" s="216">
        <f t="shared" si="62"/>
        <v>0</v>
      </c>
      <c r="AIN181" s="216">
        <f t="shared" si="62"/>
        <v>0</v>
      </c>
      <c r="AIO181" s="216">
        <f t="shared" si="62"/>
        <v>0</v>
      </c>
      <c r="AIP181" s="216">
        <f t="shared" si="62"/>
        <v>0</v>
      </c>
      <c r="AIQ181" s="216">
        <f t="shared" si="62"/>
        <v>0</v>
      </c>
      <c r="AIR181" s="216">
        <f t="shared" si="62"/>
        <v>0</v>
      </c>
      <c r="AIS181" s="216">
        <f t="shared" si="62"/>
        <v>0</v>
      </c>
      <c r="AIT181" s="216">
        <f t="shared" si="62"/>
        <v>0</v>
      </c>
      <c r="AIU181" s="216">
        <f t="shared" si="62"/>
        <v>0</v>
      </c>
      <c r="AIV181" s="216">
        <f t="shared" si="62"/>
        <v>0</v>
      </c>
      <c r="AIW181" s="216">
        <f t="shared" si="62"/>
        <v>0</v>
      </c>
      <c r="AIX181" s="216">
        <f t="shared" si="62"/>
        <v>0</v>
      </c>
      <c r="AIY181" s="216">
        <f t="shared" si="62"/>
        <v>0</v>
      </c>
      <c r="AIZ181" s="216">
        <f t="shared" si="62"/>
        <v>0</v>
      </c>
      <c r="AJA181" s="216">
        <f t="shared" si="62"/>
        <v>0</v>
      </c>
      <c r="AJB181" s="216">
        <f t="shared" si="62"/>
        <v>0</v>
      </c>
      <c r="AJC181" s="216">
        <f t="shared" si="62"/>
        <v>0</v>
      </c>
      <c r="AJD181" s="216">
        <f t="shared" si="62"/>
        <v>0</v>
      </c>
      <c r="AJE181" s="216">
        <f t="shared" si="62"/>
        <v>0</v>
      </c>
      <c r="AJF181" s="216">
        <f t="shared" si="62"/>
        <v>0</v>
      </c>
      <c r="AJG181" s="216">
        <f t="shared" si="62"/>
        <v>0</v>
      </c>
      <c r="AJH181" s="216">
        <f t="shared" si="62"/>
        <v>0</v>
      </c>
      <c r="AJI181" s="216">
        <f t="shared" si="62"/>
        <v>0</v>
      </c>
      <c r="AJJ181" s="216">
        <f t="shared" si="62"/>
        <v>0</v>
      </c>
      <c r="AJK181" s="216">
        <f t="shared" si="62"/>
        <v>0</v>
      </c>
      <c r="AJL181" s="216">
        <f t="shared" si="62"/>
        <v>0</v>
      </c>
      <c r="AJM181" s="216">
        <f t="shared" si="62"/>
        <v>0</v>
      </c>
      <c r="AJN181" s="216">
        <f t="shared" si="62"/>
        <v>0</v>
      </c>
      <c r="AJO181" s="216">
        <f t="shared" si="62"/>
        <v>0</v>
      </c>
      <c r="AJP181" s="216">
        <f t="shared" si="62"/>
        <v>0</v>
      </c>
      <c r="AJQ181" s="216">
        <f t="shared" si="62"/>
        <v>0</v>
      </c>
      <c r="AJR181" s="216">
        <f t="shared" si="62"/>
        <v>0</v>
      </c>
      <c r="AJS181" s="216">
        <f t="shared" si="62"/>
        <v>0</v>
      </c>
      <c r="AJT181" s="216">
        <f t="shared" si="62"/>
        <v>0</v>
      </c>
      <c r="AJU181" s="216">
        <f t="shared" si="62"/>
        <v>0</v>
      </c>
      <c r="AJV181" s="216">
        <f t="shared" si="62"/>
        <v>0</v>
      </c>
      <c r="AJW181" s="216">
        <f t="shared" si="62"/>
        <v>0</v>
      </c>
      <c r="AJX181" s="216">
        <f t="shared" si="62"/>
        <v>0</v>
      </c>
      <c r="AJY181" s="216">
        <f t="shared" si="62"/>
        <v>0</v>
      </c>
      <c r="AJZ181" s="216">
        <f t="shared" si="62"/>
        <v>0</v>
      </c>
      <c r="AKA181" s="216">
        <f t="shared" si="62"/>
        <v>0</v>
      </c>
      <c r="AKB181" s="216">
        <f t="shared" ref="AKB181:AMM181" si="63">AKB180+AKB174+AKB168+AKB155+AKB142+AKB131+AKB126+AKB110+AKB92+AKB76+AKB54+AKB22</f>
        <v>0</v>
      </c>
      <c r="AKC181" s="216">
        <f t="shared" si="63"/>
        <v>0</v>
      </c>
      <c r="AKD181" s="216">
        <f t="shared" si="63"/>
        <v>0</v>
      </c>
      <c r="AKE181" s="216">
        <f t="shared" si="63"/>
        <v>0</v>
      </c>
      <c r="AKF181" s="216">
        <f t="shared" si="63"/>
        <v>0</v>
      </c>
      <c r="AKG181" s="216">
        <f t="shared" si="63"/>
        <v>0</v>
      </c>
      <c r="AKH181" s="216">
        <f t="shared" si="63"/>
        <v>0</v>
      </c>
      <c r="AKI181" s="216">
        <f t="shared" si="63"/>
        <v>0</v>
      </c>
      <c r="AKJ181" s="216">
        <f t="shared" si="63"/>
        <v>0</v>
      </c>
      <c r="AKK181" s="216">
        <f t="shared" si="63"/>
        <v>0</v>
      </c>
      <c r="AKL181" s="216">
        <f t="shared" si="63"/>
        <v>0</v>
      </c>
      <c r="AKM181" s="216">
        <f t="shared" si="63"/>
        <v>0</v>
      </c>
      <c r="AKN181" s="216">
        <f t="shared" si="63"/>
        <v>0</v>
      </c>
      <c r="AKO181" s="216">
        <f t="shared" si="63"/>
        <v>0</v>
      </c>
      <c r="AKP181" s="216">
        <f t="shared" si="63"/>
        <v>0</v>
      </c>
      <c r="AKQ181" s="216">
        <f t="shared" si="63"/>
        <v>0</v>
      </c>
      <c r="AKR181" s="216">
        <f t="shared" si="63"/>
        <v>0</v>
      </c>
      <c r="AKS181" s="216">
        <f t="shared" si="63"/>
        <v>0</v>
      </c>
      <c r="AKT181" s="216">
        <f t="shared" si="63"/>
        <v>0</v>
      </c>
      <c r="AKU181" s="216">
        <f t="shared" si="63"/>
        <v>0</v>
      </c>
      <c r="AKV181" s="216">
        <f t="shared" si="63"/>
        <v>0</v>
      </c>
      <c r="AKW181" s="216">
        <f t="shared" si="63"/>
        <v>0</v>
      </c>
      <c r="AKX181" s="216">
        <f t="shared" si="63"/>
        <v>0</v>
      </c>
      <c r="AKY181" s="216">
        <f t="shared" si="63"/>
        <v>0</v>
      </c>
      <c r="AKZ181" s="216">
        <f t="shared" si="63"/>
        <v>0</v>
      </c>
      <c r="ALA181" s="216">
        <f t="shared" si="63"/>
        <v>0</v>
      </c>
      <c r="ALB181" s="216">
        <f t="shared" si="63"/>
        <v>0</v>
      </c>
      <c r="ALC181" s="216">
        <f t="shared" si="63"/>
        <v>0</v>
      </c>
      <c r="ALD181" s="216">
        <f t="shared" si="63"/>
        <v>0</v>
      </c>
      <c r="ALE181" s="216">
        <f t="shared" si="63"/>
        <v>0</v>
      </c>
      <c r="ALF181" s="216">
        <f t="shared" si="63"/>
        <v>0</v>
      </c>
      <c r="ALG181" s="216">
        <f t="shared" si="63"/>
        <v>0</v>
      </c>
      <c r="ALH181" s="216">
        <f t="shared" si="63"/>
        <v>0</v>
      </c>
      <c r="ALI181" s="216">
        <f t="shared" si="63"/>
        <v>0</v>
      </c>
      <c r="ALJ181" s="216">
        <f t="shared" si="63"/>
        <v>0</v>
      </c>
      <c r="ALK181" s="216">
        <f t="shared" si="63"/>
        <v>0</v>
      </c>
      <c r="ALL181" s="216">
        <f t="shared" si="63"/>
        <v>0</v>
      </c>
      <c r="ALM181" s="216">
        <f t="shared" si="63"/>
        <v>0</v>
      </c>
      <c r="ALN181" s="216">
        <f t="shared" si="63"/>
        <v>0</v>
      </c>
      <c r="ALO181" s="216">
        <f t="shared" si="63"/>
        <v>0</v>
      </c>
      <c r="ALP181" s="216">
        <f t="shared" si="63"/>
        <v>0</v>
      </c>
      <c r="ALQ181" s="216">
        <f t="shared" si="63"/>
        <v>0</v>
      </c>
      <c r="ALR181" s="216">
        <f t="shared" si="63"/>
        <v>0</v>
      </c>
      <c r="ALS181" s="216">
        <f t="shared" si="63"/>
        <v>0</v>
      </c>
      <c r="ALT181" s="216">
        <f t="shared" si="63"/>
        <v>0</v>
      </c>
      <c r="ALU181" s="216">
        <f t="shared" si="63"/>
        <v>0</v>
      </c>
      <c r="ALV181" s="216">
        <f t="shared" si="63"/>
        <v>0</v>
      </c>
      <c r="ALW181" s="216">
        <f t="shared" si="63"/>
        <v>0</v>
      </c>
      <c r="ALX181" s="216">
        <f t="shared" si="63"/>
        <v>0</v>
      </c>
      <c r="ALY181" s="216">
        <f t="shared" si="63"/>
        <v>0</v>
      </c>
      <c r="ALZ181" s="216">
        <f t="shared" si="63"/>
        <v>0</v>
      </c>
      <c r="AMA181" s="216">
        <f t="shared" si="63"/>
        <v>0</v>
      </c>
      <c r="AMB181" s="216">
        <f t="shared" si="63"/>
        <v>0</v>
      </c>
      <c r="AMC181" s="216">
        <f t="shared" si="63"/>
        <v>0</v>
      </c>
      <c r="AMD181" s="216">
        <f t="shared" si="63"/>
        <v>0</v>
      </c>
      <c r="AME181" s="216">
        <f t="shared" si="63"/>
        <v>0</v>
      </c>
      <c r="AMF181" s="216">
        <f t="shared" si="63"/>
        <v>0</v>
      </c>
      <c r="AMG181" s="216">
        <f t="shared" si="63"/>
        <v>0</v>
      </c>
      <c r="AMH181" s="216">
        <f t="shared" si="63"/>
        <v>0</v>
      </c>
      <c r="AMI181" s="216">
        <f t="shared" si="63"/>
        <v>0</v>
      </c>
      <c r="AMJ181" s="216">
        <f t="shared" si="63"/>
        <v>0</v>
      </c>
      <c r="AMK181" s="216">
        <f t="shared" si="63"/>
        <v>0</v>
      </c>
      <c r="AML181" s="216">
        <f t="shared" si="63"/>
        <v>0</v>
      </c>
      <c r="AMM181" s="216">
        <f t="shared" si="63"/>
        <v>0</v>
      </c>
      <c r="AMN181" s="216">
        <f t="shared" ref="AMN181:AOY181" si="64">AMN180+AMN174+AMN168+AMN155+AMN142+AMN131+AMN126+AMN110+AMN92+AMN76+AMN54+AMN22</f>
        <v>0</v>
      </c>
      <c r="AMO181" s="216">
        <f t="shared" si="64"/>
        <v>0</v>
      </c>
      <c r="AMP181" s="216">
        <f t="shared" si="64"/>
        <v>0</v>
      </c>
      <c r="AMQ181" s="216">
        <f t="shared" si="64"/>
        <v>0</v>
      </c>
      <c r="AMR181" s="216">
        <f t="shared" si="64"/>
        <v>0</v>
      </c>
      <c r="AMS181" s="216">
        <f t="shared" si="64"/>
        <v>0</v>
      </c>
      <c r="AMT181" s="216">
        <f t="shared" si="64"/>
        <v>0</v>
      </c>
      <c r="AMU181" s="216">
        <f t="shared" si="64"/>
        <v>0</v>
      </c>
      <c r="AMV181" s="216">
        <f t="shared" si="64"/>
        <v>0</v>
      </c>
      <c r="AMW181" s="216">
        <f t="shared" si="64"/>
        <v>0</v>
      </c>
      <c r="AMX181" s="216">
        <f t="shared" si="64"/>
        <v>0</v>
      </c>
      <c r="AMY181" s="216">
        <f t="shared" si="64"/>
        <v>0</v>
      </c>
      <c r="AMZ181" s="216">
        <f t="shared" si="64"/>
        <v>0</v>
      </c>
      <c r="ANA181" s="216">
        <f t="shared" si="64"/>
        <v>0</v>
      </c>
      <c r="ANB181" s="216">
        <f t="shared" si="64"/>
        <v>0</v>
      </c>
      <c r="ANC181" s="216">
        <f t="shared" si="64"/>
        <v>0</v>
      </c>
      <c r="AND181" s="216">
        <f t="shared" si="64"/>
        <v>0</v>
      </c>
      <c r="ANE181" s="216">
        <f t="shared" si="64"/>
        <v>0</v>
      </c>
      <c r="ANF181" s="216">
        <f t="shared" si="64"/>
        <v>0</v>
      </c>
      <c r="ANG181" s="216">
        <f t="shared" si="64"/>
        <v>0</v>
      </c>
      <c r="ANH181" s="216">
        <f t="shared" si="64"/>
        <v>0</v>
      </c>
      <c r="ANI181" s="216">
        <f t="shared" si="64"/>
        <v>0</v>
      </c>
      <c r="ANJ181" s="216">
        <f t="shared" si="64"/>
        <v>0</v>
      </c>
      <c r="ANK181" s="216">
        <f t="shared" si="64"/>
        <v>0</v>
      </c>
      <c r="ANL181" s="216">
        <f t="shared" si="64"/>
        <v>0</v>
      </c>
      <c r="ANM181" s="216">
        <f t="shared" si="64"/>
        <v>0</v>
      </c>
      <c r="ANN181" s="216">
        <f t="shared" si="64"/>
        <v>0</v>
      </c>
      <c r="ANO181" s="216">
        <f t="shared" si="64"/>
        <v>0</v>
      </c>
      <c r="ANP181" s="216">
        <f t="shared" si="64"/>
        <v>0</v>
      </c>
      <c r="ANQ181" s="216">
        <f t="shared" si="64"/>
        <v>0</v>
      </c>
      <c r="ANR181" s="216">
        <f t="shared" si="64"/>
        <v>0</v>
      </c>
      <c r="ANS181" s="216">
        <f t="shared" si="64"/>
        <v>0</v>
      </c>
      <c r="ANT181" s="216">
        <f t="shared" si="64"/>
        <v>0</v>
      </c>
      <c r="ANU181" s="216">
        <f t="shared" si="64"/>
        <v>0</v>
      </c>
      <c r="ANV181" s="216">
        <f t="shared" si="64"/>
        <v>0</v>
      </c>
      <c r="ANW181" s="216">
        <f t="shared" si="64"/>
        <v>0</v>
      </c>
      <c r="ANX181" s="216">
        <f t="shared" si="64"/>
        <v>0</v>
      </c>
      <c r="ANY181" s="216">
        <f t="shared" si="64"/>
        <v>0</v>
      </c>
      <c r="ANZ181" s="216">
        <f t="shared" si="64"/>
        <v>0</v>
      </c>
      <c r="AOA181" s="216">
        <f t="shared" si="64"/>
        <v>0</v>
      </c>
      <c r="AOB181" s="216">
        <f t="shared" si="64"/>
        <v>0</v>
      </c>
      <c r="AOC181" s="216">
        <f t="shared" si="64"/>
        <v>0</v>
      </c>
      <c r="AOD181" s="216">
        <f t="shared" si="64"/>
        <v>0</v>
      </c>
      <c r="AOE181" s="216">
        <f t="shared" si="64"/>
        <v>0</v>
      </c>
      <c r="AOF181" s="216">
        <f t="shared" si="64"/>
        <v>0</v>
      </c>
      <c r="AOG181" s="216">
        <f t="shared" si="64"/>
        <v>0</v>
      </c>
      <c r="AOH181" s="216">
        <f t="shared" si="64"/>
        <v>0</v>
      </c>
      <c r="AOI181" s="216">
        <f t="shared" si="64"/>
        <v>0</v>
      </c>
      <c r="AOJ181" s="216">
        <f t="shared" si="64"/>
        <v>0</v>
      </c>
      <c r="AOK181" s="216">
        <f t="shared" si="64"/>
        <v>0</v>
      </c>
      <c r="AOL181" s="216">
        <f t="shared" si="64"/>
        <v>0</v>
      </c>
      <c r="AOM181" s="216">
        <f t="shared" si="64"/>
        <v>0</v>
      </c>
      <c r="AON181" s="216">
        <f t="shared" si="64"/>
        <v>0</v>
      </c>
      <c r="AOO181" s="216">
        <f t="shared" si="64"/>
        <v>0</v>
      </c>
      <c r="AOP181" s="216">
        <f t="shared" si="64"/>
        <v>0</v>
      </c>
      <c r="AOQ181" s="216">
        <f t="shared" si="64"/>
        <v>0</v>
      </c>
      <c r="AOR181" s="216">
        <f t="shared" si="64"/>
        <v>0</v>
      </c>
      <c r="AOS181" s="216">
        <f t="shared" si="64"/>
        <v>0</v>
      </c>
      <c r="AOT181" s="216">
        <f t="shared" si="64"/>
        <v>0</v>
      </c>
      <c r="AOU181" s="216">
        <f t="shared" si="64"/>
        <v>0</v>
      </c>
      <c r="AOV181" s="216">
        <f t="shared" si="64"/>
        <v>0</v>
      </c>
      <c r="AOW181" s="216">
        <f t="shared" si="64"/>
        <v>0</v>
      </c>
      <c r="AOX181" s="216">
        <f t="shared" si="64"/>
        <v>0</v>
      </c>
      <c r="AOY181" s="216">
        <f t="shared" si="64"/>
        <v>0</v>
      </c>
      <c r="AOZ181" s="216">
        <f t="shared" ref="AOZ181:ARK181" si="65">AOZ180+AOZ174+AOZ168+AOZ155+AOZ142+AOZ131+AOZ126+AOZ110+AOZ92+AOZ76+AOZ54+AOZ22</f>
        <v>0</v>
      </c>
      <c r="APA181" s="216">
        <f t="shared" si="65"/>
        <v>0</v>
      </c>
      <c r="APB181" s="216">
        <f t="shared" si="65"/>
        <v>0</v>
      </c>
      <c r="APC181" s="216">
        <f t="shared" si="65"/>
        <v>0</v>
      </c>
      <c r="APD181" s="216">
        <f t="shared" si="65"/>
        <v>0</v>
      </c>
      <c r="APE181" s="216">
        <f t="shared" si="65"/>
        <v>0</v>
      </c>
      <c r="APF181" s="216">
        <f t="shared" si="65"/>
        <v>0</v>
      </c>
      <c r="APG181" s="216">
        <f t="shared" si="65"/>
        <v>0</v>
      </c>
      <c r="APH181" s="216">
        <f t="shared" si="65"/>
        <v>0</v>
      </c>
      <c r="API181" s="216">
        <f t="shared" si="65"/>
        <v>0</v>
      </c>
      <c r="APJ181" s="216">
        <f t="shared" si="65"/>
        <v>0</v>
      </c>
      <c r="APK181" s="216">
        <f t="shared" si="65"/>
        <v>0</v>
      </c>
      <c r="APL181" s="216">
        <f t="shared" si="65"/>
        <v>0</v>
      </c>
      <c r="APM181" s="216">
        <f t="shared" si="65"/>
        <v>0</v>
      </c>
      <c r="APN181" s="216">
        <f t="shared" si="65"/>
        <v>0</v>
      </c>
      <c r="APO181" s="216">
        <f t="shared" si="65"/>
        <v>0</v>
      </c>
      <c r="APP181" s="216">
        <f t="shared" si="65"/>
        <v>0</v>
      </c>
      <c r="APQ181" s="216">
        <f t="shared" si="65"/>
        <v>0</v>
      </c>
      <c r="APR181" s="216">
        <f t="shared" si="65"/>
        <v>0</v>
      </c>
      <c r="APS181" s="216">
        <f t="shared" si="65"/>
        <v>0</v>
      </c>
      <c r="APT181" s="216">
        <f t="shared" si="65"/>
        <v>0</v>
      </c>
      <c r="APU181" s="216">
        <f t="shared" si="65"/>
        <v>0</v>
      </c>
      <c r="APV181" s="216">
        <f t="shared" si="65"/>
        <v>0</v>
      </c>
      <c r="APW181" s="216">
        <f t="shared" si="65"/>
        <v>0</v>
      </c>
      <c r="APX181" s="216">
        <f t="shared" si="65"/>
        <v>0</v>
      </c>
      <c r="APY181" s="216">
        <f t="shared" si="65"/>
        <v>0</v>
      </c>
      <c r="APZ181" s="216">
        <f t="shared" si="65"/>
        <v>0</v>
      </c>
      <c r="AQA181" s="216">
        <f t="shared" si="65"/>
        <v>0</v>
      </c>
      <c r="AQB181" s="216">
        <f t="shared" si="65"/>
        <v>0</v>
      </c>
      <c r="AQC181" s="216">
        <f t="shared" si="65"/>
        <v>0</v>
      </c>
      <c r="AQD181" s="216">
        <f t="shared" si="65"/>
        <v>0</v>
      </c>
      <c r="AQE181" s="216">
        <f t="shared" si="65"/>
        <v>0</v>
      </c>
      <c r="AQF181" s="216">
        <f t="shared" si="65"/>
        <v>0</v>
      </c>
      <c r="AQG181" s="216">
        <f t="shared" si="65"/>
        <v>0</v>
      </c>
      <c r="AQH181" s="216">
        <f t="shared" si="65"/>
        <v>0</v>
      </c>
      <c r="AQI181" s="216">
        <f t="shared" si="65"/>
        <v>0</v>
      </c>
      <c r="AQJ181" s="216">
        <f t="shared" si="65"/>
        <v>0</v>
      </c>
      <c r="AQK181" s="216">
        <f t="shared" si="65"/>
        <v>0</v>
      </c>
      <c r="AQL181" s="216">
        <f t="shared" si="65"/>
        <v>0</v>
      </c>
      <c r="AQM181" s="216">
        <f t="shared" si="65"/>
        <v>0</v>
      </c>
      <c r="AQN181" s="216">
        <f t="shared" si="65"/>
        <v>0</v>
      </c>
      <c r="AQO181" s="216">
        <f t="shared" si="65"/>
        <v>0</v>
      </c>
      <c r="AQP181" s="216">
        <f t="shared" si="65"/>
        <v>0</v>
      </c>
      <c r="AQQ181" s="216">
        <f t="shared" si="65"/>
        <v>0</v>
      </c>
      <c r="AQR181" s="216">
        <f t="shared" si="65"/>
        <v>0</v>
      </c>
      <c r="AQS181" s="216">
        <f t="shared" si="65"/>
        <v>0</v>
      </c>
      <c r="AQT181" s="216">
        <f t="shared" si="65"/>
        <v>0</v>
      </c>
      <c r="AQU181" s="216">
        <f t="shared" si="65"/>
        <v>0</v>
      </c>
      <c r="AQV181" s="216">
        <f t="shared" si="65"/>
        <v>0</v>
      </c>
      <c r="AQW181" s="216">
        <f t="shared" si="65"/>
        <v>0</v>
      </c>
      <c r="AQX181" s="216">
        <f t="shared" si="65"/>
        <v>0</v>
      </c>
      <c r="AQY181" s="216">
        <f t="shared" si="65"/>
        <v>0</v>
      </c>
      <c r="AQZ181" s="216">
        <f t="shared" si="65"/>
        <v>0</v>
      </c>
      <c r="ARA181" s="216">
        <f t="shared" si="65"/>
        <v>0</v>
      </c>
      <c r="ARB181" s="216">
        <f t="shared" si="65"/>
        <v>0</v>
      </c>
      <c r="ARC181" s="216">
        <f t="shared" si="65"/>
        <v>0</v>
      </c>
      <c r="ARD181" s="216">
        <f t="shared" si="65"/>
        <v>0</v>
      </c>
      <c r="ARE181" s="216">
        <f t="shared" si="65"/>
        <v>0</v>
      </c>
      <c r="ARF181" s="216">
        <f t="shared" si="65"/>
        <v>0</v>
      </c>
      <c r="ARG181" s="216">
        <f t="shared" si="65"/>
        <v>0</v>
      </c>
      <c r="ARH181" s="216">
        <f t="shared" si="65"/>
        <v>0</v>
      </c>
      <c r="ARI181" s="216">
        <f t="shared" si="65"/>
        <v>0</v>
      </c>
      <c r="ARJ181" s="216">
        <f t="shared" si="65"/>
        <v>0</v>
      </c>
      <c r="ARK181" s="216">
        <f t="shared" si="65"/>
        <v>0</v>
      </c>
      <c r="ARL181" s="216">
        <f t="shared" ref="ARL181:ATW181" si="66">ARL180+ARL174+ARL168+ARL155+ARL142+ARL131+ARL126+ARL110+ARL92+ARL76+ARL54+ARL22</f>
        <v>0</v>
      </c>
      <c r="ARM181" s="216">
        <f t="shared" si="66"/>
        <v>0</v>
      </c>
      <c r="ARN181" s="216">
        <f t="shared" si="66"/>
        <v>0</v>
      </c>
      <c r="ARO181" s="216">
        <f t="shared" si="66"/>
        <v>0</v>
      </c>
      <c r="ARP181" s="216">
        <f t="shared" si="66"/>
        <v>0</v>
      </c>
      <c r="ARQ181" s="216">
        <f t="shared" si="66"/>
        <v>0</v>
      </c>
      <c r="ARR181" s="216">
        <f t="shared" si="66"/>
        <v>0</v>
      </c>
      <c r="ARS181" s="216">
        <f t="shared" si="66"/>
        <v>0</v>
      </c>
      <c r="ART181" s="216">
        <f t="shared" si="66"/>
        <v>0</v>
      </c>
      <c r="ARU181" s="216">
        <f t="shared" si="66"/>
        <v>0</v>
      </c>
      <c r="ARV181" s="216">
        <f t="shared" si="66"/>
        <v>0</v>
      </c>
      <c r="ARW181" s="216">
        <f t="shared" si="66"/>
        <v>0</v>
      </c>
      <c r="ARX181" s="216">
        <f t="shared" si="66"/>
        <v>0</v>
      </c>
      <c r="ARY181" s="216">
        <f t="shared" si="66"/>
        <v>0</v>
      </c>
      <c r="ARZ181" s="216">
        <f t="shared" si="66"/>
        <v>0</v>
      </c>
      <c r="ASA181" s="216">
        <f t="shared" si="66"/>
        <v>0</v>
      </c>
      <c r="ASB181" s="216">
        <f t="shared" si="66"/>
        <v>0</v>
      </c>
      <c r="ASC181" s="216">
        <f t="shared" si="66"/>
        <v>0</v>
      </c>
      <c r="ASD181" s="216">
        <f t="shared" si="66"/>
        <v>0</v>
      </c>
      <c r="ASE181" s="216">
        <f t="shared" si="66"/>
        <v>0</v>
      </c>
      <c r="ASF181" s="216">
        <f t="shared" si="66"/>
        <v>0</v>
      </c>
      <c r="ASG181" s="216">
        <f t="shared" si="66"/>
        <v>0</v>
      </c>
      <c r="ASH181" s="216">
        <f t="shared" si="66"/>
        <v>0</v>
      </c>
      <c r="ASI181" s="216">
        <f t="shared" si="66"/>
        <v>0</v>
      </c>
      <c r="ASJ181" s="216">
        <f t="shared" si="66"/>
        <v>0</v>
      </c>
      <c r="ASK181" s="216">
        <f t="shared" si="66"/>
        <v>0</v>
      </c>
      <c r="ASL181" s="216">
        <f t="shared" si="66"/>
        <v>0</v>
      </c>
      <c r="ASM181" s="216">
        <f t="shared" si="66"/>
        <v>0</v>
      </c>
      <c r="ASN181" s="216">
        <f t="shared" si="66"/>
        <v>0</v>
      </c>
      <c r="ASO181" s="216">
        <f t="shared" si="66"/>
        <v>0</v>
      </c>
      <c r="ASP181" s="216">
        <f t="shared" si="66"/>
        <v>0</v>
      </c>
      <c r="ASQ181" s="216">
        <f t="shared" si="66"/>
        <v>0</v>
      </c>
      <c r="ASR181" s="216">
        <f t="shared" si="66"/>
        <v>0</v>
      </c>
      <c r="ASS181" s="216">
        <f t="shared" si="66"/>
        <v>0</v>
      </c>
      <c r="AST181" s="216">
        <f t="shared" si="66"/>
        <v>0</v>
      </c>
      <c r="ASU181" s="216">
        <f t="shared" si="66"/>
        <v>0</v>
      </c>
      <c r="ASV181" s="216">
        <f t="shared" si="66"/>
        <v>0</v>
      </c>
      <c r="ASW181" s="216">
        <f t="shared" si="66"/>
        <v>0</v>
      </c>
      <c r="ASX181" s="216">
        <f t="shared" si="66"/>
        <v>0</v>
      </c>
      <c r="ASY181" s="216">
        <f t="shared" si="66"/>
        <v>0</v>
      </c>
      <c r="ASZ181" s="216">
        <f t="shared" si="66"/>
        <v>0</v>
      </c>
      <c r="ATA181" s="216">
        <f t="shared" si="66"/>
        <v>0</v>
      </c>
      <c r="ATB181" s="216">
        <f t="shared" si="66"/>
        <v>0</v>
      </c>
      <c r="ATC181" s="216">
        <f t="shared" si="66"/>
        <v>0</v>
      </c>
      <c r="ATD181" s="216">
        <f t="shared" si="66"/>
        <v>0</v>
      </c>
      <c r="ATE181" s="216">
        <f t="shared" si="66"/>
        <v>0</v>
      </c>
      <c r="ATF181" s="216">
        <f t="shared" si="66"/>
        <v>0</v>
      </c>
      <c r="ATG181" s="216">
        <f t="shared" si="66"/>
        <v>0</v>
      </c>
      <c r="ATH181" s="216">
        <f t="shared" si="66"/>
        <v>0</v>
      </c>
      <c r="ATI181" s="216">
        <f t="shared" si="66"/>
        <v>0</v>
      </c>
      <c r="ATJ181" s="216">
        <f t="shared" si="66"/>
        <v>0</v>
      </c>
      <c r="ATK181" s="216">
        <f t="shared" si="66"/>
        <v>0</v>
      </c>
      <c r="ATL181" s="216">
        <f t="shared" si="66"/>
        <v>0</v>
      </c>
      <c r="ATM181" s="216">
        <f t="shared" si="66"/>
        <v>0</v>
      </c>
      <c r="ATN181" s="216">
        <f t="shared" si="66"/>
        <v>0</v>
      </c>
      <c r="ATO181" s="216">
        <f t="shared" si="66"/>
        <v>0</v>
      </c>
      <c r="ATP181" s="216">
        <f t="shared" si="66"/>
        <v>0</v>
      </c>
      <c r="ATQ181" s="216">
        <f t="shared" si="66"/>
        <v>0</v>
      </c>
      <c r="ATR181" s="216">
        <f t="shared" si="66"/>
        <v>0</v>
      </c>
      <c r="ATS181" s="216">
        <f t="shared" si="66"/>
        <v>0</v>
      </c>
      <c r="ATT181" s="216">
        <f t="shared" si="66"/>
        <v>0</v>
      </c>
      <c r="ATU181" s="216">
        <f t="shared" si="66"/>
        <v>0</v>
      </c>
      <c r="ATV181" s="216">
        <f t="shared" si="66"/>
        <v>0</v>
      </c>
      <c r="ATW181" s="216">
        <f t="shared" si="66"/>
        <v>0</v>
      </c>
      <c r="ATX181" s="216">
        <f t="shared" ref="ATX181:AWI181" si="67">ATX180+ATX174+ATX168+ATX155+ATX142+ATX131+ATX126+ATX110+ATX92+ATX76+ATX54+ATX22</f>
        <v>0</v>
      </c>
      <c r="ATY181" s="216">
        <f t="shared" si="67"/>
        <v>0</v>
      </c>
      <c r="ATZ181" s="216">
        <f t="shared" si="67"/>
        <v>0</v>
      </c>
      <c r="AUA181" s="216">
        <f t="shared" si="67"/>
        <v>0</v>
      </c>
      <c r="AUB181" s="216">
        <f t="shared" si="67"/>
        <v>0</v>
      </c>
      <c r="AUC181" s="216">
        <f t="shared" si="67"/>
        <v>0</v>
      </c>
      <c r="AUD181" s="216">
        <f t="shared" si="67"/>
        <v>0</v>
      </c>
      <c r="AUE181" s="216">
        <f t="shared" si="67"/>
        <v>0</v>
      </c>
      <c r="AUF181" s="216">
        <f t="shared" si="67"/>
        <v>0</v>
      </c>
      <c r="AUG181" s="216">
        <f t="shared" si="67"/>
        <v>0</v>
      </c>
      <c r="AUH181" s="216">
        <f t="shared" si="67"/>
        <v>0</v>
      </c>
      <c r="AUI181" s="216">
        <f t="shared" si="67"/>
        <v>0</v>
      </c>
      <c r="AUJ181" s="216">
        <f t="shared" si="67"/>
        <v>0</v>
      </c>
      <c r="AUK181" s="216">
        <f t="shared" si="67"/>
        <v>0</v>
      </c>
      <c r="AUL181" s="216">
        <f t="shared" si="67"/>
        <v>0</v>
      </c>
      <c r="AUM181" s="216">
        <f t="shared" si="67"/>
        <v>0</v>
      </c>
      <c r="AUN181" s="216">
        <f t="shared" si="67"/>
        <v>0</v>
      </c>
      <c r="AUO181" s="216">
        <f t="shared" si="67"/>
        <v>0</v>
      </c>
      <c r="AUP181" s="216">
        <f t="shared" si="67"/>
        <v>0</v>
      </c>
      <c r="AUQ181" s="216">
        <f t="shared" si="67"/>
        <v>0</v>
      </c>
      <c r="AUR181" s="216">
        <f t="shared" si="67"/>
        <v>0</v>
      </c>
      <c r="AUS181" s="216">
        <f t="shared" si="67"/>
        <v>0</v>
      </c>
      <c r="AUT181" s="216">
        <f t="shared" si="67"/>
        <v>0</v>
      </c>
      <c r="AUU181" s="216">
        <f t="shared" si="67"/>
        <v>0</v>
      </c>
      <c r="AUV181" s="216">
        <f t="shared" si="67"/>
        <v>0</v>
      </c>
      <c r="AUW181" s="216">
        <f t="shared" si="67"/>
        <v>0</v>
      </c>
      <c r="AUX181" s="216">
        <f t="shared" si="67"/>
        <v>0</v>
      </c>
      <c r="AUY181" s="216">
        <f t="shared" si="67"/>
        <v>0</v>
      </c>
      <c r="AUZ181" s="216">
        <f t="shared" si="67"/>
        <v>0</v>
      </c>
      <c r="AVA181" s="216">
        <f t="shared" si="67"/>
        <v>0</v>
      </c>
      <c r="AVB181" s="216">
        <f t="shared" si="67"/>
        <v>0</v>
      </c>
      <c r="AVC181" s="216">
        <f t="shared" si="67"/>
        <v>0</v>
      </c>
      <c r="AVD181" s="216">
        <f t="shared" si="67"/>
        <v>0</v>
      </c>
      <c r="AVE181" s="216">
        <f t="shared" si="67"/>
        <v>0</v>
      </c>
      <c r="AVF181" s="216">
        <f t="shared" si="67"/>
        <v>0</v>
      </c>
      <c r="AVG181" s="216">
        <f t="shared" si="67"/>
        <v>0</v>
      </c>
      <c r="AVH181" s="216">
        <f t="shared" si="67"/>
        <v>0</v>
      </c>
      <c r="AVI181" s="216">
        <f t="shared" si="67"/>
        <v>0</v>
      </c>
      <c r="AVJ181" s="216">
        <f t="shared" si="67"/>
        <v>0</v>
      </c>
      <c r="AVK181" s="216">
        <f t="shared" si="67"/>
        <v>0</v>
      </c>
      <c r="AVL181" s="216">
        <f t="shared" si="67"/>
        <v>0</v>
      </c>
      <c r="AVM181" s="216">
        <f t="shared" si="67"/>
        <v>0</v>
      </c>
      <c r="AVN181" s="216">
        <f t="shared" si="67"/>
        <v>0</v>
      </c>
      <c r="AVO181" s="216">
        <f t="shared" si="67"/>
        <v>0</v>
      </c>
      <c r="AVP181" s="216">
        <f t="shared" si="67"/>
        <v>0</v>
      </c>
      <c r="AVQ181" s="216">
        <f t="shared" si="67"/>
        <v>0</v>
      </c>
      <c r="AVR181" s="216">
        <f t="shared" si="67"/>
        <v>0</v>
      </c>
      <c r="AVS181" s="216">
        <f t="shared" si="67"/>
        <v>0</v>
      </c>
      <c r="AVT181" s="216">
        <f t="shared" si="67"/>
        <v>0</v>
      </c>
      <c r="AVU181" s="216">
        <f t="shared" si="67"/>
        <v>0</v>
      </c>
      <c r="AVV181" s="216">
        <f t="shared" si="67"/>
        <v>0</v>
      </c>
      <c r="AVW181" s="216">
        <f t="shared" si="67"/>
        <v>0</v>
      </c>
      <c r="AVX181" s="216">
        <f t="shared" si="67"/>
        <v>0</v>
      </c>
      <c r="AVY181" s="216">
        <f t="shared" si="67"/>
        <v>0</v>
      </c>
      <c r="AVZ181" s="216">
        <f t="shared" si="67"/>
        <v>0</v>
      </c>
      <c r="AWA181" s="216">
        <f t="shared" si="67"/>
        <v>0</v>
      </c>
      <c r="AWB181" s="216">
        <f t="shared" si="67"/>
        <v>0</v>
      </c>
      <c r="AWC181" s="216">
        <f t="shared" si="67"/>
        <v>0</v>
      </c>
      <c r="AWD181" s="216">
        <f t="shared" si="67"/>
        <v>0</v>
      </c>
      <c r="AWE181" s="216">
        <f t="shared" si="67"/>
        <v>0</v>
      </c>
      <c r="AWF181" s="216">
        <f t="shared" si="67"/>
        <v>0</v>
      </c>
      <c r="AWG181" s="216">
        <f t="shared" si="67"/>
        <v>0</v>
      </c>
      <c r="AWH181" s="216">
        <f t="shared" si="67"/>
        <v>0</v>
      </c>
      <c r="AWI181" s="216">
        <f t="shared" si="67"/>
        <v>0</v>
      </c>
      <c r="AWJ181" s="216">
        <f t="shared" ref="AWJ181:AYU181" si="68">AWJ180+AWJ174+AWJ168+AWJ155+AWJ142+AWJ131+AWJ126+AWJ110+AWJ92+AWJ76+AWJ54+AWJ22</f>
        <v>0</v>
      </c>
      <c r="AWK181" s="216">
        <f t="shared" si="68"/>
        <v>0</v>
      </c>
      <c r="AWL181" s="216">
        <f t="shared" si="68"/>
        <v>0</v>
      </c>
      <c r="AWM181" s="216">
        <f t="shared" si="68"/>
        <v>0</v>
      </c>
      <c r="AWN181" s="216">
        <f t="shared" si="68"/>
        <v>0</v>
      </c>
      <c r="AWO181" s="216">
        <f t="shared" si="68"/>
        <v>0</v>
      </c>
      <c r="AWP181" s="216">
        <f t="shared" si="68"/>
        <v>0</v>
      </c>
      <c r="AWQ181" s="216">
        <f t="shared" si="68"/>
        <v>0</v>
      </c>
      <c r="AWR181" s="216">
        <f t="shared" si="68"/>
        <v>0</v>
      </c>
      <c r="AWS181" s="216">
        <f t="shared" si="68"/>
        <v>0</v>
      </c>
      <c r="AWT181" s="216">
        <f t="shared" si="68"/>
        <v>0</v>
      </c>
      <c r="AWU181" s="216">
        <f t="shared" si="68"/>
        <v>0</v>
      </c>
      <c r="AWV181" s="216">
        <f t="shared" si="68"/>
        <v>0</v>
      </c>
      <c r="AWW181" s="216">
        <f t="shared" si="68"/>
        <v>0</v>
      </c>
      <c r="AWX181" s="216">
        <f t="shared" si="68"/>
        <v>0</v>
      </c>
      <c r="AWY181" s="216">
        <f t="shared" si="68"/>
        <v>0</v>
      </c>
      <c r="AWZ181" s="216">
        <f t="shared" si="68"/>
        <v>0</v>
      </c>
      <c r="AXA181" s="216">
        <f t="shared" si="68"/>
        <v>0</v>
      </c>
      <c r="AXB181" s="216">
        <f t="shared" si="68"/>
        <v>0</v>
      </c>
      <c r="AXC181" s="216">
        <f t="shared" si="68"/>
        <v>0</v>
      </c>
      <c r="AXD181" s="216">
        <f t="shared" si="68"/>
        <v>0</v>
      </c>
      <c r="AXE181" s="216">
        <f t="shared" si="68"/>
        <v>0</v>
      </c>
      <c r="AXF181" s="216">
        <f t="shared" si="68"/>
        <v>0</v>
      </c>
      <c r="AXG181" s="216">
        <f t="shared" si="68"/>
        <v>0</v>
      </c>
      <c r="AXH181" s="216">
        <f t="shared" si="68"/>
        <v>0</v>
      </c>
      <c r="AXI181" s="216">
        <f t="shared" si="68"/>
        <v>0</v>
      </c>
      <c r="AXJ181" s="216">
        <f t="shared" si="68"/>
        <v>0</v>
      </c>
      <c r="AXK181" s="216">
        <f t="shared" si="68"/>
        <v>0</v>
      </c>
      <c r="AXL181" s="216">
        <f t="shared" si="68"/>
        <v>0</v>
      </c>
      <c r="AXM181" s="216">
        <f t="shared" si="68"/>
        <v>0</v>
      </c>
      <c r="AXN181" s="216">
        <f t="shared" si="68"/>
        <v>0</v>
      </c>
      <c r="AXO181" s="216">
        <f t="shared" si="68"/>
        <v>0</v>
      </c>
      <c r="AXP181" s="216">
        <f t="shared" si="68"/>
        <v>0</v>
      </c>
      <c r="AXQ181" s="216">
        <f t="shared" si="68"/>
        <v>0</v>
      </c>
      <c r="AXR181" s="216">
        <f t="shared" si="68"/>
        <v>0</v>
      </c>
      <c r="AXS181" s="216">
        <f t="shared" si="68"/>
        <v>0</v>
      </c>
      <c r="AXT181" s="216">
        <f t="shared" si="68"/>
        <v>0</v>
      </c>
      <c r="AXU181" s="216">
        <f t="shared" si="68"/>
        <v>0</v>
      </c>
      <c r="AXV181" s="216">
        <f t="shared" si="68"/>
        <v>0</v>
      </c>
      <c r="AXW181" s="216">
        <f t="shared" si="68"/>
        <v>0</v>
      </c>
      <c r="AXX181" s="216">
        <f t="shared" si="68"/>
        <v>0</v>
      </c>
      <c r="AXY181" s="216">
        <f t="shared" si="68"/>
        <v>0</v>
      </c>
      <c r="AXZ181" s="216">
        <f t="shared" si="68"/>
        <v>0</v>
      </c>
      <c r="AYA181" s="216">
        <f t="shared" si="68"/>
        <v>0</v>
      </c>
      <c r="AYB181" s="216">
        <f t="shared" si="68"/>
        <v>0</v>
      </c>
      <c r="AYC181" s="216">
        <f t="shared" si="68"/>
        <v>0</v>
      </c>
      <c r="AYD181" s="216">
        <f t="shared" si="68"/>
        <v>0</v>
      </c>
      <c r="AYE181" s="216">
        <f t="shared" si="68"/>
        <v>0</v>
      </c>
      <c r="AYF181" s="216">
        <f t="shared" si="68"/>
        <v>0</v>
      </c>
      <c r="AYG181" s="216">
        <f t="shared" si="68"/>
        <v>0</v>
      </c>
      <c r="AYH181" s="216">
        <f t="shared" si="68"/>
        <v>0</v>
      </c>
      <c r="AYI181" s="216">
        <f t="shared" si="68"/>
        <v>0</v>
      </c>
      <c r="AYJ181" s="216">
        <f t="shared" si="68"/>
        <v>0</v>
      </c>
      <c r="AYK181" s="216">
        <f t="shared" si="68"/>
        <v>0</v>
      </c>
      <c r="AYL181" s="216">
        <f t="shared" si="68"/>
        <v>0</v>
      </c>
      <c r="AYM181" s="216">
        <f t="shared" si="68"/>
        <v>0</v>
      </c>
      <c r="AYN181" s="216">
        <f t="shared" si="68"/>
        <v>0</v>
      </c>
      <c r="AYO181" s="216">
        <f t="shared" si="68"/>
        <v>0</v>
      </c>
      <c r="AYP181" s="216">
        <f t="shared" si="68"/>
        <v>0</v>
      </c>
      <c r="AYQ181" s="216">
        <f t="shared" si="68"/>
        <v>0</v>
      </c>
      <c r="AYR181" s="216">
        <f t="shared" si="68"/>
        <v>0</v>
      </c>
      <c r="AYS181" s="216">
        <f t="shared" si="68"/>
        <v>0</v>
      </c>
      <c r="AYT181" s="216">
        <f t="shared" si="68"/>
        <v>0</v>
      </c>
      <c r="AYU181" s="216">
        <f t="shared" si="68"/>
        <v>0</v>
      </c>
      <c r="AYV181" s="216">
        <f t="shared" ref="AYV181:BBG181" si="69">AYV180+AYV174+AYV168+AYV155+AYV142+AYV131+AYV126+AYV110+AYV92+AYV76+AYV54+AYV22</f>
        <v>0</v>
      </c>
      <c r="AYW181" s="216">
        <f t="shared" si="69"/>
        <v>0</v>
      </c>
      <c r="AYX181" s="216">
        <f t="shared" si="69"/>
        <v>0</v>
      </c>
      <c r="AYY181" s="216">
        <f t="shared" si="69"/>
        <v>0</v>
      </c>
      <c r="AYZ181" s="216">
        <f t="shared" si="69"/>
        <v>0</v>
      </c>
      <c r="AZA181" s="216">
        <f t="shared" si="69"/>
        <v>0</v>
      </c>
      <c r="AZB181" s="216">
        <f t="shared" si="69"/>
        <v>0</v>
      </c>
      <c r="AZC181" s="216">
        <f t="shared" si="69"/>
        <v>0</v>
      </c>
      <c r="AZD181" s="216">
        <f t="shared" si="69"/>
        <v>0</v>
      </c>
      <c r="AZE181" s="216">
        <f t="shared" si="69"/>
        <v>0</v>
      </c>
      <c r="AZF181" s="216">
        <f t="shared" si="69"/>
        <v>0</v>
      </c>
      <c r="AZG181" s="216">
        <f t="shared" si="69"/>
        <v>0</v>
      </c>
      <c r="AZH181" s="216">
        <f t="shared" si="69"/>
        <v>0</v>
      </c>
      <c r="AZI181" s="216">
        <f t="shared" si="69"/>
        <v>0</v>
      </c>
      <c r="AZJ181" s="216">
        <f t="shared" si="69"/>
        <v>0</v>
      </c>
      <c r="AZK181" s="216">
        <f t="shared" si="69"/>
        <v>0</v>
      </c>
      <c r="AZL181" s="216">
        <f t="shared" si="69"/>
        <v>0</v>
      </c>
      <c r="AZM181" s="216">
        <f t="shared" si="69"/>
        <v>0</v>
      </c>
      <c r="AZN181" s="216">
        <f t="shared" si="69"/>
        <v>0</v>
      </c>
      <c r="AZO181" s="216">
        <f t="shared" si="69"/>
        <v>0</v>
      </c>
      <c r="AZP181" s="216">
        <f t="shared" si="69"/>
        <v>0</v>
      </c>
      <c r="AZQ181" s="216">
        <f t="shared" si="69"/>
        <v>0</v>
      </c>
      <c r="AZR181" s="216">
        <f t="shared" si="69"/>
        <v>0</v>
      </c>
      <c r="AZS181" s="216">
        <f t="shared" si="69"/>
        <v>0</v>
      </c>
      <c r="AZT181" s="216">
        <f t="shared" si="69"/>
        <v>0</v>
      </c>
      <c r="AZU181" s="216">
        <f t="shared" si="69"/>
        <v>0</v>
      </c>
      <c r="AZV181" s="216">
        <f t="shared" si="69"/>
        <v>0</v>
      </c>
      <c r="AZW181" s="216">
        <f t="shared" si="69"/>
        <v>0</v>
      </c>
      <c r="AZX181" s="216">
        <f t="shared" si="69"/>
        <v>0</v>
      </c>
      <c r="AZY181" s="216">
        <f t="shared" si="69"/>
        <v>0</v>
      </c>
      <c r="AZZ181" s="216">
        <f t="shared" si="69"/>
        <v>0</v>
      </c>
      <c r="BAA181" s="216">
        <f t="shared" si="69"/>
        <v>0</v>
      </c>
      <c r="BAB181" s="216">
        <f t="shared" si="69"/>
        <v>0</v>
      </c>
      <c r="BAC181" s="216">
        <f t="shared" si="69"/>
        <v>0</v>
      </c>
      <c r="BAD181" s="216">
        <f t="shared" si="69"/>
        <v>0</v>
      </c>
      <c r="BAE181" s="216">
        <f t="shared" si="69"/>
        <v>0</v>
      </c>
      <c r="BAF181" s="216">
        <f t="shared" si="69"/>
        <v>0</v>
      </c>
      <c r="BAG181" s="216">
        <f t="shared" si="69"/>
        <v>0</v>
      </c>
      <c r="BAH181" s="216">
        <f t="shared" si="69"/>
        <v>0</v>
      </c>
      <c r="BAI181" s="216">
        <f t="shared" si="69"/>
        <v>0</v>
      </c>
      <c r="BAJ181" s="216">
        <f t="shared" si="69"/>
        <v>0</v>
      </c>
      <c r="BAK181" s="216">
        <f t="shared" si="69"/>
        <v>0</v>
      </c>
      <c r="BAL181" s="216">
        <f t="shared" si="69"/>
        <v>0</v>
      </c>
      <c r="BAM181" s="216">
        <f t="shared" si="69"/>
        <v>0</v>
      </c>
      <c r="BAN181" s="216">
        <f t="shared" si="69"/>
        <v>0</v>
      </c>
      <c r="BAO181" s="216">
        <f t="shared" si="69"/>
        <v>0</v>
      </c>
      <c r="BAP181" s="216">
        <f t="shared" si="69"/>
        <v>0</v>
      </c>
      <c r="BAQ181" s="216">
        <f t="shared" si="69"/>
        <v>0</v>
      </c>
      <c r="BAR181" s="216">
        <f t="shared" si="69"/>
        <v>0</v>
      </c>
      <c r="BAS181" s="216">
        <f t="shared" si="69"/>
        <v>0</v>
      </c>
      <c r="BAT181" s="216">
        <f t="shared" si="69"/>
        <v>0</v>
      </c>
      <c r="BAU181" s="216">
        <f t="shared" si="69"/>
        <v>0</v>
      </c>
      <c r="BAV181" s="216">
        <f t="shared" si="69"/>
        <v>0</v>
      </c>
      <c r="BAW181" s="216">
        <f t="shared" si="69"/>
        <v>0</v>
      </c>
      <c r="BAX181" s="216">
        <f t="shared" si="69"/>
        <v>0</v>
      </c>
      <c r="BAY181" s="216">
        <f t="shared" si="69"/>
        <v>0</v>
      </c>
      <c r="BAZ181" s="216">
        <f t="shared" si="69"/>
        <v>0</v>
      </c>
      <c r="BBA181" s="216">
        <f t="shared" si="69"/>
        <v>0</v>
      </c>
      <c r="BBB181" s="216">
        <f t="shared" si="69"/>
        <v>0</v>
      </c>
      <c r="BBC181" s="216">
        <f t="shared" si="69"/>
        <v>0</v>
      </c>
      <c r="BBD181" s="216">
        <f t="shared" si="69"/>
        <v>0</v>
      </c>
      <c r="BBE181" s="216">
        <f t="shared" si="69"/>
        <v>0</v>
      </c>
      <c r="BBF181" s="216">
        <f t="shared" si="69"/>
        <v>0</v>
      </c>
      <c r="BBG181" s="216">
        <f t="shared" si="69"/>
        <v>0</v>
      </c>
      <c r="BBH181" s="216">
        <f t="shared" ref="BBH181:BDS181" si="70">BBH180+BBH174+BBH168+BBH155+BBH142+BBH131+BBH126+BBH110+BBH92+BBH76+BBH54+BBH22</f>
        <v>0</v>
      </c>
      <c r="BBI181" s="216">
        <f t="shared" si="70"/>
        <v>0</v>
      </c>
      <c r="BBJ181" s="216">
        <f t="shared" si="70"/>
        <v>0</v>
      </c>
      <c r="BBK181" s="216">
        <f t="shared" si="70"/>
        <v>0</v>
      </c>
      <c r="BBL181" s="216">
        <f t="shared" si="70"/>
        <v>0</v>
      </c>
      <c r="BBM181" s="216">
        <f t="shared" si="70"/>
        <v>0</v>
      </c>
      <c r="BBN181" s="216">
        <f t="shared" si="70"/>
        <v>0</v>
      </c>
      <c r="BBO181" s="216">
        <f t="shared" si="70"/>
        <v>0</v>
      </c>
      <c r="BBP181" s="216">
        <f t="shared" si="70"/>
        <v>0</v>
      </c>
      <c r="BBQ181" s="216">
        <f t="shared" si="70"/>
        <v>0</v>
      </c>
      <c r="BBR181" s="216">
        <f t="shared" si="70"/>
        <v>0</v>
      </c>
      <c r="BBS181" s="216">
        <f t="shared" si="70"/>
        <v>0</v>
      </c>
      <c r="BBT181" s="216">
        <f t="shared" si="70"/>
        <v>0</v>
      </c>
      <c r="BBU181" s="216">
        <f t="shared" si="70"/>
        <v>0</v>
      </c>
      <c r="BBV181" s="216">
        <f t="shared" si="70"/>
        <v>0</v>
      </c>
      <c r="BBW181" s="216">
        <f t="shared" si="70"/>
        <v>0</v>
      </c>
      <c r="BBX181" s="216">
        <f t="shared" si="70"/>
        <v>0</v>
      </c>
      <c r="BBY181" s="216">
        <f t="shared" si="70"/>
        <v>0</v>
      </c>
      <c r="BBZ181" s="216">
        <f t="shared" si="70"/>
        <v>0</v>
      </c>
      <c r="BCA181" s="216">
        <f t="shared" si="70"/>
        <v>0</v>
      </c>
      <c r="BCB181" s="216">
        <f t="shared" si="70"/>
        <v>0</v>
      </c>
      <c r="BCC181" s="216">
        <f t="shared" si="70"/>
        <v>0</v>
      </c>
      <c r="BCD181" s="216">
        <f t="shared" si="70"/>
        <v>0</v>
      </c>
      <c r="BCE181" s="216">
        <f t="shared" si="70"/>
        <v>0</v>
      </c>
      <c r="BCF181" s="216">
        <f t="shared" si="70"/>
        <v>0</v>
      </c>
      <c r="BCG181" s="216">
        <f t="shared" si="70"/>
        <v>0</v>
      </c>
      <c r="BCH181" s="216">
        <f t="shared" si="70"/>
        <v>0</v>
      </c>
      <c r="BCI181" s="216">
        <f t="shared" si="70"/>
        <v>0</v>
      </c>
      <c r="BCJ181" s="216">
        <f t="shared" si="70"/>
        <v>0</v>
      </c>
      <c r="BCK181" s="216">
        <f t="shared" si="70"/>
        <v>0</v>
      </c>
      <c r="BCL181" s="216">
        <f t="shared" si="70"/>
        <v>0</v>
      </c>
      <c r="BCM181" s="216">
        <f t="shared" si="70"/>
        <v>0</v>
      </c>
      <c r="BCN181" s="216">
        <f t="shared" si="70"/>
        <v>0</v>
      </c>
      <c r="BCO181" s="216">
        <f t="shared" si="70"/>
        <v>0</v>
      </c>
      <c r="BCP181" s="216">
        <f t="shared" si="70"/>
        <v>0</v>
      </c>
      <c r="BCQ181" s="216">
        <f t="shared" si="70"/>
        <v>0</v>
      </c>
      <c r="BCR181" s="216">
        <f t="shared" si="70"/>
        <v>0</v>
      </c>
      <c r="BCS181" s="216">
        <f t="shared" si="70"/>
        <v>0</v>
      </c>
      <c r="BCT181" s="216">
        <f t="shared" si="70"/>
        <v>0</v>
      </c>
      <c r="BCU181" s="216">
        <f t="shared" si="70"/>
        <v>0</v>
      </c>
      <c r="BCV181" s="216">
        <f t="shared" si="70"/>
        <v>0</v>
      </c>
      <c r="BCW181" s="216">
        <f t="shared" si="70"/>
        <v>0</v>
      </c>
      <c r="BCX181" s="216">
        <f t="shared" si="70"/>
        <v>0</v>
      </c>
      <c r="BCY181" s="216">
        <f t="shared" si="70"/>
        <v>0</v>
      </c>
      <c r="BCZ181" s="216">
        <f t="shared" si="70"/>
        <v>0</v>
      </c>
      <c r="BDA181" s="216">
        <f t="shared" si="70"/>
        <v>0</v>
      </c>
      <c r="BDB181" s="216">
        <f t="shared" si="70"/>
        <v>0</v>
      </c>
      <c r="BDC181" s="216">
        <f t="shared" si="70"/>
        <v>0</v>
      </c>
      <c r="BDD181" s="216">
        <f t="shared" si="70"/>
        <v>0</v>
      </c>
      <c r="BDE181" s="216">
        <f t="shared" si="70"/>
        <v>0</v>
      </c>
      <c r="BDF181" s="216">
        <f t="shared" si="70"/>
        <v>0</v>
      </c>
      <c r="BDG181" s="216">
        <f t="shared" si="70"/>
        <v>0</v>
      </c>
      <c r="BDH181" s="216">
        <f t="shared" si="70"/>
        <v>0</v>
      </c>
      <c r="BDI181" s="216">
        <f t="shared" si="70"/>
        <v>0</v>
      </c>
      <c r="BDJ181" s="216">
        <f t="shared" si="70"/>
        <v>0</v>
      </c>
      <c r="BDK181" s="216">
        <f t="shared" si="70"/>
        <v>0</v>
      </c>
      <c r="BDL181" s="216">
        <f t="shared" si="70"/>
        <v>0</v>
      </c>
      <c r="BDM181" s="216">
        <f t="shared" si="70"/>
        <v>0</v>
      </c>
      <c r="BDN181" s="216">
        <f t="shared" si="70"/>
        <v>0</v>
      </c>
      <c r="BDO181" s="216">
        <f t="shared" si="70"/>
        <v>0</v>
      </c>
      <c r="BDP181" s="216">
        <f t="shared" si="70"/>
        <v>0</v>
      </c>
      <c r="BDQ181" s="216">
        <f t="shared" si="70"/>
        <v>0</v>
      </c>
      <c r="BDR181" s="216">
        <f t="shared" si="70"/>
        <v>0</v>
      </c>
      <c r="BDS181" s="216">
        <f t="shared" si="70"/>
        <v>0</v>
      </c>
      <c r="BDT181" s="216">
        <f t="shared" ref="BDT181:BGE181" si="71">BDT180+BDT174+BDT168+BDT155+BDT142+BDT131+BDT126+BDT110+BDT92+BDT76+BDT54+BDT22</f>
        <v>0</v>
      </c>
      <c r="BDU181" s="216">
        <f t="shared" si="71"/>
        <v>0</v>
      </c>
      <c r="BDV181" s="216">
        <f t="shared" si="71"/>
        <v>0</v>
      </c>
      <c r="BDW181" s="216">
        <f t="shared" si="71"/>
        <v>0</v>
      </c>
      <c r="BDX181" s="216">
        <f t="shared" si="71"/>
        <v>0</v>
      </c>
      <c r="BDY181" s="216">
        <f t="shared" si="71"/>
        <v>0</v>
      </c>
      <c r="BDZ181" s="216">
        <f t="shared" si="71"/>
        <v>0</v>
      </c>
      <c r="BEA181" s="216">
        <f t="shared" si="71"/>
        <v>0</v>
      </c>
      <c r="BEB181" s="216">
        <f t="shared" si="71"/>
        <v>0</v>
      </c>
      <c r="BEC181" s="216">
        <f t="shared" si="71"/>
        <v>0</v>
      </c>
      <c r="BED181" s="216">
        <f t="shared" si="71"/>
        <v>0</v>
      </c>
      <c r="BEE181" s="216">
        <f t="shared" si="71"/>
        <v>0</v>
      </c>
      <c r="BEF181" s="216">
        <f t="shared" si="71"/>
        <v>0</v>
      </c>
      <c r="BEG181" s="216">
        <f t="shared" si="71"/>
        <v>0</v>
      </c>
      <c r="BEH181" s="216">
        <f t="shared" si="71"/>
        <v>0</v>
      </c>
      <c r="BEI181" s="216">
        <f t="shared" si="71"/>
        <v>0</v>
      </c>
      <c r="BEJ181" s="216">
        <f t="shared" si="71"/>
        <v>0</v>
      </c>
      <c r="BEK181" s="216">
        <f t="shared" si="71"/>
        <v>0</v>
      </c>
      <c r="BEL181" s="216">
        <f t="shared" si="71"/>
        <v>0</v>
      </c>
      <c r="BEM181" s="216">
        <f t="shared" si="71"/>
        <v>0</v>
      </c>
      <c r="BEN181" s="216">
        <f t="shared" si="71"/>
        <v>0</v>
      </c>
      <c r="BEO181" s="216">
        <f t="shared" si="71"/>
        <v>0</v>
      </c>
      <c r="BEP181" s="216">
        <f t="shared" si="71"/>
        <v>0</v>
      </c>
      <c r="BEQ181" s="216">
        <f t="shared" si="71"/>
        <v>0</v>
      </c>
      <c r="BER181" s="216">
        <f t="shared" si="71"/>
        <v>0</v>
      </c>
      <c r="BES181" s="216">
        <f t="shared" si="71"/>
        <v>0</v>
      </c>
      <c r="BET181" s="216">
        <f t="shared" si="71"/>
        <v>0</v>
      </c>
      <c r="BEU181" s="216">
        <f t="shared" si="71"/>
        <v>0</v>
      </c>
      <c r="BEV181" s="216">
        <f t="shared" si="71"/>
        <v>0</v>
      </c>
      <c r="BEW181" s="216">
        <f t="shared" si="71"/>
        <v>0</v>
      </c>
      <c r="BEX181" s="216">
        <f t="shared" si="71"/>
        <v>0</v>
      </c>
      <c r="BEY181" s="216">
        <f t="shared" si="71"/>
        <v>0</v>
      </c>
      <c r="BEZ181" s="216">
        <f t="shared" si="71"/>
        <v>0</v>
      </c>
      <c r="BFA181" s="216">
        <f t="shared" si="71"/>
        <v>0</v>
      </c>
      <c r="BFB181" s="216">
        <f t="shared" si="71"/>
        <v>0</v>
      </c>
      <c r="BFC181" s="216">
        <f t="shared" si="71"/>
        <v>0</v>
      </c>
      <c r="BFD181" s="216">
        <f t="shared" si="71"/>
        <v>0</v>
      </c>
      <c r="BFE181" s="216">
        <f t="shared" si="71"/>
        <v>0</v>
      </c>
      <c r="BFF181" s="216">
        <f t="shared" si="71"/>
        <v>0</v>
      </c>
      <c r="BFG181" s="216">
        <f t="shared" si="71"/>
        <v>0</v>
      </c>
      <c r="BFH181" s="216">
        <f t="shared" si="71"/>
        <v>0</v>
      </c>
      <c r="BFI181" s="216">
        <f t="shared" si="71"/>
        <v>0</v>
      </c>
      <c r="BFJ181" s="216">
        <f t="shared" si="71"/>
        <v>0</v>
      </c>
      <c r="BFK181" s="216">
        <f t="shared" si="71"/>
        <v>0</v>
      </c>
      <c r="BFL181" s="216">
        <f t="shared" si="71"/>
        <v>0</v>
      </c>
      <c r="BFM181" s="216">
        <f t="shared" si="71"/>
        <v>0</v>
      </c>
      <c r="BFN181" s="216">
        <f t="shared" si="71"/>
        <v>0</v>
      </c>
      <c r="BFO181" s="216">
        <f t="shared" si="71"/>
        <v>0</v>
      </c>
      <c r="BFP181" s="216">
        <f t="shared" si="71"/>
        <v>0</v>
      </c>
      <c r="BFQ181" s="216">
        <f t="shared" si="71"/>
        <v>0</v>
      </c>
      <c r="BFR181" s="216">
        <f t="shared" si="71"/>
        <v>0</v>
      </c>
      <c r="BFS181" s="216">
        <f t="shared" si="71"/>
        <v>0</v>
      </c>
      <c r="BFT181" s="216">
        <f t="shared" si="71"/>
        <v>0</v>
      </c>
      <c r="BFU181" s="216">
        <f t="shared" si="71"/>
        <v>0</v>
      </c>
      <c r="BFV181" s="216">
        <f t="shared" si="71"/>
        <v>0</v>
      </c>
      <c r="BFW181" s="216">
        <f t="shared" si="71"/>
        <v>0</v>
      </c>
      <c r="BFX181" s="216">
        <f t="shared" si="71"/>
        <v>0</v>
      </c>
      <c r="BFY181" s="216">
        <f t="shared" si="71"/>
        <v>0</v>
      </c>
      <c r="BFZ181" s="216">
        <f t="shared" si="71"/>
        <v>0</v>
      </c>
      <c r="BGA181" s="216">
        <f t="shared" si="71"/>
        <v>0</v>
      </c>
      <c r="BGB181" s="216">
        <f t="shared" si="71"/>
        <v>0</v>
      </c>
      <c r="BGC181" s="216">
        <f t="shared" si="71"/>
        <v>0</v>
      </c>
      <c r="BGD181" s="216">
        <f t="shared" si="71"/>
        <v>0</v>
      </c>
      <c r="BGE181" s="216">
        <f t="shared" si="71"/>
        <v>0</v>
      </c>
      <c r="BGF181" s="216">
        <f t="shared" ref="BGF181:BIQ181" si="72">BGF180+BGF174+BGF168+BGF155+BGF142+BGF131+BGF126+BGF110+BGF92+BGF76+BGF54+BGF22</f>
        <v>0</v>
      </c>
      <c r="BGG181" s="216">
        <f t="shared" si="72"/>
        <v>0</v>
      </c>
      <c r="BGH181" s="216">
        <f t="shared" si="72"/>
        <v>0</v>
      </c>
      <c r="BGI181" s="216">
        <f t="shared" si="72"/>
        <v>0</v>
      </c>
      <c r="BGJ181" s="216">
        <f t="shared" si="72"/>
        <v>0</v>
      </c>
      <c r="BGK181" s="216">
        <f t="shared" si="72"/>
        <v>0</v>
      </c>
      <c r="BGL181" s="216">
        <f t="shared" si="72"/>
        <v>0</v>
      </c>
      <c r="BGM181" s="216">
        <f t="shared" si="72"/>
        <v>0</v>
      </c>
      <c r="BGN181" s="216">
        <f t="shared" si="72"/>
        <v>0</v>
      </c>
      <c r="BGO181" s="216">
        <f t="shared" si="72"/>
        <v>0</v>
      </c>
      <c r="BGP181" s="216">
        <f t="shared" si="72"/>
        <v>0</v>
      </c>
      <c r="BGQ181" s="216">
        <f t="shared" si="72"/>
        <v>0</v>
      </c>
      <c r="BGR181" s="216">
        <f t="shared" si="72"/>
        <v>0</v>
      </c>
      <c r="BGS181" s="216">
        <f t="shared" si="72"/>
        <v>0</v>
      </c>
      <c r="BGT181" s="216">
        <f t="shared" si="72"/>
        <v>0</v>
      </c>
      <c r="BGU181" s="216">
        <f t="shared" si="72"/>
        <v>0</v>
      </c>
      <c r="BGV181" s="216">
        <f t="shared" si="72"/>
        <v>0</v>
      </c>
      <c r="BGW181" s="216">
        <f t="shared" si="72"/>
        <v>0</v>
      </c>
      <c r="BGX181" s="216">
        <f t="shared" si="72"/>
        <v>0</v>
      </c>
      <c r="BGY181" s="216">
        <f t="shared" si="72"/>
        <v>0</v>
      </c>
      <c r="BGZ181" s="216">
        <f t="shared" si="72"/>
        <v>0</v>
      </c>
      <c r="BHA181" s="216">
        <f t="shared" si="72"/>
        <v>0</v>
      </c>
      <c r="BHB181" s="216">
        <f t="shared" si="72"/>
        <v>0</v>
      </c>
      <c r="BHC181" s="216">
        <f t="shared" si="72"/>
        <v>0</v>
      </c>
      <c r="BHD181" s="216">
        <f t="shared" si="72"/>
        <v>0</v>
      </c>
      <c r="BHE181" s="216">
        <f t="shared" si="72"/>
        <v>0</v>
      </c>
      <c r="BHF181" s="216">
        <f t="shared" si="72"/>
        <v>0</v>
      </c>
      <c r="BHG181" s="216">
        <f t="shared" si="72"/>
        <v>0</v>
      </c>
      <c r="BHH181" s="216">
        <f t="shared" si="72"/>
        <v>0</v>
      </c>
      <c r="BHI181" s="216">
        <f t="shared" si="72"/>
        <v>0</v>
      </c>
      <c r="BHJ181" s="216">
        <f t="shared" si="72"/>
        <v>0</v>
      </c>
      <c r="BHK181" s="216">
        <f t="shared" si="72"/>
        <v>0</v>
      </c>
      <c r="BHL181" s="216">
        <f t="shared" si="72"/>
        <v>0</v>
      </c>
      <c r="BHM181" s="216">
        <f t="shared" si="72"/>
        <v>0</v>
      </c>
      <c r="BHN181" s="216">
        <f t="shared" si="72"/>
        <v>0</v>
      </c>
      <c r="BHO181" s="216">
        <f t="shared" si="72"/>
        <v>0</v>
      </c>
      <c r="BHP181" s="216">
        <f t="shared" si="72"/>
        <v>0</v>
      </c>
      <c r="BHQ181" s="216">
        <f t="shared" si="72"/>
        <v>0</v>
      </c>
      <c r="BHR181" s="216">
        <f t="shared" si="72"/>
        <v>0</v>
      </c>
      <c r="BHS181" s="216">
        <f t="shared" si="72"/>
        <v>0</v>
      </c>
      <c r="BHT181" s="216">
        <f t="shared" si="72"/>
        <v>0</v>
      </c>
      <c r="BHU181" s="216">
        <f t="shared" si="72"/>
        <v>0</v>
      </c>
      <c r="BHV181" s="216">
        <f t="shared" si="72"/>
        <v>0</v>
      </c>
      <c r="BHW181" s="216">
        <f t="shared" si="72"/>
        <v>0</v>
      </c>
      <c r="BHX181" s="216">
        <f t="shared" si="72"/>
        <v>0</v>
      </c>
      <c r="BHY181" s="216">
        <f t="shared" si="72"/>
        <v>0</v>
      </c>
      <c r="BHZ181" s="216">
        <f t="shared" si="72"/>
        <v>0</v>
      </c>
      <c r="BIA181" s="216">
        <f t="shared" si="72"/>
        <v>0</v>
      </c>
      <c r="BIB181" s="216">
        <f t="shared" si="72"/>
        <v>0</v>
      </c>
      <c r="BIC181" s="216">
        <f t="shared" si="72"/>
        <v>0</v>
      </c>
      <c r="BID181" s="216">
        <f t="shared" si="72"/>
        <v>0</v>
      </c>
      <c r="BIE181" s="216">
        <f t="shared" si="72"/>
        <v>0</v>
      </c>
      <c r="BIF181" s="216">
        <f t="shared" si="72"/>
        <v>0</v>
      </c>
      <c r="BIG181" s="216">
        <f t="shared" si="72"/>
        <v>0</v>
      </c>
      <c r="BIH181" s="216">
        <f t="shared" si="72"/>
        <v>0</v>
      </c>
      <c r="BII181" s="216">
        <f t="shared" si="72"/>
        <v>0</v>
      </c>
      <c r="BIJ181" s="216">
        <f t="shared" si="72"/>
        <v>0</v>
      </c>
      <c r="BIK181" s="216">
        <f t="shared" si="72"/>
        <v>0</v>
      </c>
      <c r="BIL181" s="216">
        <f t="shared" si="72"/>
        <v>0</v>
      </c>
      <c r="BIM181" s="216">
        <f t="shared" si="72"/>
        <v>0</v>
      </c>
      <c r="BIN181" s="216">
        <f t="shared" si="72"/>
        <v>0</v>
      </c>
      <c r="BIO181" s="216">
        <f t="shared" si="72"/>
        <v>0</v>
      </c>
      <c r="BIP181" s="216">
        <f t="shared" si="72"/>
        <v>0</v>
      </c>
      <c r="BIQ181" s="216">
        <f t="shared" si="72"/>
        <v>0</v>
      </c>
      <c r="BIR181" s="216">
        <f t="shared" ref="BIR181:BLC181" si="73">BIR180+BIR174+BIR168+BIR155+BIR142+BIR131+BIR126+BIR110+BIR92+BIR76+BIR54+BIR22</f>
        <v>0</v>
      </c>
      <c r="BIS181" s="216">
        <f t="shared" si="73"/>
        <v>0</v>
      </c>
      <c r="BIT181" s="216">
        <f t="shared" si="73"/>
        <v>0</v>
      </c>
      <c r="BIU181" s="216">
        <f t="shared" si="73"/>
        <v>0</v>
      </c>
      <c r="BIV181" s="216">
        <f t="shared" si="73"/>
        <v>0</v>
      </c>
      <c r="BIW181" s="216">
        <f t="shared" si="73"/>
        <v>0</v>
      </c>
      <c r="BIX181" s="216">
        <f t="shared" si="73"/>
        <v>0</v>
      </c>
      <c r="BIY181" s="216">
        <f t="shared" si="73"/>
        <v>0</v>
      </c>
      <c r="BIZ181" s="216">
        <f t="shared" si="73"/>
        <v>0</v>
      </c>
      <c r="BJA181" s="216">
        <f t="shared" si="73"/>
        <v>0</v>
      </c>
      <c r="BJB181" s="216">
        <f t="shared" si="73"/>
        <v>0</v>
      </c>
      <c r="BJC181" s="216">
        <f t="shared" si="73"/>
        <v>0</v>
      </c>
      <c r="BJD181" s="216">
        <f t="shared" si="73"/>
        <v>0</v>
      </c>
      <c r="BJE181" s="216">
        <f t="shared" si="73"/>
        <v>0</v>
      </c>
      <c r="BJF181" s="216">
        <f t="shared" si="73"/>
        <v>0</v>
      </c>
      <c r="BJG181" s="216">
        <f t="shared" si="73"/>
        <v>0</v>
      </c>
      <c r="BJH181" s="216">
        <f t="shared" si="73"/>
        <v>0</v>
      </c>
      <c r="BJI181" s="216">
        <f t="shared" si="73"/>
        <v>0</v>
      </c>
      <c r="BJJ181" s="216">
        <f t="shared" si="73"/>
        <v>0</v>
      </c>
      <c r="BJK181" s="216">
        <f t="shared" si="73"/>
        <v>0</v>
      </c>
      <c r="BJL181" s="216">
        <f t="shared" si="73"/>
        <v>0</v>
      </c>
      <c r="BJM181" s="216">
        <f t="shared" si="73"/>
        <v>0</v>
      </c>
      <c r="BJN181" s="216">
        <f t="shared" si="73"/>
        <v>0</v>
      </c>
      <c r="BJO181" s="216">
        <f t="shared" si="73"/>
        <v>0</v>
      </c>
      <c r="BJP181" s="216">
        <f t="shared" si="73"/>
        <v>0</v>
      </c>
      <c r="BJQ181" s="216">
        <f t="shared" si="73"/>
        <v>0</v>
      </c>
      <c r="BJR181" s="216">
        <f t="shared" si="73"/>
        <v>0</v>
      </c>
      <c r="BJS181" s="216">
        <f t="shared" si="73"/>
        <v>0</v>
      </c>
      <c r="BJT181" s="216">
        <f t="shared" si="73"/>
        <v>0</v>
      </c>
      <c r="BJU181" s="216">
        <f t="shared" si="73"/>
        <v>0</v>
      </c>
      <c r="BJV181" s="216">
        <f t="shared" si="73"/>
        <v>0</v>
      </c>
      <c r="BJW181" s="216">
        <f t="shared" si="73"/>
        <v>0</v>
      </c>
      <c r="BJX181" s="216">
        <f t="shared" si="73"/>
        <v>0</v>
      </c>
      <c r="BJY181" s="216">
        <f t="shared" si="73"/>
        <v>0</v>
      </c>
      <c r="BJZ181" s="216">
        <f t="shared" si="73"/>
        <v>0</v>
      </c>
      <c r="BKA181" s="216">
        <f t="shared" si="73"/>
        <v>0</v>
      </c>
      <c r="BKB181" s="216">
        <f t="shared" si="73"/>
        <v>0</v>
      </c>
      <c r="BKC181" s="216">
        <f t="shared" si="73"/>
        <v>0</v>
      </c>
      <c r="BKD181" s="216">
        <f t="shared" si="73"/>
        <v>0</v>
      </c>
      <c r="BKE181" s="216">
        <f t="shared" si="73"/>
        <v>0</v>
      </c>
      <c r="BKF181" s="216">
        <f t="shared" si="73"/>
        <v>0</v>
      </c>
      <c r="BKG181" s="216">
        <f t="shared" si="73"/>
        <v>0</v>
      </c>
      <c r="BKH181" s="216">
        <f t="shared" si="73"/>
        <v>0</v>
      </c>
      <c r="BKI181" s="216">
        <f t="shared" si="73"/>
        <v>0</v>
      </c>
      <c r="BKJ181" s="216">
        <f t="shared" si="73"/>
        <v>0</v>
      </c>
      <c r="BKK181" s="216">
        <f t="shared" si="73"/>
        <v>0</v>
      </c>
      <c r="BKL181" s="216">
        <f t="shared" si="73"/>
        <v>0</v>
      </c>
      <c r="BKM181" s="216">
        <f t="shared" si="73"/>
        <v>0</v>
      </c>
      <c r="BKN181" s="216">
        <f t="shared" si="73"/>
        <v>0</v>
      </c>
      <c r="BKO181" s="216">
        <f t="shared" si="73"/>
        <v>0</v>
      </c>
      <c r="BKP181" s="216">
        <f t="shared" si="73"/>
        <v>0</v>
      </c>
      <c r="BKQ181" s="216">
        <f t="shared" si="73"/>
        <v>0</v>
      </c>
      <c r="BKR181" s="216">
        <f t="shared" si="73"/>
        <v>0</v>
      </c>
      <c r="BKS181" s="216">
        <f t="shared" si="73"/>
        <v>0</v>
      </c>
      <c r="BKT181" s="216">
        <f t="shared" si="73"/>
        <v>0</v>
      </c>
      <c r="BKU181" s="216">
        <f t="shared" si="73"/>
        <v>0</v>
      </c>
      <c r="BKV181" s="216">
        <f t="shared" si="73"/>
        <v>0</v>
      </c>
      <c r="BKW181" s="216">
        <f t="shared" si="73"/>
        <v>0</v>
      </c>
      <c r="BKX181" s="216">
        <f t="shared" si="73"/>
        <v>0</v>
      </c>
      <c r="BKY181" s="216">
        <f t="shared" si="73"/>
        <v>0</v>
      </c>
      <c r="BKZ181" s="216">
        <f t="shared" si="73"/>
        <v>0</v>
      </c>
      <c r="BLA181" s="216">
        <f t="shared" si="73"/>
        <v>0</v>
      </c>
      <c r="BLB181" s="216">
        <f t="shared" si="73"/>
        <v>0</v>
      </c>
      <c r="BLC181" s="216">
        <f t="shared" si="73"/>
        <v>0</v>
      </c>
      <c r="BLD181" s="216">
        <f t="shared" ref="BLD181:BNO181" si="74">BLD180+BLD174+BLD168+BLD155+BLD142+BLD131+BLD126+BLD110+BLD92+BLD76+BLD54+BLD22</f>
        <v>0</v>
      </c>
      <c r="BLE181" s="216">
        <f t="shared" si="74"/>
        <v>0</v>
      </c>
      <c r="BLF181" s="216">
        <f t="shared" si="74"/>
        <v>0</v>
      </c>
      <c r="BLG181" s="216">
        <f t="shared" si="74"/>
        <v>0</v>
      </c>
      <c r="BLH181" s="216">
        <f t="shared" si="74"/>
        <v>0</v>
      </c>
      <c r="BLI181" s="216">
        <f t="shared" si="74"/>
        <v>0</v>
      </c>
      <c r="BLJ181" s="216">
        <f t="shared" si="74"/>
        <v>0</v>
      </c>
      <c r="BLK181" s="216">
        <f t="shared" si="74"/>
        <v>0</v>
      </c>
      <c r="BLL181" s="216">
        <f t="shared" si="74"/>
        <v>0</v>
      </c>
      <c r="BLM181" s="216">
        <f t="shared" si="74"/>
        <v>0</v>
      </c>
      <c r="BLN181" s="216">
        <f t="shared" si="74"/>
        <v>0</v>
      </c>
      <c r="BLO181" s="216">
        <f t="shared" si="74"/>
        <v>0</v>
      </c>
      <c r="BLP181" s="216">
        <f t="shared" si="74"/>
        <v>0</v>
      </c>
      <c r="BLQ181" s="216">
        <f t="shared" si="74"/>
        <v>0</v>
      </c>
      <c r="BLR181" s="216">
        <f t="shared" si="74"/>
        <v>0</v>
      </c>
      <c r="BLS181" s="216">
        <f t="shared" si="74"/>
        <v>0</v>
      </c>
      <c r="BLT181" s="216">
        <f t="shared" si="74"/>
        <v>0</v>
      </c>
      <c r="BLU181" s="216">
        <f t="shared" si="74"/>
        <v>0</v>
      </c>
      <c r="BLV181" s="216">
        <f t="shared" si="74"/>
        <v>0</v>
      </c>
      <c r="BLW181" s="216">
        <f t="shared" si="74"/>
        <v>0</v>
      </c>
      <c r="BLX181" s="216">
        <f t="shared" si="74"/>
        <v>0</v>
      </c>
      <c r="BLY181" s="216">
        <f t="shared" si="74"/>
        <v>0</v>
      </c>
      <c r="BLZ181" s="216">
        <f t="shared" si="74"/>
        <v>0</v>
      </c>
      <c r="BMA181" s="216">
        <f t="shared" si="74"/>
        <v>0</v>
      </c>
      <c r="BMB181" s="216">
        <f t="shared" si="74"/>
        <v>0</v>
      </c>
      <c r="BMC181" s="216">
        <f t="shared" si="74"/>
        <v>0</v>
      </c>
      <c r="BMD181" s="216">
        <f t="shared" si="74"/>
        <v>0</v>
      </c>
      <c r="BME181" s="216">
        <f t="shared" si="74"/>
        <v>0</v>
      </c>
      <c r="BMF181" s="216">
        <f t="shared" si="74"/>
        <v>0</v>
      </c>
      <c r="BMG181" s="216">
        <f t="shared" si="74"/>
        <v>0</v>
      </c>
      <c r="BMH181" s="216">
        <f t="shared" si="74"/>
        <v>0</v>
      </c>
      <c r="BMI181" s="216">
        <f t="shared" si="74"/>
        <v>0</v>
      </c>
      <c r="BMJ181" s="216">
        <f t="shared" si="74"/>
        <v>0</v>
      </c>
      <c r="BMK181" s="216">
        <f t="shared" si="74"/>
        <v>0</v>
      </c>
      <c r="BML181" s="216">
        <f t="shared" si="74"/>
        <v>0</v>
      </c>
      <c r="BMM181" s="216">
        <f t="shared" si="74"/>
        <v>0</v>
      </c>
      <c r="BMN181" s="216">
        <f t="shared" si="74"/>
        <v>0</v>
      </c>
      <c r="BMO181" s="216">
        <f t="shared" si="74"/>
        <v>0</v>
      </c>
      <c r="BMP181" s="216">
        <f t="shared" si="74"/>
        <v>0</v>
      </c>
      <c r="BMQ181" s="216">
        <f t="shared" si="74"/>
        <v>0</v>
      </c>
      <c r="BMR181" s="216">
        <f t="shared" si="74"/>
        <v>0</v>
      </c>
      <c r="BMS181" s="216">
        <f t="shared" si="74"/>
        <v>0</v>
      </c>
      <c r="BMT181" s="216">
        <f t="shared" si="74"/>
        <v>0</v>
      </c>
      <c r="BMU181" s="216">
        <f t="shared" si="74"/>
        <v>0</v>
      </c>
      <c r="BMV181" s="216">
        <f t="shared" si="74"/>
        <v>0</v>
      </c>
      <c r="BMW181" s="216">
        <f t="shared" si="74"/>
        <v>0</v>
      </c>
      <c r="BMX181" s="216">
        <f t="shared" si="74"/>
        <v>0</v>
      </c>
      <c r="BMY181" s="216">
        <f t="shared" si="74"/>
        <v>0</v>
      </c>
      <c r="BMZ181" s="216">
        <f t="shared" si="74"/>
        <v>0</v>
      </c>
      <c r="BNA181" s="216">
        <f t="shared" si="74"/>
        <v>0</v>
      </c>
      <c r="BNB181" s="216">
        <f t="shared" si="74"/>
        <v>0</v>
      </c>
      <c r="BNC181" s="216">
        <f t="shared" si="74"/>
        <v>0</v>
      </c>
      <c r="BND181" s="216">
        <f t="shared" si="74"/>
        <v>0</v>
      </c>
      <c r="BNE181" s="216">
        <f t="shared" si="74"/>
        <v>0</v>
      </c>
      <c r="BNF181" s="216">
        <f t="shared" si="74"/>
        <v>0</v>
      </c>
      <c r="BNG181" s="216">
        <f t="shared" si="74"/>
        <v>0</v>
      </c>
      <c r="BNH181" s="216">
        <f t="shared" si="74"/>
        <v>0</v>
      </c>
      <c r="BNI181" s="216">
        <f t="shared" si="74"/>
        <v>0</v>
      </c>
      <c r="BNJ181" s="216">
        <f t="shared" si="74"/>
        <v>0</v>
      </c>
      <c r="BNK181" s="216">
        <f t="shared" si="74"/>
        <v>0</v>
      </c>
      <c r="BNL181" s="216">
        <f t="shared" si="74"/>
        <v>0</v>
      </c>
      <c r="BNM181" s="216">
        <f t="shared" si="74"/>
        <v>0</v>
      </c>
      <c r="BNN181" s="216">
        <f t="shared" si="74"/>
        <v>0</v>
      </c>
      <c r="BNO181" s="216">
        <f t="shared" si="74"/>
        <v>0</v>
      </c>
      <c r="BNP181" s="216">
        <f t="shared" ref="BNP181:BQA181" si="75">BNP180+BNP174+BNP168+BNP155+BNP142+BNP131+BNP126+BNP110+BNP92+BNP76+BNP54+BNP22</f>
        <v>0</v>
      </c>
      <c r="BNQ181" s="216">
        <f t="shared" si="75"/>
        <v>0</v>
      </c>
      <c r="BNR181" s="216">
        <f t="shared" si="75"/>
        <v>0</v>
      </c>
      <c r="BNS181" s="216">
        <f t="shared" si="75"/>
        <v>0</v>
      </c>
      <c r="BNT181" s="216">
        <f t="shared" si="75"/>
        <v>0</v>
      </c>
      <c r="BNU181" s="216">
        <f t="shared" si="75"/>
        <v>0</v>
      </c>
      <c r="BNV181" s="216">
        <f t="shared" si="75"/>
        <v>0</v>
      </c>
      <c r="BNW181" s="216">
        <f t="shared" si="75"/>
        <v>0</v>
      </c>
      <c r="BNX181" s="216">
        <f t="shared" si="75"/>
        <v>0</v>
      </c>
      <c r="BNY181" s="216">
        <f t="shared" si="75"/>
        <v>0</v>
      </c>
      <c r="BNZ181" s="216">
        <f t="shared" si="75"/>
        <v>0</v>
      </c>
      <c r="BOA181" s="216">
        <f t="shared" si="75"/>
        <v>0</v>
      </c>
      <c r="BOB181" s="216">
        <f t="shared" si="75"/>
        <v>0</v>
      </c>
      <c r="BOC181" s="216">
        <f t="shared" si="75"/>
        <v>0</v>
      </c>
      <c r="BOD181" s="216">
        <f t="shared" si="75"/>
        <v>0</v>
      </c>
      <c r="BOE181" s="216">
        <f t="shared" si="75"/>
        <v>0</v>
      </c>
      <c r="BOF181" s="216">
        <f t="shared" si="75"/>
        <v>0</v>
      </c>
      <c r="BOG181" s="216">
        <f t="shared" si="75"/>
        <v>0</v>
      </c>
      <c r="BOH181" s="216">
        <f t="shared" si="75"/>
        <v>0</v>
      </c>
      <c r="BOI181" s="216">
        <f t="shared" si="75"/>
        <v>0</v>
      </c>
      <c r="BOJ181" s="216">
        <f t="shared" si="75"/>
        <v>0</v>
      </c>
      <c r="BOK181" s="216">
        <f t="shared" si="75"/>
        <v>0</v>
      </c>
      <c r="BOL181" s="216">
        <f t="shared" si="75"/>
        <v>0</v>
      </c>
      <c r="BOM181" s="216">
        <f t="shared" si="75"/>
        <v>0</v>
      </c>
      <c r="BON181" s="216">
        <f t="shared" si="75"/>
        <v>0</v>
      </c>
      <c r="BOO181" s="216">
        <f t="shared" si="75"/>
        <v>0</v>
      </c>
      <c r="BOP181" s="216">
        <f t="shared" si="75"/>
        <v>0</v>
      </c>
      <c r="BOQ181" s="216">
        <f t="shared" si="75"/>
        <v>0</v>
      </c>
      <c r="BOR181" s="216">
        <f t="shared" si="75"/>
        <v>0</v>
      </c>
      <c r="BOS181" s="216">
        <f t="shared" si="75"/>
        <v>0</v>
      </c>
      <c r="BOT181" s="216">
        <f t="shared" si="75"/>
        <v>0</v>
      </c>
      <c r="BOU181" s="216">
        <f t="shared" si="75"/>
        <v>0</v>
      </c>
      <c r="BOV181" s="216">
        <f t="shared" si="75"/>
        <v>0</v>
      </c>
      <c r="BOW181" s="216">
        <f t="shared" si="75"/>
        <v>0</v>
      </c>
      <c r="BOX181" s="216">
        <f t="shared" si="75"/>
        <v>0</v>
      </c>
      <c r="BOY181" s="216">
        <f t="shared" si="75"/>
        <v>0</v>
      </c>
      <c r="BOZ181" s="216">
        <f t="shared" si="75"/>
        <v>0</v>
      </c>
      <c r="BPA181" s="216">
        <f t="shared" si="75"/>
        <v>0</v>
      </c>
      <c r="BPB181" s="216">
        <f t="shared" si="75"/>
        <v>0</v>
      </c>
      <c r="BPC181" s="216">
        <f t="shared" si="75"/>
        <v>0</v>
      </c>
      <c r="BPD181" s="216">
        <f t="shared" si="75"/>
        <v>0</v>
      </c>
      <c r="BPE181" s="216">
        <f t="shared" si="75"/>
        <v>0</v>
      </c>
      <c r="BPF181" s="216">
        <f t="shared" si="75"/>
        <v>0</v>
      </c>
      <c r="BPG181" s="216">
        <f t="shared" si="75"/>
        <v>0</v>
      </c>
      <c r="BPH181" s="216">
        <f t="shared" si="75"/>
        <v>0</v>
      </c>
      <c r="BPI181" s="216">
        <f t="shared" si="75"/>
        <v>0</v>
      </c>
      <c r="BPJ181" s="216">
        <f t="shared" si="75"/>
        <v>0</v>
      </c>
      <c r="BPK181" s="216">
        <f t="shared" si="75"/>
        <v>0</v>
      </c>
      <c r="BPL181" s="216">
        <f t="shared" si="75"/>
        <v>0</v>
      </c>
      <c r="BPM181" s="216">
        <f t="shared" si="75"/>
        <v>0</v>
      </c>
      <c r="BPN181" s="216">
        <f t="shared" si="75"/>
        <v>0</v>
      </c>
      <c r="BPO181" s="216">
        <f t="shared" si="75"/>
        <v>0</v>
      </c>
      <c r="BPP181" s="216">
        <f t="shared" si="75"/>
        <v>0</v>
      </c>
      <c r="BPQ181" s="216">
        <f t="shared" si="75"/>
        <v>0</v>
      </c>
      <c r="BPR181" s="216">
        <f t="shared" si="75"/>
        <v>0</v>
      </c>
      <c r="BPS181" s="216">
        <f t="shared" si="75"/>
        <v>0</v>
      </c>
      <c r="BPT181" s="216">
        <f t="shared" si="75"/>
        <v>0</v>
      </c>
      <c r="BPU181" s="216">
        <f t="shared" si="75"/>
        <v>0</v>
      </c>
      <c r="BPV181" s="216">
        <f t="shared" si="75"/>
        <v>0</v>
      </c>
      <c r="BPW181" s="216">
        <f t="shared" si="75"/>
        <v>0</v>
      </c>
      <c r="BPX181" s="216">
        <f t="shared" si="75"/>
        <v>0</v>
      </c>
      <c r="BPY181" s="216">
        <f t="shared" si="75"/>
        <v>0</v>
      </c>
      <c r="BPZ181" s="216">
        <f t="shared" si="75"/>
        <v>0</v>
      </c>
      <c r="BQA181" s="216">
        <f t="shared" si="75"/>
        <v>0</v>
      </c>
      <c r="BQB181" s="216">
        <f t="shared" ref="BQB181:BSM181" si="76">BQB180+BQB174+BQB168+BQB155+BQB142+BQB131+BQB126+BQB110+BQB92+BQB76+BQB54+BQB22</f>
        <v>0</v>
      </c>
      <c r="BQC181" s="216">
        <f t="shared" si="76"/>
        <v>0</v>
      </c>
      <c r="BQD181" s="216">
        <f t="shared" si="76"/>
        <v>0</v>
      </c>
      <c r="BQE181" s="216">
        <f t="shared" si="76"/>
        <v>0</v>
      </c>
      <c r="BQF181" s="216">
        <f t="shared" si="76"/>
        <v>0</v>
      </c>
      <c r="BQG181" s="216">
        <f t="shared" si="76"/>
        <v>0</v>
      </c>
      <c r="BQH181" s="216">
        <f t="shared" si="76"/>
        <v>0</v>
      </c>
      <c r="BQI181" s="216">
        <f t="shared" si="76"/>
        <v>0</v>
      </c>
      <c r="BQJ181" s="216">
        <f t="shared" si="76"/>
        <v>0</v>
      </c>
      <c r="BQK181" s="216">
        <f t="shared" si="76"/>
        <v>0</v>
      </c>
      <c r="BQL181" s="216">
        <f t="shared" si="76"/>
        <v>0</v>
      </c>
      <c r="BQM181" s="216">
        <f t="shared" si="76"/>
        <v>0</v>
      </c>
      <c r="BQN181" s="216">
        <f t="shared" si="76"/>
        <v>0</v>
      </c>
      <c r="BQO181" s="216">
        <f t="shared" si="76"/>
        <v>0</v>
      </c>
      <c r="BQP181" s="216">
        <f t="shared" si="76"/>
        <v>0</v>
      </c>
      <c r="BQQ181" s="216">
        <f t="shared" si="76"/>
        <v>0</v>
      </c>
      <c r="BQR181" s="216">
        <f t="shared" si="76"/>
        <v>0</v>
      </c>
      <c r="BQS181" s="216">
        <f t="shared" si="76"/>
        <v>0</v>
      </c>
      <c r="BQT181" s="216">
        <f t="shared" si="76"/>
        <v>0</v>
      </c>
      <c r="BQU181" s="216">
        <f t="shared" si="76"/>
        <v>0</v>
      </c>
      <c r="BQV181" s="216">
        <f t="shared" si="76"/>
        <v>0</v>
      </c>
      <c r="BQW181" s="216">
        <f t="shared" si="76"/>
        <v>0</v>
      </c>
      <c r="BQX181" s="216">
        <f t="shared" si="76"/>
        <v>0</v>
      </c>
      <c r="BQY181" s="216">
        <f t="shared" si="76"/>
        <v>0</v>
      </c>
      <c r="BQZ181" s="216">
        <f t="shared" si="76"/>
        <v>0</v>
      </c>
      <c r="BRA181" s="216">
        <f t="shared" si="76"/>
        <v>0</v>
      </c>
      <c r="BRB181" s="216">
        <f t="shared" si="76"/>
        <v>0</v>
      </c>
      <c r="BRC181" s="216">
        <f t="shared" si="76"/>
        <v>0</v>
      </c>
      <c r="BRD181" s="216">
        <f t="shared" si="76"/>
        <v>0</v>
      </c>
      <c r="BRE181" s="216">
        <f t="shared" si="76"/>
        <v>0</v>
      </c>
      <c r="BRF181" s="216">
        <f t="shared" si="76"/>
        <v>0</v>
      </c>
      <c r="BRG181" s="216">
        <f t="shared" si="76"/>
        <v>0</v>
      </c>
      <c r="BRH181" s="216">
        <f t="shared" si="76"/>
        <v>0</v>
      </c>
      <c r="BRI181" s="216">
        <f t="shared" si="76"/>
        <v>0</v>
      </c>
      <c r="BRJ181" s="216">
        <f t="shared" si="76"/>
        <v>0</v>
      </c>
      <c r="BRK181" s="216">
        <f t="shared" si="76"/>
        <v>0</v>
      </c>
      <c r="BRL181" s="216">
        <f t="shared" si="76"/>
        <v>0</v>
      </c>
      <c r="BRM181" s="216">
        <f t="shared" si="76"/>
        <v>0</v>
      </c>
      <c r="BRN181" s="216">
        <f t="shared" si="76"/>
        <v>0</v>
      </c>
      <c r="BRO181" s="216">
        <f t="shared" si="76"/>
        <v>0</v>
      </c>
      <c r="BRP181" s="216">
        <f t="shared" si="76"/>
        <v>0</v>
      </c>
      <c r="BRQ181" s="216">
        <f t="shared" si="76"/>
        <v>0</v>
      </c>
      <c r="BRR181" s="216">
        <f t="shared" si="76"/>
        <v>0</v>
      </c>
      <c r="BRS181" s="216">
        <f t="shared" si="76"/>
        <v>0</v>
      </c>
      <c r="BRT181" s="216">
        <f t="shared" si="76"/>
        <v>0</v>
      </c>
      <c r="BRU181" s="216">
        <f t="shared" si="76"/>
        <v>0</v>
      </c>
      <c r="BRV181" s="216">
        <f t="shared" si="76"/>
        <v>0</v>
      </c>
      <c r="BRW181" s="216">
        <f t="shared" si="76"/>
        <v>0</v>
      </c>
      <c r="BRX181" s="216">
        <f t="shared" si="76"/>
        <v>0</v>
      </c>
      <c r="BRY181" s="216">
        <f t="shared" si="76"/>
        <v>0</v>
      </c>
      <c r="BRZ181" s="216">
        <f t="shared" si="76"/>
        <v>0</v>
      </c>
      <c r="BSA181" s="216">
        <f t="shared" si="76"/>
        <v>0</v>
      </c>
      <c r="BSB181" s="216">
        <f t="shared" si="76"/>
        <v>0</v>
      </c>
      <c r="BSC181" s="216">
        <f t="shared" si="76"/>
        <v>0</v>
      </c>
      <c r="BSD181" s="216">
        <f t="shared" si="76"/>
        <v>0</v>
      </c>
      <c r="BSE181" s="216">
        <f t="shared" si="76"/>
        <v>0</v>
      </c>
      <c r="BSF181" s="216">
        <f t="shared" si="76"/>
        <v>0</v>
      </c>
      <c r="BSG181" s="216">
        <f t="shared" si="76"/>
        <v>0</v>
      </c>
      <c r="BSH181" s="216">
        <f t="shared" si="76"/>
        <v>0</v>
      </c>
      <c r="BSI181" s="216">
        <f t="shared" si="76"/>
        <v>0</v>
      </c>
      <c r="BSJ181" s="216">
        <f t="shared" si="76"/>
        <v>0</v>
      </c>
      <c r="BSK181" s="216">
        <f t="shared" si="76"/>
        <v>0</v>
      </c>
      <c r="BSL181" s="216">
        <f t="shared" si="76"/>
        <v>0</v>
      </c>
      <c r="BSM181" s="216">
        <f t="shared" si="76"/>
        <v>0</v>
      </c>
      <c r="BSN181" s="216">
        <f t="shared" ref="BSN181:BUY181" si="77">BSN180+BSN174+BSN168+BSN155+BSN142+BSN131+BSN126+BSN110+BSN92+BSN76+BSN54+BSN22</f>
        <v>0</v>
      </c>
      <c r="BSO181" s="216">
        <f t="shared" si="77"/>
        <v>0</v>
      </c>
      <c r="BSP181" s="216">
        <f t="shared" si="77"/>
        <v>0</v>
      </c>
      <c r="BSQ181" s="216">
        <f t="shared" si="77"/>
        <v>0</v>
      </c>
      <c r="BSR181" s="216">
        <f t="shared" si="77"/>
        <v>0</v>
      </c>
      <c r="BSS181" s="216">
        <f t="shared" si="77"/>
        <v>0</v>
      </c>
      <c r="BST181" s="216">
        <f t="shared" si="77"/>
        <v>0</v>
      </c>
      <c r="BSU181" s="216">
        <f t="shared" si="77"/>
        <v>0</v>
      </c>
      <c r="BSV181" s="216">
        <f t="shared" si="77"/>
        <v>0</v>
      </c>
      <c r="BSW181" s="216">
        <f t="shared" si="77"/>
        <v>0</v>
      </c>
      <c r="BSX181" s="216">
        <f t="shared" si="77"/>
        <v>0</v>
      </c>
      <c r="BSY181" s="216">
        <f t="shared" si="77"/>
        <v>0</v>
      </c>
      <c r="BSZ181" s="216">
        <f t="shared" si="77"/>
        <v>0</v>
      </c>
      <c r="BTA181" s="216">
        <f t="shared" si="77"/>
        <v>0</v>
      </c>
      <c r="BTB181" s="216">
        <f t="shared" si="77"/>
        <v>0</v>
      </c>
      <c r="BTC181" s="216">
        <f t="shared" si="77"/>
        <v>0</v>
      </c>
      <c r="BTD181" s="216">
        <f t="shared" si="77"/>
        <v>0</v>
      </c>
      <c r="BTE181" s="216">
        <f t="shared" si="77"/>
        <v>0</v>
      </c>
      <c r="BTF181" s="216">
        <f t="shared" si="77"/>
        <v>0</v>
      </c>
      <c r="BTG181" s="216">
        <f t="shared" si="77"/>
        <v>0</v>
      </c>
      <c r="BTH181" s="216">
        <f t="shared" si="77"/>
        <v>0</v>
      </c>
      <c r="BTI181" s="216">
        <f t="shared" si="77"/>
        <v>0</v>
      </c>
      <c r="BTJ181" s="216">
        <f t="shared" si="77"/>
        <v>0</v>
      </c>
      <c r="BTK181" s="216">
        <f t="shared" si="77"/>
        <v>0</v>
      </c>
      <c r="BTL181" s="216">
        <f t="shared" si="77"/>
        <v>0</v>
      </c>
      <c r="BTM181" s="216">
        <f t="shared" si="77"/>
        <v>0</v>
      </c>
      <c r="BTN181" s="216">
        <f t="shared" si="77"/>
        <v>0</v>
      </c>
      <c r="BTO181" s="216">
        <f t="shared" si="77"/>
        <v>0</v>
      </c>
      <c r="BTP181" s="216">
        <f t="shared" si="77"/>
        <v>0</v>
      </c>
      <c r="BTQ181" s="216">
        <f t="shared" si="77"/>
        <v>0</v>
      </c>
      <c r="BTR181" s="216">
        <f t="shared" si="77"/>
        <v>0</v>
      </c>
      <c r="BTS181" s="216">
        <f t="shared" si="77"/>
        <v>0</v>
      </c>
      <c r="BTT181" s="216">
        <f t="shared" si="77"/>
        <v>0</v>
      </c>
      <c r="BTU181" s="216">
        <f t="shared" si="77"/>
        <v>0</v>
      </c>
      <c r="BTV181" s="216">
        <f t="shared" si="77"/>
        <v>0</v>
      </c>
      <c r="BTW181" s="216">
        <f t="shared" si="77"/>
        <v>0</v>
      </c>
      <c r="BTX181" s="216">
        <f t="shared" si="77"/>
        <v>0</v>
      </c>
      <c r="BTY181" s="216">
        <f t="shared" si="77"/>
        <v>0</v>
      </c>
      <c r="BTZ181" s="216">
        <f t="shared" si="77"/>
        <v>0</v>
      </c>
      <c r="BUA181" s="216">
        <f t="shared" si="77"/>
        <v>0</v>
      </c>
      <c r="BUB181" s="216">
        <f t="shared" si="77"/>
        <v>0</v>
      </c>
      <c r="BUC181" s="216">
        <f t="shared" si="77"/>
        <v>0</v>
      </c>
      <c r="BUD181" s="216">
        <f t="shared" si="77"/>
        <v>0</v>
      </c>
      <c r="BUE181" s="216">
        <f t="shared" si="77"/>
        <v>0</v>
      </c>
      <c r="BUF181" s="216">
        <f t="shared" si="77"/>
        <v>0</v>
      </c>
      <c r="BUG181" s="216">
        <f t="shared" si="77"/>
        <v>0</v>
      </c>
      <c r="BUH181" s="216">
        <f t="shared" si="77"/>
        <v>0</v>
      </c>
      <c r="BUI181" s="216">
        <f t="shared" si="77"/>
        <v>0</v>
      </c>
      <c r="BUJ181" s="216">
        <f t="shared" si="77"/>
        <v>0</v>
      </c>
      <c r="BUK181" s="216">
        <f t="shared" si="77"/>
        <v>0</v>
      </c>
      <c r="BUL181" s="216">
        <f t="shared" si="77"/>
        <v>0</v>
      </c>
      <c r="BUM181" s="216">
        <f t="shared" si="77"/>
        <v>0</v>
      </c>
      <c r="BUN181" s="216">
        <f t="shared" si="77"/>
        <v>0</v>
      </c>
      <c r="BUO181" s="216">
        <f t="shared" si="77"/>
        <v>0</v>
      </c>
      <c r="BUP181" s="216">
        <f t="shared" si="77"/>
        <v>0</v>
      </c>
      <c r="BUQ181" s="216">
        <f t="shared" si="77"/>
        <v>0</v>
      </c>
      <c r="BUR181" s="216">
        <f t="shared" si="77"/>
        <v>0</v>
      </c>
      <c r="BUS181" s="216">
        <f t="shared" si="77"/>
        <v>0</v>
      </c>
      <c r="BUT181" s="216">
        <f t="shared" si="77"/>
        <v>0</v>
      </c>
      <c r="BUU181" s="216">
        <f t="shared" si="77"/>
        <v>0</v>
      </c>
      <c r="BUV181" s="216">
        <f t="shared" si="77"/>
        <v>0</v>
      </c>
      <c r="BUW181" s="216">
        <f t="shared" si="77"/>
        <v>0</v>
      </c>
      <c r="BUX181" s="216">
        <f t="shared" si="77"/>
        <v>0</v>
      </c>
      <c r="BUY181" s="216">
        <f t="shared" si="77"/>
        <v>0</v>
      </c>
      <c r="BUZ181" s="216">
        <f t="shared" ref="BUZ181:BXK181" si="78">BUZ180+BUZ174+BUZ168+BUZ155+BUZ142+BUZ131+BUZ126+BUZ110+BUZ92+BUZ76+BUZ54+BUZ22</f>
        <v>0</v>
      </c>
      <c r="BVA181" s="216">
        <f t="shared" si="78"/>
        <v>0</v>
      </c>
      <c r="BVB181" s="216">
        <f t="shared" si="78"/>
        <v>0</v>
      </c>
      <c r="BVC181" s="216">
        <f t="shared" si="78"/>
        <v>0</v>
      </c>
      <c r="BVD181" s="216">
        <f t="shared" si="78"/>
        <v>0</v>
      </c>
      <c r="BVE181" s="216">
        <f t="shared" si="78"/>
        <v>0</v>
      </c>
      <c r="BVF181" s="216">
        <f t="shared" si="78"/>
        <v>0</v>
      </c>
      <c r="BVG181" s="216">
        <f t="shared" si="78"/>
        <v>0</v>
      </c>
      <c r="BVH181" s="216">
        <f t="shared" si="78"/>
        <v>0</v>
      </c>
      <c r="BVI181" s="216">
        <f t="shared" si="78"/>
        <v>0</v>
      </c>
      <c r="BVJ181" s="216">
        <f t="shared" si="78"/>
        <v>0</v>
      </c>
      <c r="BVK181" s="216">
        <f t="shared" si="78"/>
        <v>0</v>
      </c>
      <c r="BVL181" s="216">
        <f t="shared" si="78"/>
        <v>0</v>
      </c>
      <c r="BVM181" s="216">
        <f t="shared" si="78"/>
        <v>0</v>
      </c>
      <c r="BVN181" s="216">
        <f t="shared" si="78"/>
        <v>0</v>
      </c>
      <c r="BVO181" s="216">
        <f t="shared" si="78"/>
        <v>0</v>
      </c>
      <c r="BVP181" s="216">
        <f t="shared" si="78"/>
        <v>0</v>
      </c>
      <c r="BVQ181" s="216">
        <f t="shared" si="78"/>
        <v>0</v>
      </c>
      <c r="BVR181" s="216">
        <f t="shared" si="78"/>
        <v>0</v>
      </c>
      <c r="BVS181" s="216">
        <f t="shared" si="78"/>
        <v>0</v>
      </c>
      <c r="BVT181" s="216">
        <f t="shared" si="78"/>
        <v>0</v>
      </c>
      <c r="BVU181" s="216">
        <f t="shared" si="78"/>
        <v>0</v>
      </c>
      <c r="BVV181" s="216">
        <f t="shared" si="78"/>
        <v>0</v>
      </c>
      <c r="BVW181" s="216">
        <f t="shared" si="78"/>
        <v>0</v>
      </c>
      <c r="BVX181" s="216">
        <f t="shared" si="78"/>
        <v>0</v>
      </c>
      <c r="BVY181" s="216">
        <f t="shared" si="78"/>
        <v>0</v>
      </c>
      <c r="BVZ181" s="216">
        <f t="shared" si="78"/>
        <v>0</v>
      </c>
      <c r="BWA181" s="216">
        <f t="shared" si="78"/>
        <v>0</v>
      </c>
      <c r="BWB181" s="216">
        <f t="shared" si="78"/>
        <v>0</v>
      </c>
      <c r="BWC181" s="216">
        <f t="shared" si="78"/>
        <v>0</v>
      </c>
      <c r="BWD181" s="216">
        <f t="shared" si="78"/>
        <v>0</v>
      </c>
      <c r="BWE181" s="216">
        <f t="shared" si="78"/>
        <v>0</v>
      </c>
      <c r="BWF181" s="216">
        <f t="shared" si="78"/>
        <v>0</v>
      </c>
      <c r="BWG181" s="216">
        <f t="shared" si="78"/>
        <v>0</v>
      </c>
      <c r="BWH181" s="216">
        <f t="shared" si="78"/>
        <v>0</v>
      </c>
      <c r="BWI181" s="216">
        <f t="shared" si="78"/>
        <v>0</v>
      </c>
      <c r="BWJ181" s="216">
        <f t="shared" si="78"/>
        <v>0</v>
      </c>
      <c r="BWK181" s="216">
        <f t="shared" si="78"/>
        <v>0</v>
      </c>
      <c r="BWL181" s="216">
        <f t="shared" si="78"/>
        <v>0</v>
      </c>
      <c r="BWM181" s="216">
        <f t="shared" si="78"/>
        <v>0</v>
      </c>
      <c r="BWN181" s="216">
        <f t="shared" si="78"/>
        <v>0</v>
      </c>
      <c r="BWO181" s="216">
        <f t="shared" si="78"/>
        <v>0</v>
      </c>
      <c r="BWP181" s="216">
        <f t="shared" si="78"/>
        <v>0</v>
      </c>
      <c r="BWQ181" s="216">
        <f t="shared" si="78"/>
        <v>0</v>
      </c>
      <c r="BWR181" s="216">
        <f t="shared" si="78"/>
        <v>0</v>
      </c>
      <c r="BWS181" s="216">
        <f t="shared" si="78"/>
        <v>0</v>
      </c>
      <c r="BWT181" s="216">
        <f t="shared" si="78"/>
        <v>0</v>
      </c>
      <c r="BWU181" s="216">
        <f t="shared" si="78"/>
        <v>0</v>
      </c>
      <c r="BWV181" s="216">
        <f t="shared" si="78"/>
        <v>0</v>
      </c>
      <c r="BWW181" s="216">
        <f t="shared" si="78"/>
        <v>0</v>
      </c>
      <c r="BWX181" s="216">
        <f t="shared" si="78"/>
        <v>0</v>
      </c>
      <c r="BWY181" s="216">
        <f t="shared" si="78"/>
        <v>0</v>
      </c>
      <c r="BWZ181" s="216">
        <f t="shared" si="78"/>
        <v>0</v>
      </c>
      <c r="BXA181" s="216">
        <f t="shared" si="78"/>
        <v>0</v>
      </c>
      <c r="BXB181" s="216">
        <f t="shared" si="78"/>
        <v>0</v>
      </c>
      <c r="BXC181" s="216">
        <f t="shared" si="78"/>
        <v>0</v>
      </c>
      <c r="BXD181" s="216">
        <f t="shared" si="78"/>
        <v>0</v>
      </c>
      <c r="BXE181" s="216">
        <f t="shared" si="78"/>
        <v>0</v>
      </c>
      <c r="BXF181" s="216">
        <f t="shared" si="78"/>
        <v>0</v>
      </c>
      <c r="BXG181" s="216">
        <f t="shared" si="78"/>
        <v>0</v>
      </c>
      <c r="BXH181" s="216">
        <f t="shared" si="78"/>
        <v>0</v>
      </c>
      <c r="BXI181" s="216">
        <f t="shared" si="78"/>
        <v>0</v>
      </c>
      <c r="BXJ181" s="216">
        <f t="shared" si="78"/>
        <v>0</v>
      </c>
      <c r="BXK181" s="216">
        <f t="shared" si="78"/>
        <v>0</v>
      </c>
      <c r="BXL181" s="216">
        <f t="shared" ref="BXL181:BZW181" si="79">BXL180+BXL174+BXL168+BXL155+BXL142+BXL131+BXL126+BXL110+BXL92+BXL76+BXL54+BXL22</f>
        <v>0</v>
      </c>
      <c r="BXM181" s="216">
        <f t="shared" si="79"/>
        <v>0</v>
      </c>
      <c r="BXN181" s="216">
        <f t="shared" si="79"/>
        <v>0</v>
      </c>
      <c r="BXO181" s="216">
        <f t="shared" si="79"/>
        <v>0</v>
      </c>
      <c r="BXP181" s="216">
        <f t="shared" si="79"/>
        <v>0</v>
      </c>
      <c r="BXQ181" s="216">
        <f t="shared" si="79"/>
        <v>0</v>
      </c>
      <c r="BXR181" s="216">
        <f t="shared" si="79"/>
        <v>0</v>
      </c>
      <c r="BXS181" s="216">
        <f t="shared" si="79"/>
        <v>0</v>
      </c>
      <c r="BXT181" s="216">
        <f t="shared" si="79"/>
        <v>0</v>
      </c>
      <c r="BXU181" s="216">
        <f t="shared" si="79"/>
        <v>0</v>
      </c>
      <c r="BXV181" s="216">
        <f t="shared" si="79"/>
        <v>0</v>
      </c>
      <c r="BXW181" s="216">
        <f t="shared" si="79"/>
        <v>0</v>
      </c>
      <c r="BXX181" s="216">
        <f t="shared" si="79"/>
        <v>0</v>
      </c>
      <c r="BXY181" s="216">
        <f t="shared" si="79"/>
        <v>0</v>
      </c>
      <c r="BXZ181" s="216">
        <f t="shared" si="79"/>
        <v>0</v>
      </c>
      <c r="BYA181" s="216">
        <f t="shared" si="79"/>
        <v>0</v>
      </c>
      <c r="BYB181" s="216">
        <f t="shared" si="79"/>
        <v>0</v>
      </c>
      <c r="BYC181" s="216">
        <f t="shared" si="79"/>
        <v>0</v>
      </c>
      <c r="BYD181" s="216">
        <f t="shared" si="79"/>
        <v>0</v>
      </c>
      <c r="BYE181" s="216">
        <f t="shared" si="79"/>
        <v>0</v>
      </c>
      <c r="BYF181" s="216">
        <f t="shared" si="79"/>
        <v>0</v>
      </c>
      <c r="BYG181" s="216">
        <f t="shared" si="79"/>
        <v>0</v>
      </c>
      <c r="BYH181" s="216">
        <f t="shared" si="79"/>
        <v>0</v>
      </c>
      <c r="BYI181" s="216">
        <f t="shared" si="79"/>
        <v>0</v>
      </c>
      <c r="BYJ181" s="216">
        <f t="shared" si="79"/>
        <v>0</v>
      </c>
      <c r="BYK181" s="216">
        <f t="shared" si="79"/>
        <v>0</v>
      </c>
      <c r="BYL181" s="216">
        <f t="shared" si="79"/>
        <v>0</v>
      </c>
      <c r="BYM181" s="216">
        <f t="shared" si="79"/>
        <v>0</v>
      </c>
      <c r="BYN181" s="216">
        <f t="shared" si="79"/>
        <v>0</v>
      </c>
      <c r="BYO181" s="216">
        <f t="shared" si="79"/>
        <v>0</v>
      </c>
      <c r="BYP181" s="216">
        <f t="shared" si="79"/>
        <v>0</v>
      </c>
      <c r="BYQ181" s="216">
        <f t="shared" si="79"/>
        <v>0</v>
      </c>
      <c r="BYR181" s="216">
        <f t="shared" si="79"/>
        <v>0</v>
      </c>
      <c r="BYS181" s="216">
        <f t="shared" si="79"/>
        <v>0</v>
      </c>
      <c r="BYT181" s="216">
        <f t="shared" si="79"/>
        <v>0</v>
      </c>
      <c r="BYU181" s="216">
        <f t="shared" si="79"/>
        <v>0</v>
      </c>
      <c r="BYV181" s="216">
        <f t="shared" si="79"/>
        <v>0</v>
      </c>
      <c r="BYW181" s="216">
        <f t="shared" si="79"/>
        <v>0</v>
      </c>
      <c r="BYX181" s="216">
        <f t="shared" si="79"/>
        <v>0</v>
      </c>
      <c r="BYY181" s="216">
        <f t="shared" si="79"/>
        <v>0</v>
      </c>
      <c r="BYZ181" s="216">
        <f t="shared" si="79"/>
        <v>0</v>
      </c>
      <c r="BZA181" s="216">
        <f t="shared" si="79"/>
        <v>0</v>
      </c>
      <c r="BZB181" s="216">
        <f t="shared" si="79"/>
        <v>0</v>
      </c>
      <c r="BZC181" s="216">
        <f t="shared" si="79"/>
        <v>0</v>
      </c>
      <c r="BZD181" s="216">
        <f t="shared" si="79"/>
        <v>0</v>
      </c>
      <c r="BZE181" s="216">
        <f t="shared" si="79"/>
        <v>0</v>
      </c>
      <c r="BZF181" s="216">
        <f t="shared" si="79"/>
        <v>0</v>
      </c>
      <c r="BZG181" s="216">
        <f t="shared" si="79"/>
        <v>0</v>
      </c>
      <c r="BZH181" s="216">
        <f t="shared" si="79"/>
        <v>0</v>
      </c>
      <c r="BZI181" s="216">
        <f t="shared" si="79"/>
        <v>0</v>
      </c>
      <c r="BZJ181" s="216">
        <f t="shared" si="79"/>
        <v>0</v>
      </c>
      <c r="BZK181" s="216">
        <f t="shared" si="79"/>
        <v>0</v>
      </c>
      <c r="BZL181" s="216">
        <f t="shared" si="79"/>
        <v>0</v>
      </c>
      <c r="BZM181" s="216">
        <f t="shared" si="79"/>
        <v>0</v>
      </c>
      <c r="BZN181" s="216">
        <f t="shared" si="79"/>
        <v>0</v>
      </c>
      <c r="BZO181" s="216">
        <f t="shared" si="79"/>
        <v>0</v>
      </c>
      <c r="BZP181" s="216">
        <f t="shared" si="79"/>
        <v>0</v>
      </c>
      <c r="BZQ181" s="216">
        <f t="shared" si="79"/>
        <v>0</v>
      </c>
      <c r="BZR181" s="216">
        <f t="shared" si="79"/>
        <v>0</v>
      </c>
      <c r="BZS181" s="216">
        <f t="shared" si="79"/>
        <v>0</v>
      </c>
      <c r="BZT181" s="216">
        <f t="shared" si="79"/>
        <v>0</v>
      </c>
      <c r="BZU181" s="216">
        <f t="shared" si="79"/>
        <v>0</v>
      </c>
      <c r="BZV181" s="216">
        <f t="shared" si="79"/>
        <v>0</v>
      </c>
      <c r="BZW181" s="216">
        <f t="shared" si="79"/>
        <v>0</v>
      </c>
      <c r="BZX181" s="216">
        <f t="shared" ref="BZX181:CCI181" si="80">BZX180+BZX174+BZX168+BZX155+BZX142+BZX131+BZX126+BZX110+BZX92+BZX76+BZX54+BZX22</f>
        <v>0</v>
      </c>
      <c r="BZY181" s="216">
        <f t="shared" si="80"/>
        <v>0</v>
      </c>
      <c r="BZZ181" s="216">
        <f t="shared" si="80"/>
        <v>0</v>
      </c>
      <c r="CAA181" s="216">
        <f t="shared" si="80"/>
        <v>0</v>
      </c>
      <c r="CAB181" s="216">
        <f t="shared" si="80"/>
        <v>0</v>
      </c>
      <c r="CAC181" s="216">
        <f t="shared" si="80"/>
        <v>0</v>
      </c>
      <c r="CAD181" s="216">
        <f t="shared" si="80"/>
        <v>0</v>
      </c>
      <c r="CAE181" s="216">
        <f t="shared" si="80"/>
        <v>0</v>
      </c>
      <c r="CAF181" s="216">
        <f t="shared" si="80"/>
        <v>0</v>
      </c>
      <c r="CAG181" s="216">
        <f t="shared" si="80"/>
        <v>0</v>
      </c>
      <c r="CAH181" s="216">
        <f t="shared" si="80"/>
        <v>0</v>
      </c>
      <c r="CAI181" s="216">
        <f t="shared" si="80"/>
        <v>0</v>
      </c>
      <c r="CAJ181" s="216">
        <f t="shared" si="80"/>
        <v>0</v>
      </c>
      <c r="CAK181" s="216">
        <f t="shared" si="80"/>
        <v>0</v>
      </c>
      <c r="CAL181" s="216">
        <f t="shared" si="80"/>
        <v>0</v>
      </c>
      <c r="CAM181" s="216">
        <f t="shared" si="80"/>
        <v>0</v>
      </c>
      <c r="CAN181" s="216">
        <f t="shared" si="80"/>
        <v>0</v>
      </c>
      <c r="CAO181" s="216">
        <f t="shared" si="80"/>
        <v>0</v>
      </c>
      <c r="CAP181" s="216">
        <f t="shared" si="80"/>
        <v>0</v>
      </c>
      <c r="CAQ181" s="216">
        <f t="shared" si="80"/>
        <v>0</v>
      </c>
      <c r="CAR181" s="216">
        <f t="shared" si="80"/>
        <v>0</v>
      </c>
      <c r="CAS181" s="216">
        <f t="shared" si="80"/>
        <v>0</v>
      </c>
      <c r="CAT181" s="216">
        <f t="shared" si="80"/>
        <v>0</v>
      </c>
      <c r="CAU181" s="216">
        <f t="shared" si="80"/>
        <v>0</v>
      </c>
      <c r="CAV181" s="216">
        <f t="shared" si="80"/>
        <v>0</v>
      </c>
      <c r="CAW181" s="216">
        <f t="shared" si="80"/>
        <v>0</v>
      </c>
      <c r="CAX181" s="216">
        <f t="shared" si="80"/>
        <v>0</v>
      </c>
      <c r="CAY181" s="216">
        <f t="shared" si="80"/>
        <v>0</v>
      </c>
      <c r="CAZ181" s="216">
        <f t="shared" si="80"/>
        <v>0</v>
      </c>
      <c r="CBA181" s="216">
        <f t="shared" si="80"/>
        <v>0</v>
      </c>
      <c r="CBB181" s="216">
        <f t="shared" si="80"/>
        <v>0</v>
      </c>
      <c r="CBC181" s="216">
        <f t="shared" si="80"/>
        <v>0</v>
      </c>
      <c r="CBD181" s="216">
        <f t="shared" si="80"/>
        <v>0</v>
      </c>
      <c r="CBE181" s="216">
        <f t="shared" si="80"/>
        <v>0</v>
      </c>
      <c r="CBF181" s="216">
        <f t="shared" si="80"/>
        <v>0</v>
      </c>
      <c r="CBG181" s="216">
        <f t="shared" si="80"/>
        <v>0</v>
      </c>
      <c r="CBH181" s="216">
        <f t="shared" si="80"/>
        <v>0</v>
      </c>
      <c r="CBI181" s="216">
        <f t="shared" si="80"/>
        <v>0</v>
      </c>
      <c r="CBJ181" s="216">
        <f t="shared" si="80"/>
        <v>0</v>
      </c>
      <c r="CBK181" s="216">
        <f t="shared" si="80"/>
        <v>0</v>
      </c>
      <c r="CBL181" s="216">
        <f t="shared" si="80"/>
        <v>0</v>
      </c>
      <c r="CBM181" s="216">
        <f t="shared" si="80"/>
        <v>0</v>
      </c>
      <c r="CBN181" s="216">
        <f t="shared" si="80"/>
        <v>0</v>
      </c>
      <c r="CBO181" s="216">
        <f t="shared" si="80"/>
        <v>0</v>
      </c>
      <c r="CBP181" s="216">
        <f t="shared" si="80"/>
        <v>0</v>
      </c>
      <c r="CBQ181" s="216">
        <f t="shared" si="80"/>
        <v>0</v>
      </c>
      <c r="CBR181" s="216">
        <f t="shared" si="80"/>
        <v>0</v>
      </c>
      <c r="CBS181" s="216">
        <f t="shared" si="80"/>
        <v>0</v>
      </c>
      <c r="CBT181" s="216">
        <f t="shared" si="80"/>
        <v>0</v>
      </c>
      <c r="CBU181" s="216">
        <f t="shared" si="80"/>
        <v>0</v>
      </c>
      <c r="CBV181" s="216">
        <f t="shared" si="80"/>
        <v>0</v>
      </c>
      <c r="CBW181" s="216">
        <f t="shared" si="80"/>
        <v>0</v>
      </c>
      <c r="CBX181" s="216">
        <f t="shared" si="80"/>
        <v>0</v>
      </c>
      <c r="CBY181" s="216">
        <f t="shared" si="80"/>
        <v>0</v>
      </c>
      <c r="CBZ181" s="216">
        <f t="shared" si="80"/>
        <v>0</v>
      </c>
      <c r="CCA181" s="216">
        <f t="shared" si="80"/>
        <v>0</v>
      </c>
      <c r="CCB181" s="216">
        <f t="shared" si="80"/>
        <v>0</v>
      </c>
      <c r="CCC181" s="216">
        <f t="shared" si="80"/>
        <v>0</v>
      </c>
      <c r="CCD181" s="216">
        <f t="shared" si="80"/>
        <v>0</v>
      </c>
      <c r="CCE181" s="216">
        <f t="shared" si="80"/>
        <v>0</v>
      </c>
      <c r="CCF181" s="216">
        <f t="shared" si="80"/>
        <v>0</v>
      </c>
      <c r="CCG181" s="216">
        <f t="shared" si="80"/>
        <v>0</v>
      </c>
      <c r="CCH181" s="216">
        <f t="shared" si="80"/>
        <v>0</v>
      </c>
      <c r="CCI181" s="216">
        <f t="shared" si="80"/>
        <v>0</v>
      </c>
      <c r="CCJ181" s="216">
        <f t="shared" ref="CCJ181:CEU181" si="81">CCJ180+CCJ174+CCJ168+CCJ155+CCJ142+CCJ131+CCJ126+CCJ110+CCJ92+CCJ76+CCJ54+CCJ22</f>
        <v>0</v>
      </c>
      <c r="CCK181" s="216">
        <f t="shared" si="81"/>
        <v>0</v>
      </c>
      <c r="CCL181" s="216">
        <f t="shared" si="81"/>
        <v>0</v>
      </c>
      <c r="CCM181" s="216">
        <f t="shared" si="81"/>
        <v>0</v>
      </c>
      <c r="CCN181" s="216">
        <f t="shared" si="81"/>
        <v>0</v>
      </c>
      <c r="CCO181" s="216">
        <f t="shared" si="81"/>
        <v>0</v>
      </c>
      <c r="CCP181" s="216">
        <f t="shared" si="81"/>
        <v>0</v>
      </c>
      <c r="CCQ181" s="216">
        <f t="shared" si="81"/>
        <v>0</v>
      </c>
      <c r="CCR181" s="216">
        <f t="shared" si="81"/>
        <v>0</v>
      </c>
      <c r="CCS181" s="216">
        <f t="shared" si="81"/>
        <v>0</v>
      </c>
      <c r="CCT181" s="216">
        <f t="shared" si="81"/>
        <v>0</v>
      </c>
      <c r="CCU181" s="216">
        <f t="shared" si="81"/>
        <v>0</v>
      </c>
      <c r="CCV181" s="216">
        <f t="shared" si="81"/>
        <v>0</v>
      </c>
      <c r="CCW181" s="216">
        <f t="shared" si="81"/>
        <v>0</v>
      </c>
      <c r="CCX181" s="216">
        <f t="shared" si="81"/>
        <v>0</v>
      </c>
      <c r="CCY181" s="216">
        <f t="shared" si="81"/>
        <v>0</v>
      </c>
      <c r="CCZ181" s="216">
        <f t="shared" si="81"/>
        <v>0</v>
      </c>
      <c r="CDA181" s="216">
        <f t="shared" si="81"/>
        <v>0</v>
      </c>
      <c r="CDB181" s="216">
        <f t="shared" si="81"/>
        <v>0</v>
      </c>
      <c r="CDC181" s="216">
        <f t="shared" si="81"/>
        <v>0</v>
      </c>
      <c r="CDD181" s="216">
        <f t="shared" si="81"/>
        <v>0</v>
      </c>
      <c r="CDE181" s="216">
        <f t="shared" si="81"/>
        <v>0</v>
      </c>
      <c r="CDF181" s="216">
        <f t="shared" si="81"/>
        <v>0</v>
      </c>
      <c r="CDG181" s="216">
        <f t="shared" si="81"/>
        <v>0</v>
      </c>
      <c r="CDH181" s="216">
        <f t="shared" si="81"/>
        <v>0</v>
      </c>
      <c r="CDI181" s="216">
        <f t="shared" si="81"/>
        <v>0</v>
      </c>
      <c r="CDJ181" s="216">
        <f t="shared" si="81"/>
        <v>0</v>
      </c>
      <c r="CDK181" s="216">
        <f t="shared" si="81"/>
        <v>0</v>
      </c>
      <c r="CDL181" s="216">
        <f t="shared" si="81"/>
        <v>0</v>
      </c>
      <c r="CDM181" s="216">
        <f t="shared" si="81"/>
        <v>0</v>
      </c>
      <c r="CDN181" s="216">
        <f t="shared" si="81"/>
        <v>0</v>
      </c>
      <c r="CDO181" s="216">
        <f t="shared" si="81"/>
        <v>0</v>
      </c>
      <c r="CDP181" s="216">
        <f t="shared" si="81"/>
        <v>0</v>
      </c>
      <c r="CDQ181" s="216">
        <f t="shared" si="81"/>
        <v>0</v>
      </c>
      <c r="CDR181" s="216">
        <f t="shared" si="81"/>
        <v>0</v>
      </c>
      <c r="CDS181" s="216">
        <f t="shared" si="81"/>
        <v>0</v>
      </c>
      <c r="CDT181" s="216">
        <f t="shared" si="81"/>
        <v>0</v>
      </c>
      <c r="CDU181" s="216">
        <f t="shared" si="81"/>
        <v>0</v>
      </c>
      <c r="CDV181" s="216">
        <f t="shared" si="81"/>
        <v>0</v>
      </c>
      <c r="CDW181" s="216">
        <f t="shared" si="81"/>
        <v>0</v>
      </c>
      <c r="CDX181" s="216">
        <f t="shared" si="81"/>
        <v>0</v>
      </c>
      <c r="CDY181" s="216">
        <f t="shared" si="81"/>
        <v>0</v>
      </c>
      <c r="CDZ181" s="216">
        <f t="shared" si="81"/>
        <v>0</v>
      </c>
      <c r="CEA181" s="216">
        <f t="shared" si="81"/>
        <v>0</v>
      </c>
      <c r="CEB181" s="216">
        <f t="shared" si="81"/>
        <v>0</v>
      </c>
      <c r="CEC181" s="216">
        <f t="shared" si="81"/>
        <v>0</v>
      </c>
      <c r="CED181" s="216">
        <f t="shared" si="81"/>
        <v>0</v>
      </c>
      <c r="CEE181" s="216">
        <f t="shared" si="81"/>
        <v>0</v>
      </c>
      <c r="CEF181" s="216">
        <f t="shared" si="81"/>
        <v>0</v>
      </c>
      <c r="CEG181" s="216">
        <f t="shared" si="81"/>
        <v>0</v>
      </c>
      <c r="CEH181" s="216">
        <f t="shared" si="81"/>
        <v>0</v>
      </c>
      <c r="CEI181" s="216">
        <f t="shared" si="81"/>
        <v>0</v>
      </c>
      <c r="CEJ181" s="216">
        <f t="shared" si="81"/>
        <v>0</v>
      </c>
      <c r="CEK181" s="216">
        <f t="shared" si="81"/>
        <v>0</v>
      </c>
      <c r="CEL181" s="216">
        <f t="shared" si="81"/>
        <v>0</v>
      </c>
      <c r="CEM181" s="216">
        <f t="shared" si="81"/>
        <v>0</v>
      </c>
      <c r="CEN181" s="216">
        <f t="shared" si="81"/>
        <v>0</v>
      </c>
      <c r="CEO181" s="216">
        <f t="shared" si="81"/>
        <v>0</v>
      </c>
      <c r="CEP181" s="216">
        <f t="shared" si="81"/>
        <v>0</v>
      </c>
      <c r="CEQ181" s="216">
        <f t="shared" si="81"/>
        <v>0</v>
      </c>
      <c r="CER181" s="216">
        <f t="shared" si="81"/>
        <v>0</v>
      </c>
      <c r="CES181" s="216">
        <f t="shared" si="81"/>
        <v>0</v>
      </c>
      <c r="CET181" s="216">
        <f t="shared" si="81"/>
        <v>0</v>
      </c>
      <c r="CEU181" s="216">
        <f t="shared" si="81"/>
        <v>0</v>
      </c>
      <c r="CEV181" s="216">
        <f t="shared" ref="CEV181:CHG181" si="82">CEV180+CEV174+CEV168+CEV155+CEV142+CEV131+CEV126+CEV110+CEV92+CEV76+CEV54+CEV22</f>
        <v>0</v>
      </c>
      <c r="CEW181" s="216">
        <f t="shared" si="82"/>
        <v>0</v>
      </c>
      <c r="CEX181" s="216">
        <f t="shared" si="82"/>
        <v>0</v>
      </c>
      <c r="CEY181" s="216">
        <f t="shared" si="82"/>
        <v>0</v>
      </c>
      <c r="CEZ181" s="216">
        <f t="shared" si="82"/>
        <v>0</v>
      </c>
      <c r="CFA181" s="216">
        <f t="shared" si="82"/>
        <v>0</v>
      </c>
      <c r="CFB181" s="216">
        <f t="shared" si="82"/>
        <v>0</v>
      </c>
      <c r="CFC181" s="216">
        <f t="shared" si="82"/>
        <v>0</v>
      </c>
      <c r="CFD181" s="216">
        <f t="shared" si="82"/>
        <v>0</v>
      </c>
      <c r="CFE181" s="216">
        <f t="shared" si="82"/>
        <v>0</v>
      </c>
      <c r="CFF181" s="216">
        <f t="shared" si="82"/>
        <v>0</v>
      </c>
      <c r="CFG181" s="216">
        <f t="shared" si="82"/>
        <v>0</v>
      </c>
      <c r="CFH181" s="216">
        <f t="shared" si="82"/>
        <v>0</v>
      </c>
      <c r="CFI181" s="216">
        <f t="shared" si="82"/>
        <v>0</v>
      </c>
      <c r="CFJ181" s="216">
        <f t="shared" si="82"/>
        <v>0</v>
      </c>
      <c r="CFK181" s="216">
        <f t="shared" si="82"/>
        <v>0</v>
      </c>
      <c r="CFL181" s="216">
        <f t="shared" si="82"/>
        <v>0</v>
      </c>
      <c r="CFM181" s="216">
        <f t="shared" si="82"/>
        <v>0</v>
      </c>
      <c r="CFN181" s="216">
        <f t="shared" si="82"/>
        <v>0</v>
      </c>
      <c r="CFO181" s="216">
        <f t="shared" si="82"/>
        <v>0</v>
      </c>
      <c r="CFP181" s="216">
        <f t="shared" si="82"/>
        <v>0</v>
      </c>
      <c r="CFQ181" s="216">
        <f t="shared" si="82"/>
        <v>0</v>
      </c>
      <c r="CFR181" s="216">
        <f t="shared" si="82"/>
        <v>0</v>
      </c>
      <c r="CFS181" s="216">
        <f t="shared" si="82"/>
        <v>0</v>
      </c>
      <c r="CFT181" s="216">
        <f t="shared" si="82"/>
        <v>0</v>
      </c>
      <c r="CFU181" s="216">
        <f t="shared" si="82"/>
        <v>0</v>
      </c>
      <c r="CFV181" s="216">
        <f t="shared" si="82"/>
        <v>0</v>
      </c>
      <c r="CFW181" s="216">
        <f t="shared" si="82"/>
        <v>0</v>
      </c>
      <c r="CFX181" s="216">
        <f t="shared" si="82"/>
        <v>0</v>
      </c>
      <c r="CFY181" s="216">
        <f t="shared" si="82"/>
        <v>0</v>
      </c>
      <c r="CFZ181" s="216">
        <f t="shared" si="82"/>
        <v>0</v>
      </c>
      <c r="CGA181" s="216">
        <f t="shared" si="82"/>
        <v>0</v>
      </c>
      <c r="CGB181" s="216">
        <f t="shared" si="82"/>
        <v>0</v>
      </c>
      <c r="CGC181" s="216">
        <f t="shared" si="82"/>
        <v>0</v>
      </c>
      <c r="CGD181" s="216">
        <f t="shared" si="82"/>
        <v>0</v>
      </c>
      <c r="CGE181" s="216">
        <f t="shared" si="82"/>
        <v>0</v>
      </c>
      <c r="CGF181" s="216">
        <f t="shared" si="82"/>
        <v>0</v>
      </c>
      <c r="CGG181" s="216">
        <f t="shared" si="82"/>
        <v>0</v>
      </c>
      <c r="CGH181" s="216">
        <f t="shared" si="82"/>
        <v>0</v>
      </c>
      <c r="CGI181" s="216">
        <f t="shared" si="82"/>
        <v>0</v>
      </c>
      <c r="CGJ181" s="216">
        <f t="shared" si="82"/>
        <v>0</v>
      </c>
      <c r="CGK181" s="216">
        <f t="shared" si="82"/>
        <v>0</v>
      </c>
      <c r="CGL181" s="216">
        <f t="shared" si="82"/>
        <v>0</v>
      </c>
      <c r="CGM181" s="216">
        <f t="shared" si="82"/>
        <v>0</v>
      </c>
      <c r="CGN181" s="216">
        <f t="shared" si="82"/>
        <v>0</v>
      </c>
      <c r="CGO181" s="216">
        <f t="shared" si="82"/>
        <v>0</v>
      </c>
      <c r="CGP181" s="216">
        <f t="shared" si="82"/>
        <v>0</v>
      </c>
      <c r="CGQ181" s="216">
        <f t="shared" si="82"/>
        <v>0</v>
      </c>
      <c r="CGR181" s="216">
        <f t="shared" si="82"/>
        <v>0</v>
      </c>
      <c r="CGS181" s="216">
        <f t="shared" si="82"/>
        <v>0</v>
      </c>
      <c r="CGT181" s="216">
        <f t="shared" si="82"/>
        <v>0</v>
      </c>
      <c r="CGU181" s="216">
        <f t="shared" si="82"/>
        <v>0</v>
      </c>
      <c r="CGV181" s="216">
        <f t="shared" si="82"/>
        <v>0</v>
      </c>
      <c r="CGW181" s="216">
        <f t="shared" si="82"/>
        <v>0</v>
      </c>
      <c r="CGX181" s="216">
        <f t="shared" si="82"/>
        <v>0</v>
      </c>
      <c r="CGY181" s="216">
        <f t="shared" si="82"/>
        <v>0</v>
      </c>
      <c r="CGZ181" s="216">
        <f t="shared" si="82"/>
        <v>0</v>
      </c>
      <c r="CHA181" s="216">
        <f t="shared" si="82"/>
        <v>0</v>
      </c>
      <c r="CHB181" s="216">
        <f t="shared" si="82"/>
        <v>0</v>
      </c>
      <c r="CHC181" s="216">
        <f t="shared" si="82"/>
        <v>0</v>
      </c>
      <c r="CHD181" s="216">
        <f t="shared" si="82"/>
        <v>0</v>
      </c>
      <c r="CHE181" s="216">
        <f t="shared" si="82"/>
        <v>0</v>
      </c>
      <c r="CHF181" s="216">
        <f t="shared" si="82"/>
        <v>0</v>
      </c>
      <c r="CHG181" s="216">
        <f t="shared" si="82"/>
        <v>0</v>
      </c>
      <c r="CHH181" s="216">
        <f t="shared" ref="CHH181:CJS181" si="83">CHH180+CHH174+CHH168+CHH155+CHH142+CHH131+CHH126+CHH110+CHH92+CHH76+CHH54+CHH22</f>
        <v>0</v>
      </c>
      <c r="CHI181" s="216">
        <f t="shared" si="83"/>
        <v>0</v>
      </c>
      <c r="CHJ181" s="216">
        <f t="shared" si="83"/>
        <v>0</v>
      </c>
      <c r="CHK181" s="216">
        <f t="shared" si="83"/>
        <v>0</v>
      </c>
      <c r="CHL181" s="216">
        <f t="shared" si="83"/>
        <v>0</v>
      </c>
      <c r="CHM181" s="216">
        <f t="shared" si="83"/>
        <v>0</v>
      </c>
      <c r="CHN181" s="216">
        <f t="shared" si="83"/>
        <v>0</v>
      </c>
      <c r="CHO181" s="216">
        <f t="shared" si="83"/>
        <v>0</v>
      </c>
      <c r="CHP181" s="216">
        <f t="shared" si="83"/>
        <v>0</v>
      </c>
      <c r="CHQ181" s="216">
        <f t="shared" si="83"/>
        <v>0</v>
      </c>
      <c r="CHR181" s="216">
        <f t="shared" si="83"/>
        <v>0</v>
      </c>
      <c r="CHS181" s="216">
        <f t="shared" si="83"/>
        <v>0</v>
      </c>
      <c r="CHT181" s="216">
        <f t="shared" si="83"/>
        <v>0</v>
      </c>
      <c r="CHU181" s="216">
        <f t="shared" si="83"/>
        <v>0</v>
      </c>
      <c r="CHV181" s="216">
        <f t="shared" si="83"/>
        <v>0</v>
      </c>
      <c r="CHW181" s="216">
        <f t="shared" si="83"/>
        <v>0</v>
      </c>
      <c r="CHX181" s="216">
        <f t="shared" si="83"/>
        <v>0</v>
      </c>
      <c r="CHY181" s="216">
        <f t="shared" si="83"/>
        <v>0</v>
      </c>
      <c r="CHZ181" s="216">
        <f t="shared" si="83"/>
        <v>0</v>
      </c>
      <c r="CIA181" s="216">
        <f t="shared" si="83"/>
        <v>0</v>
      </c>
      <c r="CIB181" s="216">
        <f t="shared" si="83"/>
        <v>0</v>
      </c>
      <c r="CIC181" s="216">
        <f t="shared" si="83"/>
        <v>0</v>
      </c>
      <c r="CID181" s="216">
        <f t="shared" si="83"/>
        <v>0</v>
      </c>
      <c r="CIE181" s="216">
        <f t="shared" si="83"/>
        <v>0</v>
      </c>
      <c r="CIF181" s="216">
        <f t="shared" si="83"/>
        <v>0</v>
      </c>
      <c r="CIG181" s="216">
        <f t="shared" si="83"/>
        <v>0</v>
      </c>
      <c r="CIH181" s="216">
        <f t="shared" si="83"/>
        <v>0</v>
      </c>
      <c r="CII181" s="216">
        <f t="shared" si="83"/>
        <v>0</v>
      </c>
      <c r="CIJ181" s="216">
        <f t="shared" si="83"/>
        <v>0</v>
      </c>
      <c r="CIK181" s="216">
        <f t="shared" si="83"/>
        <v>0</v>
      </c>
      <c r="CIL181" s="216">
        <f t="shared" si="83"/>
        <v>0</v>
      </c>
      <c r="CIM181" s="216">
        <f t="shared" si="83"/>
        <v>0</v>
      </c>
      <c r="CIN181" s="216">
        <f t="shared" si="83"/>
        <v>0</v>
      </c>
      <c r="CIO181" s="216">
        <f t="shared" si="83"/>
        <v>0</v>
      </c>
      <c r="CIP181" s="216">
        <f t="shared" si="83"/>
        <v>0</v>
      </c>
      <c r="CIQ181" s="216">
        <f t="shared" si="83"/>
        <v>0</v>
      </c>
      <c r="CIR181" s="216">
        <f t="shared" si="83"/>
        <v>0</v>
      </c>
      <c r="CIS181" s="216">
        <f t="shared" si="83"/>
        <v>0</v>
      </c>
      <c r="CIT181" s="216">
        <f t="shared" si="83"/>
        <v>0</v>
      </c>
      <c r="CIU181" s="216">
        <f t="shared" si="83"/>
        <v>0</v>
      </c>
      <c r="CIV181" s="216">
        <f t="shared" si="83"/>
        <v>0</v>
      </c>
      <c r="CIW181" s="216">
        <f t="shared" si="83"/>
        <v>0</v>
      </c>
      <c r="CIX181" s="216">
        <f t="shared" si="83"/>
        <v>0</v>
      </c>
      <c r="CIY181" s="216">
        <f t="shared" si="83"/>
        <v>0</v>
      </c>
      <c r="CIZ181" s="216">
        <f t="shared" si="83"/>
        <v>0</v>
      </c>
      <c r="CJA181" s="216">
        <f t="shared" si="83"/>
        <v>0</v>
      </c>
      <c r="CJB181" s="216">
        <f t="shared" si="83"/>
        <v>0</v>
      </c>
      <c r="CJC181" s="216">
        <f t="shared" si="83"/>
        <v>0</v>
      </c>
      <c r="CJD181" s="216">
        <f t="shared" si="83"/>
        <v>0</v>
      </c>
      <c r="CJE181" s="216">
        <f t="shared" si="83"/>
        <v>0</v>
      </c>
      <c r="CJF181" s="216">
        <f t="shared" si="83"/>
        <v>0</v>
      </c>
      <c r="CJG181" s="216">
        <f t="shared" si="83"/>
        <v>0</v>
      </c>
      <c r="CJH181" s="216">
        <f t="shared" si="83"/>
        <v>0</v>
      </c>
      <c r="CJI181" s="216">
        <f t="shared" si="83"/>
        <v>0</v>
      </c>
      <c r="CJJ181" s="216">
        <f t="shared" si="83"/>
        <v>0</v>
      </c>
      <c r="CJK181" s="216">
        <f t="shared" si="83"/>
        <v>0</v>
      </c>
      <c r="CJL181" s="216">
        <f t="shared" si="83"/>
        <v>0</v>
      </c>
      <c r="CJM181" s="216">
        <f t="shared" si="83"/>
        <v>0</v>
      </c>
      <c r="CJN181" s="216">
        <f t="shared" si="83"/>
        <v>0</v>
      </c>
      <c r="CJO181" s="216">
        <f t="shared" si="83"/>
        <v>0</v>
      </c>
      <c r="CJP181" s="216">
        <f t="shared" si="83"/>
        <v>0</v>
      </c>
      <c r="CJQ181" s="216">
        <f t="shared" si="83"/>
        <v>0</v>
      </c>
      <c r="CJR181" s="216">
        <f t="shared" si="83"/>
        <v>0</v>
      </c>
      <c r="CJS181" s="216">
        <f t="shared" si="83"/>
        <v>0</v>
      </c>
      <c r="CJT181" s="216">
        <f t="shared" ref="CJT181:CME181" si="84">CJT180+CJT174+CJT168+CJT155+CJT142+CJT131+CJT126+CJT110+CJT92+CJT76+CJT54+CJT22</f>
        <v>0</v>
      </c>
      <c r="CJU181" s="216">
        <f t="shared" si="84"/>
        <v>0</v>
      </c>
      <c r="CJV181" s="216">
        <f t="shared" si="84"/>
        <v>0</v>
      </c>
      <c r="CJW181" s="216">
        <f t="shared" si="84"/>
        <v>0</v>
      </c>
      <c r="CJX181" s="216">
        <f t="shared" si="84"/>
        <v>0</v>
      </c>
      <c r="CJY181" s="216">
        <f t="shared" si="84"/>
        <v>0</v>
      </c>
      <c r="CJZ181" s="216">
        <f t="shared" si="84"/>
        <v>0</v>
      </c>
      <c r="CKA181" s="216">
        <f t="shared" si="84"/>
        <v>0</v>
      </c>
      <c r="CKB181" s="216">
        <f t="shared" si="84"/>
        <v>0</v>
      </c>
      <c r="CKC181" s="216">
        <f t="shared" si="84"/>
        <v>0</v>
      </c>
      <c r="CKD181" s="216">
        <f t="shared" si="84"/>
        <v>0</v>
      </c>
      <c r="CKE181" s="216">
        <f t="shared" si="84"/>
        <v>0</v>
      </c>
      <c r="CKF181" s="216">
        <f t="shared" si="84"/>
        <v>0</v>
      </c>
      <c r="CKG181" s="216">
        <f t="shared" si="84"/>
        <v>0</v>
      </c>
      <c r="CKH181" s="216">
        <f t="shared" si="84"/>
        <v>0</v>
      </c>
      <c r="CKI181" s="216">
        <f t="shared" si="84"/>
        <v>0</v>
      </c>
      <c r="CKJ181" s="216">
        <f t="shared" si="84"/>
        <v>0</v>
      </c>
      <c r="CKK181" s="216">
        <f t="shared" si="84"/>
        <v>0</v>
      </c>
      <c r="CKL181" s="216">
        <f t="shared" si="84"/>
        <v>0</v>
      </c>
      <c r="CKM181" s="216">
        <f t="shared" si="84"/>
        <v>0</v>
      </c>
      <c r="CKN181" s="216">
        <f t="shared" si="84"/>
        <v>0</v>
      </c>
      <c r="CKO181" s="216">
        <f t="shared" si="84"/>
        <v>0</v>
      </c>
      <c r="CKP181" s="216">
        <f t="shared" si="84"/>
        <v>0</v>
      </c>
      <c r="CKQ181" s="216">
        <f t="shared" si="84"/>
        <v>0</v>
      </c>
      <c r="CKR181" s="216">
        <f t="shared" si="84"/>
        <v>0</v>
      </c>
      <c r="CKS181" s="216">
        <f t="shared" si="84"/>
        <v>0</v>
      </c>
      <c r="CKT181" s="216">
        <f t="shared" si="84"/>
        <v>0</v>
      </c>
      <c r="CKU181" s="216">
        <f t="shared" si="84"/>
        <v>0</v>
      </c>
      <c r="CKV181" s="216">
        <f t="shared" si="84"/>
        <v>0</v>
      </c>
      <c r="CKW181" s="216">
        <f t="shared" si="84"/>
        <v>0</v>
      </c>
      <c r="CKX181" s="216">
        <f t="shared" si="84"/>
        <v>0</v>
      </c>
      <c r="CKY181" s="216">
        <f t="shared" si="84"/>
        <v>0</v>
      </c>
      <c r="CKZ181" s="216">
        <f t="shared" si="84"/>
        <v>0</v>
      </c>
      <c r="CLA181" s="216">
        <f t="shared" si="84"/>
        <v>0</v>
      </c>
      <c r="CLB181" s="216">
        <f t="shared" si="84"/>
        <v>0</v>
      </c>
      <c r="CLC181" s="216">
        <f t="shared" si="84"/>
        <v>0</v>
      </c>
      <c r="CLD181" s="216">
        <f t="shared" si="84"/>
        <v>0</v>
      </c>
      <c r="CLE181" s="216">
        <f t="shared" si="84"/>
        <v>0</v>
      </c>
      <c r="CLF181" s="216">
        <f t="shared" si="84"/>
        <v>0</v>
      </c>
      <c r="CLG181" s="216">
        <f t="shared" si="84"/>
        <v>0</v>
      </c>
      <c r="CLH181" s="216">
        <f t="shared" si="84"/>
        <v>0</v>
      </c>
      <c r="CLI181" s="216">
        <f t="shared" si="84"/>
        <v>0</v>
      </c>
      <c r="CLJ181" s="216">
        <f t="shared" si="84"/>
        <v>0</v>
      </c>
      <c r="CLK181" s="216">
        <f t="shared" si="84"/>
        <v>0</v>
      </c>
      <c r="CLL181" s="216">
        <f t="shared" si="84"/>
        <v>0</v>
      </c>
      <c r="CLM181" s="216">
        <f t="shared" si="84"/>
        <v>0</v>
      </c>
      <c r="CLN181" s="216">
        <f t="shared" si="84"/>
        <v>0</v>
      </c>
      <c r="CLO181" s="216">
        <f t="shared" si="84"/>
        <v>0</v>
      </c>
      <c r="CLP181" s="216">
        <f t="shared" si="84"/>
        <v>0</v>
      </c>
      <c r="CLQ181" s="216">
        <f t="shared" si="84"/>
        <v>0</v>
      </c>
      <c r="CLR181" s="216">
        <f t="shared" si="84"/>
        <v>0</v>
      </c>
      <c r="CLS181" s="216">
        <f t="shared" si="84"/>
        <v>0</v>
      </c>
      <c r="CLT181" s="216">
        <f t="shared" si="84"/>
        <v>0</v>
      </c>
      <c r="CLU181" s="216">
        <f t="shared" si="84"/>
        <v>0</v>
      </c>
      <c r="CLV181" s="216">
        <f t="shared" si="84"/>
        <v>0</v>
      </c>
      <c r="CLW181" s="216">
        <f t="shared" si="84"/>
        <v>0</v>
      </c>
      <c r="CLX181" s="216">
        <f t="shared" si="84"/>
        <v>0</v>
      </c>
      <c r="CLY181" s="216">
        <f t="shared" si="84"/>
        <v>0</v>
      </c>
      <c r="CLZ181" s="216">
        <f t="shared" si="84"/>
        <v>0</v>
      </c>
      <c r="CMA181" s="216">
        <f t="shared" si="84"/>
        <v>0</v>
      </c>
      <c r="CMB181" s="216">
        <f t="shared" si="84"/>
        <v>0</v>
      </c>
      <c r="CMC181" s="216">
        <f t="shared" si="84"/>
        <v>0</v>
      </c>
      <c r="CMD181" s="216">
        <f t="shared" si="84"/>
        <v>0</v>
      </c>
      <c r="CME181" s="216">
        <f t="shared" si="84"/>
        <v>0</v>
      </c>
      <c r="CMF181" s="216">
        <f t="shared" ref="CMF181:COQ181" si="85">CMF180+CMF174+CMF168+CMF155+CMF142+CMF131+CMF126+CMF110+CMF92+CMF76+CMF54+CMF22</f>
        <v>0</v>
      </c>
      <c r="CMG181" s="216">
        <f t="shared" si="85"/>
        <v>0</v>
      </c>
      <c r="CMH181" s="216">
        <f t="shared" si="85"/>
        <v>0</v>
      </c>
      <c r="CMI181" s="216">
        <f t="shared" si="85"/>
        <v>0</v>
      </c>
      <c r="CMJ181" s="216">
        <f t="shared" si="85"/>
        <v>0</v>
      </c>
      <c r="CMK181" s="216">
        <f t="shared" si="85"/>
        <v>0</v>
      </c>
      <c r="CML181" s="216">
        <f t="shared" si="85"/>
        <v>0</v>
      </c>
      <c r="CMM181" s="216">
        <f t="shared" si="85"/>
        <v>0</v>
      </c>
      <c r="CMN181" s="216">
        <f t="shared" si="85"/>
        <v>0</v>
      </c>
      <c r="CMO181" s="216">
        <f t="shared" si="85"/>
        <v>0</v>
      </c>
      <c r="CMP181" s="216">
        <f t="shared" si="85"/>
        <v>0</v>
      </c>
      <c r="CMQ181" s="216">
        <f t="shared" si="85"/>
        <v>0</v>
      </c>
      <c r="CMR181" s="216">
        <f t="shared" si="85"/>
        <v>0</v>
      </c>
      <c r="CMS181" s="216">
        <f t="shared" si="85"/>
        <v>0</v>
      </c>
      <c r="CMT181" s="216">
        <f t="shared" si="85"/>
        <v>0</v>
      </c>
      <c r="CMU181" s="216">
        <f t="shared" si="85"/>
        <v>0</v>
      </c>
      <c r="CMV181" s="216">
        <f t="shared" si="85"/>
        <v>0</v>
      </c>
      <c r="CMW181" s="216">
        <f t="shared" si="85"/>
        <v>0</v>
      </c>
      <c r="CMX181" s="216">
        <f t="shared" si="85"/>
        <v>0</v>
      </c>
      <c r="CMY181" s="216">
        <f t="shared" si="85"/>
        <v>0</v>
      </c>
      <c r="CMZ181" s="216">
        <f t="shared" si="85"/>
        <v>0</v>
      </c>
      <c r="CNA181" s="216">
        <f t="shared" si="85"/>
        <v>0</v>
      </c>
      <c r="CNB181" s="216">
        <f t="shared" si="85"/>
        <v>0</v>
      </c>
      <c r="CNC181" s="216">
        <f t="shared" si="85"/>
        <v>0</v>
      </c>
      <c r="CND181" s="216">
        <f t="shared" si="85"/>
        <v>0</v>
      </c>
      <c r="CNE181" s="216">
        <f t="shared" si="85"/>
        <v>0</v>
      </c>
      <c r="CNF181" s="216">
        <f t="shared" si="85"/>
        <v>0</v>
      </c>
      <c r="CNG181" s="216">
        <f t="shared" si="85"/>
        <v>0</v>
      </c>
      <c r="CNH181" s="216">
        <f t="shared" si="85"/>
        <v>0</v>
      </c>
      <c r="CNI181" s="216">
        <f t="shared" si="85"/>
        <v>0</v>
      </c>
      <c r="CNJ181" s="216">
        <f t="shared" si="85"/>
        <v>0</v>
      </c>
      <c r="CNK181" s="216">
        <f t="shared" si="85"/>
        <v>0</v>
      </c>
      <c r="CNL181" s="216">
        <f t="shared" si="85"/>
        <v>0</v>
      </c>
      <c r="CNM181" s="216">
        <f t="shared" si="85"/>
        <v>0</v>
      </c>
      <c r="CNN181" s="216">
        <f t="shared" si="85"/>
        <v>0</v>
      </c>
      <c r="CNO181" s="216">
        <f t="shared" si="85"/>
        <v>0</v>
      </c>
      <c r="CNP181" s="216">
        <f t="shared" si="85"/>
        <v>0</v>
      </c>
      <c r="CNQ181" s="216">
        <f t="shared" si="85"/>
        <v>0</v>
      </c>
      <c r="CNR181" s="216">
        <f t="shared" si="85"/>
        <v>0</v>
      </c>
      <c r="CNS181" s="216">
        <f t="shared" si="85"/>
        <v>0</v>
      </c>
      <c r="CNT181" s="216">
        <f t="shared" si="85"/>
        <v>0</v>
      </c>
      <c r="CNU181" s="216">
        <f t="shared" si="85"/>
        <v>0</v>
      </c>
      <c r="CNV181" s="216">
        <f t="shared" si="85"/>
        <v>0</v>
      </c>
      <c r="CNW181" s="216">
        <f t="shared" si="85"/>
        <v>0</v>
      </c>
      <c r="CNX181" s="216">
        <f t="shared" si="85"/>
        <v>0</v>
      </c>
      <c r="CNY181" s="216">
        <f t="shared" si="85"/>
        <v>0</v>
      </c>
      <c r="CNZ181" s="216">
        <f t="shared" si="85"/>
        <v>0</v>
      </c>
      <c r="COA181" s="216">
        <f t="shared" si="85"/>
        <v>0</v>
      </c>
      <c r="COB181" s="216">
        <f t="shared" si="85"/>
        <v>0</v>
      </c>
      <c r="COC181" s="216">
        <f t="shared" si="85"/>
        <v>0</v>
      </c>
      <c r="COD181" s="216">
        <f t="shared" si="85"/>
        <v>0</v>
      </c>
      <c r="COE181" s="216">
        <f t="shared" si="85"/>
        <v>0</v>
      </c>
      <c r="COF181" s="216">
        <f t="shared" si="85"/>
        <v>0</v>
      </c>
      <c r="COG181" s="216">
        <f t="shared" si="85"/>
        <v>0</v>
      </c>
      <c r="COH181" s="216">
        <f t="shared" si="85"/>
        <v>0</v>
      </c>
      <c r="COI181" s="216">
        <f t="shared" si="85"/>
        <v>0</v>
      </c>
      <c r="COJ181" s="216">
        <f t="shared" si="85"/>
        <v>0</v>
      </c>
      <c r="COK181" s="216">
        <f t="shared" si="85"/>
        <v>0</v>
      </c>
      <c r="COL181" s="216">
        <f t="shared" si="85"/>
        <v>0</v>
      </c>
      <c r="COM181" s="216">
        <f t="shared" si="85"/>
        <v>0</v>
      </c>
      <c r="CON181" s="216">
        <f t="shared" si="85"/>
        <v>0</v>
      </c>
      <c r="COO181" s="216">
        <f t="shared" si="85"/>
        <v>0</v>
      </c>
      <c r="COP181" s="216">
        <f t="shared" si="85"/>
        <v>0</v>
      </c>
      <c r="COQ181" s="216">
        <f t="shared" si="85"/>
        <v>0</v>
      </c>
      <c r="COR181" s="216">
        <f t="shared" ref="COR181:CRC181" si="86">COR180+COR174+COR168+COR155+COR142+COR131+COR126+COR110+COR92+COR76+COR54+COR22</f>
        <v>0</v>
      </c>
      <c r="COS181" s="216">
        <f t="shared" si="86"/>
        <v>0</v>
      </c>
      <c r="COT181" s="216">
        <f t="shared" si="86"/>
        <v>0</v>
      </c>
      <c r="COU181" s="216">
        <f t="shared" si="86"/>
        <v>0</v>
      </c>
      <c r="COV181" s="216">
        <f t="shared" si="86"/>
        <v>0</v>
      </c>
      <c r="COW181" s="216">
        <f t="shared" si="86"/>
        <v>0</v>
      </c>
      <c r="COX181" s="216">
        <f t="shared" si="86"/>
        <v>0</v>
      </c>
      <c r="COY181" s="216">
        <f t="shared" si="86"/>
        <v>0</v>
      </c>
      <c r="COZ181" s="216">
        <f t="shared" si="86"/>
        <v>0</v>
      </c>
      <c r="CPA181" s="216">
        <f t="shared" si="86"/>
        <v>0</v>
      </c>
      <c r="CPB181" s="216">
        <f t="shared" si="86"/>
        <v>0</v>
      </c>
      <c r="CPC181" s="216">
        <f t="shared" si="86"/>
        <v>0</v>
      </c>
      <c r="CPD181" s="216">
        <f t="shared" si="86"/>
        <v>0</v>
      </c>
      <c r="CPE181" s="216">
        <f t="shared" si="86"/>
        <v>0</v>
      </c>
      <c r="CPF181" s="216">
        <f t="shared" si="86"/>
        <v>0</v>
      </c>
      <c r="CPG181" s="216">
        <f t="shared" si="86"/>
        <v>0</v>
      </c>
      <c r="CPH181" s="216">
        <f t="shared" si="86"/>
        <v>0</v>
      </c>
      <c r="CPI181" s="216">
        <f t="shared" si="86"/>
        <v>0</v>
      </c>
      <c r="CPJ181" s="216">
        <f t="shared" si="86"/>
        <v>0</v>
      </c>
      <c r="CPK181" s="216">
        <f t="shared" si="86"/>
        <v>0</v>
      </c>
      <c r="CPL181" s="216">
        <f t="shared" si="86"/>
        <v>0</v>
      </c>
      <c r="CPM181" s="216">
        <f t="shared" si="86"/>
        <v>0</v>
      </c>
      <c r="CPN181" s="216">
        <f t="shared" si="86"/>
        <v>0</v>
      </c>
      <c r="CPO181" s="216">
        <f t="shared" si="86"/>
        <v>0</v>
      </c>
      <c r="CPP181" s="216">
        <f t="shared" si="86"/>
        <v>0</v>
      </c>
      <c r="CPQ181" s="216">
        <f t="shared" si="86"/>
        <v>0</v>
      </c>
      <c r="CPR181" s="216">
        <f t="shared" si="86"/>
        <v>0</v>
      </c>
      <c r="CPS181" s="216">
        <f t="shared" si="86"/>
        <v>0</v>
      </c>
      <c r="CPT181" s="216">
        <f t="shared" si="86"/>
        <v>0</v>
      </c>
      <c r="CPU181" s="216">
        <f t="shared" si="86"/>
        <v>0</v>
      </c>
      <c r="CPV181" s="216">
        <f t="shared" si="86"/>
        <v>0</v>
      </c>
      <c r="CPW181" s="216">
        <f t="shared" si="86"/>
        <v>0</v>
      </c>
      <c r="CPX181" s="216">
        <f t="shared" si="86"/>
        <v>0</v>
      </c>
      <c r="CPY181" s="216">
        <f t="shared" si="86"/>
        <v>0</v>
      </c>
      <c r="CPZ181" s="216">
        <f t="shared" si="86"/>
        <v>0</v>
      </c>
      <c r="CQA181" s="216">
        <f t="shared" si="86"/>
        <v>0</v>
      </c>
      <c r="CQB181" s="216">
        <f t="shared" si="86"/>
        <v>0</v>
      </c>
      <c r="CQC181" s="216">
        <f t="shared" si="86"/>
        <v>0</v>
      </c>
      <c r="CQD181" s="216">
        <f t="shared" si="86"/>
        <v>0</v>
      </c>
      <c r="CQE181" s="216">
        <f t="shared" si="86"/>
        <v>0</v>
      </c>
      <c r="CQF181" s="216">
        <f t="shared" si="86"/>
        <v>0</v>
      </c>
      <c r="CQG181" s="216">
        <f t="shared" si="86"/>
        <v>0</v>
      </c>
      <c r="CQH181" s="216">
        <f t="shared" si="86"/>
        <v>0</v>
      </c>
      <c r="CQI181" s="216">
        <f t="shared" si="86"/>
        <v>0</v>
      </c>
      <c r="CQJ181" s="216">
        <f t="shared" si="86"/>
        <v>0</v>
      </c>
      <c r="CQK181" s="216">
        <f t="shared" si="86"/>
        <v>0</v>
      </c>
      <c r="CQL181" s="216">
        <f t="shared" si="86"/>
        <v>0</v>
      </c>
      <c r="CQM181" s="216">
        <f t="shared" si="86"/>
        <v>0</v>
      </c>
      <c r="CQN181" s="216">
        <f t="shared" si="86"/>
        <v>0</v>
      </c>
      <c r="CQO181" s="216">
        <f t="shared" si="86"/>
        <v>0</v>
      </c>
      <c r="CQP181" s="216">
        <f t="shared" si="86"/>
        <v>0</v>
      </c>
      <c r="CQQ181" s="216">
        <f t="shared" si="86"/>
        <v>0</v>
      </c>
      <c r="CQR181" s="216">
        <f t="shared" si="86"/>
        <v>0</v>
      </c>
      <c r="CQS181" s="216">
        <f t="shared" si="86"/>
        <v>0</v>
      </c>
      <c r="CQT181" s="216">
        <f t="shared" si="86"/>
        <v>0</v>
      </c>
      <c r="CQU181" s="216">
        <f t="shared" si="86"/>
        <v>0</v>
      </c>
      <c r="CQV181" s="216">
        <f t="shared" si="86"/>
        <v>0</v>
      </c>
      <c r="CQW181" s="216">
        <f t="shared" si="86"/>
        <v>0</v>
      </c>
      <c r="CQX181" s="216">
        <f t="shared" si="86"/>
        <v>0</v>
      </c>
      <c r="CQY181" s="216">
        <f t="shared" si="86"/>
        <v>0</v>
      </c>
      <c r="CQZ181" s="216">
        <f t="shared" si="86"/>
        <v>0</v>
      </c>
      <c r="CRA181" s="216">
        <f t="shared" si="86"/>
        <v>0</v>
      </c>
      <c r="CRB181" s="216">
        <f t="shared" si="86"/>
        <v>0</v>
      </c>
      <c r="CRC181" s="216">
        <f t="shared" si="86"/>
        <v>0</v>
      </c>
      <c r="CRD181" s="216">
        <f t="shared" ref="CRD181:CTO181" si="87">CRD180+CRD174+CRD168+CRD155+CRD142+CRD131+CRD126+CRD110+CRD92+CRD76+CRD54+CRD22</f>
        <v>0</v>
      </c>
      <c r="CRE181" s="216">
        <f t="shared" si="87"/>
        <v>0</v>
      </c>
      <c r="CRF181" s="216">
        <f t="shared" si="87"/>
        <v>0</v>
      </c>
      <c r="CRG181" s="216">
        <f t="shared" si="87"/>
        <v>0</v>
      </c>
      <c r="CRH181" s="216">
        <f t="shared" si="87"/>
        <v>0</v>
      </c>
      <c r="CRI181" s="216">
        <f t="shared" si="87"/>
        <v>0</v>
      </c>
      <c r="CRJ181" s="216">
        <f t="shared" si="87"/>
        <v>0</v>
      </c>
      <c r="CRK181" s="216">
        <f t="shared" si="87"/>
        <v>0</v>
      </c>
      <c r="CRL181" s="216">
        <f t="shared" si="87"/>
        <v>0</v>
      </c>
      <c r="CRM181" s="216">
        <f t="shared" si="87"/>
        <v>0</v>
      </c>
      <c r="CRN181" s="216">
        <f t="shared" si="87"/>
        <v>0</v>
      </c>
      <c r="CRO181" s="216">
        <f t="shared" si="87"/>
        <v>0</v>
      </c>
      <c r="CRP181" s="216">
        <f t="shared" si="87"/>
        <v>0</v>
      </c>
      <c r="CRQ181" s="216">
        <f t="shared" si="87"/>
        <v>0</v>
      </c>
      <c r="CRR181" s="216">
        <f t="shared" si="87"/>
        <v>0</v>
      </c>
      <c r="CRS181" s="216">
        <f t="shared" si="87"/>
        <v>0</v>
      </c>
      <c r="CRT181" s="216">
        <f t="shared" si="87"/>
        <v>0</v>
      </c>
      <c r="CRU181" s="216">
        <f t="shared" si="87"/>
        <v>0</v>
      </c>
      <c r="CRV181" s="216">
        <f t="shared" si="87"/>
        <v>0</v>
      </c>
      <c r="CRW181" s="216">
        <f t="shared" si="87"/>
        <v>0</v>
      </c>
      <c r="CRX181" s="216">
        <f t="shared" si="87"/>
        <v>0</v>
      </c>
      <c r="CRY181" s="216">
        <f t="shared" si="87"/>
        <v>0</v>
      </c>
      <c r="CRZ181" s="216">
        <f t="shared" si="87"/>
        <v>0</v>
      </c>
      <c r="CSA181" s="216">
        <f t="shared" si="87"/>
        <v>0</v>
      </c>
      <c r="CSB181" s="216">
        <f t="shared" si="87"/>
        <v>0</v>
      </c>
      <c r="CSC181" s="216">
        <f t="shared" si="87"/>
        <v>0</v>
      </c>
      <c r="CSD181" s="216">
        <f t="shared" si="87"/>
        <v>0</v>
      </c>
      <c r="CSE181" s="216">
        <f t="shared" si="87"/>
        <v>0</v>
      </c>
      <c r="CSF181" s="216">
        <f t="shared" si="87"/>
        <v>0</v>
      </c>
      <c r="CSG181" s="216">
        <f t="shared" si="87"/>
        <v>0</v>
      </c>
      <c r="CSH181" s="216">
        <f t="shared" si="87"/>
        <v>0</v>
      </c>
      <c r="CSI181" s="216">
        <f t="shared" si="87"/>
        <v>0</v>
      </c>
      <c r="CSJ181" s="216">
        <f t="shared" si="87"/>
        <v>0</v>
      </c>
      <c r="CSK181" s="216">
        <f t="shared" si="87"/>
        <v>0</v>
      </c>
      <c r="CSL181" s="216">
        <f t="shared" si="87"/>
        <v>0</v>
      </c>
      <c r="CSM181" s="216">
        <f t="shared" si="87"/>
        <v>0</v>
      </c>
      <c r="CSN181" s="216">
        <f t="shared" si="87"/>
        <v>0</v>
      </c>
      <c r="CSO181" s="216">
        <f t="shared" si="87"/>
        <v>0</v>
      </c>
      <c r="CSP181" s="216">
        <f t="shared" si="87"/>
        <v>0</v>
      </c>
      <c r="CSQ181" s="216">
        <f t="shared" si="87"/>
        <v>0</v>
      </c>
      <c r="CSR181" s="216">
        <f t="shared" si="87"/>
        <v>0</v>
      </c>
      <c r="CSS181" s="216">
        <f t="shared" si="87"/>
        <v>0</v>
      </c>
      <c r="CST181" s="216">
        <f t="shared" si="87"/>
        <v>0</v>
      </c>
      <c r="CSU181" s="216">
        <f t="shared" si="87"/>
        <v>0</v>
      </c>
      <c r="CSV181" s="216">
        <f t="shared" si="87"/>
        <v>0</v>
      </c>
      <c r="CSW181" s="216">
        <f t="shared" si="87"/>
        <v>0</v>
      </c>
      <c r="CSX181" s="216">
        <f t="shared" si="87"/>
        <v>0</v>
      </c>
      <c r="CSY181" s="216">
        <f t="shared" si="87"/>
        <v>0</v>
      </c>
      <c r="CSZ181" s="216">
        <f t="shared" si="87"/>
        <v>0</v>
      </c>
      <c r="CTA181" s="216">
        <f t="shared" si="87"/>
        <v>0</v>
      </c>
      <c r="CTB181" s="216">
        <f t="shared" si="87"/>
        <v>0</v>
      </c>
      <c r="CTC181" s="216">
        <f t="shared" si="87"/>
        <v>0</v>
      </c>
      <c r="CTD181" s="216">
        <f t="shared" si="87"/>
        <v>0</v>
      </c>
      <c r="CTE181" s="216">
        <f t="shared" si="87"/>
        <v>0</v>
      </c>
      <c r="CTF181" s="216">
        <f t="shared" si="87"/>
        <v>0</v>
      </c>
      <c r="CTG181" s="216">
        <f t="shared" si="87"/>
        <v>0</v>
      </c>
      <c r="CTH181" s="216">
        <f t="shared" si="87"/>
        <v>0</v>
      </c>
      <c r="CTI181" s="216">
        <f t="shared" si="87"/>
        <v>0</v>
      </c>
      <c r="CTJ181" s="216">
        <f t="shared" si="87"/>
        <v>0</v>
      </c>
      <c r="CTK181" s="216">
        <f t="shared" si="87"/>
        <v>0</v>
      </c>
      <c r="CTL181" s="216">
        <f t="shared" si="87"/>
        <v>0</v>
      </c>
      <c r="CTM181" s="216">
        <f t="shared" si="87"/>
        <v>0</v>
      </c>
      <c r="CTN181" s="216">
        <f t="shared" si="87"/>
        <v>0</v>
      </c>
      <c r="CTO181" s="216">
        <f t="shared" si="87"/>
        <v>0</v>
      </c>
      <c r="CTP181" s="216">
        <f t="shared" ref="CTP181:CWA181" si="88">CTP180+CTP174+CTP168+CTP155+CTP142+CTP131+CTP126+CTP110+CTP92+CTP76+CTP54+CTP22</f>
        <v>0</v>
      </c>
      <c r="CTQ181" s="216">
        <f t="shared" si="88"/>
        <v>0</v>
      </c>
      <c r="CTR181" s="216">
        <f t="shared" si="88"/>
        <v>0</v>
      </c>
      <c r="CTS181" s="216">
        <f t="shared" si="88"/>
        <v>0</v>
      </c>
      <c r="CTT181" s="216">
        <f t="shared" si="88"/>
        <v>0</v>
      </c>
      <c r="CTU181" s="216">
        <f t="shared" si="88"/>
        <v>0</v>
      </c>
      <c r="CTV181" s="216">
        <f t="shared" si="88"/>
        <v>0</v>
      </c>
      <c r="CTW181" s="216">
        <f t="shared" si="88"/>
        <v>0</v>
      </c>
      <c r="CTX181" s="216">
        <f t="shared" si="88"/>
        <v>0</v>
      </c>
      <c r="CTY181" s="216">
        <f t="shared" si="88"/>
        <v>0</v>
      </c>
      <c r="CTZ181" s="216">
        <f t="shared" si="88"/>
        <v>0</v>
      </c>
      <c r="CUA181" s="216">
        <f t="shared" si="88"/>
        <v>0</v>
      </c>
      <c r="CUB181" s="216">
        <f t="shared" si="88"/>
        <v>0</v>
      </c>
      <c r="CUC181" s="216">
        <f t="shared" si="88"/>
        <v>0</v>
      </c>
      <c r="CUD181" s="216">
        <f t="shared" si="88"/>
        <v>0</v>
      </c>
      <c r="CUE181" s="216">
        <f t="shared" si="88"/>
        <v>0</v>
      </c>
      <c r="CUF181" s="216">
        <f t="shared" si="88"/>
        <v>0</v>
      </c>
      <c r="CUG181" s="216">
        <f t="shared" si="88"/>
        <v>0</v>
      </c>
      <c r="CUH181" s="216">
        <f t="shared" si="88"/>
        <v>0</v>
      </c>
      <c r="CUI181" s="216">
        <f t="shared" si="88"/>
        <v>0</v>
      </c>
      <c r="CUJ181" s="216">
        <f t="shared" si="88"/>
        <v>0</v>
      </c>
      <c r="CUK181" s="216">
        <f t="shared" si="88"/>
        <v>0</v>
      </c>
      <c r="CUL181" s="216">
        <f t="shared" si="88"/>
        <v>0</v>
      </c>
      <c r="CUM181" s="216">
        <f t="shared" si="88"/>
        <v>0</v>
      </c>
      <c r="CUN181" s="216">
        <f t="shared" si="88"/>
        <v>0</v>
      </c>
      <c r="CUO181" s="216">
        <f t="shared" si="88"/>
        <v>0</v>
      </c>
      <c r="CUP181" s="216">
        <f t="shared" si="88"/>
        <v>0</v>
      </c>
      <c r="CUQ181" s="216">
        <f t="shared" si="88"/>
        <v>0</v>
      </c>
      <c r="CUR181" s="216">
        <f t="shared" si="88"/>
        <v>0</v>
      </c>
      <c r="CUS181" s="216">
        <f t="shared" si="88"/>
        <v>0</v>
      </c>
      <c r="CUT181" s="216">
        <f t="shared" si="88"/>
        <v>0</v>
      </c>
      <c r="CUU181" s="216">
        <f t="shared" si="88"/>
        <v>0</v>
      </c>
      <c r="CUV181" s="216">
        <f t="shared" si="88"/>
        <v>0</v>
      </c>
      <c r="CUW181" s="216">
        <f t="shared" si="88"/>
        <v>0</v>
      </c>
      <c r="CUX181" s="216">
        <f t="shared" si="88"/>
        <v>0</v>
      </c>
      <c r="CUY181" s="216">
        <f t="shared" si="88"/>
        <v>0</v>
      </c>
      <c r="CUZ181" s="216">
        <f t="shared" si="88"/>
        <v>0</v>
      </c>
      <c r="CVA181" s="216">
        <f t="shared" si="88"/>
        <v>0</v>
      </c>
      <c r="CVB181" s="216">
        <f t="shared" si="88"/>
        <v>0</v>
      </c>
      <c r="CVC181" s="216">
        <f t="shared" si="88"/>
        <v>0</v>
      </c>
      <c r="CVD181" s="216">
        <f t="shared" si="88"/>
        <v>0</v>
      </c>
      <c r="CVE181" s="216">
        <f t="shared" si="88"/>
        <v>0</v>
      </c>
      <c r="CVF181" s="216">
        <f t="shared" si="88"/>
        <v>0</v>
      </c>
      <c r="CVG181" s="216">
        <f t="shared" si="88"/>
        <v>0</v>
      </c>
      <c r="CVH181" s="216">
        <f t="shared" si="88"/>
        <v>0</v>
      </c>
      <c r="CVI181" s="216">
        <f t="shared" si="88"/>
        <v>0</v>
      </c>
      <c r="CVJ181" s="216">
        <f t="shared" si="88"/>
        <v>0</v>
      </c>
      <c r="CVK181" s="216">
        <f t="shared" si="88"/>
        <v>0</v>
      </c>
      <c r="CVL181" s="216">
        <f t="shared" si="88"/>
        <v>0</v>
      </c>
      <c r="CVM181" s="216">
        <f t="shared" si="88"/>
        <v>0</v>
      </c>
      <c r="CVN181" s="216">
        <f t="shared" si="88"/>
        <v>0</v>
      </c>
      <c r="CVO181" s="216">
        <f t="shared" si="88"/>
        <v>0</v>
      </c>
      <c r="CVP181" s="216">
        <f t="shared" si="88"/>
        <v>0</v>
      </c>
      <c r="CVQ181" s="216">
        <f t="shared" si="88"/>
        <v>0</v>
      </c>
      <c r="CVR181" s="216">
        <f t="shared" si="88"/>
        <v>0</v>
      </c>
      <c r="CVS181" s="216">
        <f t="shared" si="88"/>
        <v>0</v>
      </c>
      <c r="CVT181" s="216">
        <f t="shared" si="88"/>
        <v>0</v>
      </c>
      <c r="CVU181" s="216">
        <f t="shared" si="88"/>
        <v>0</v>
      </c>
      <c r="CVV181" s="216">
        <f t="shared" si="88"/>
        <v>0</v>
      </c>
      <c r="CVW181" s="216">
        <f t="shared" si="88"/>
        <v>0</v>
      </c>
      <c r="CVX181" s="216">
        <f t="shared" si="88"/>
        <v>0</v>
      </c>
      <c r="CVY181" s="216">
        <f t="shared" si="88"/>
        <v>0</v>
      </c>
      <c r="CVZ181" s="216">
        <f t="shared" si="88"/>
        <v>0</v>
      </c>
      <c r="CWA181" s="216">
        <f t="shared" si="88"/>
        <v>0</v>
      </c>
      <c r="CWB181" s="216">
        <f t="shared" ref="CWB181:CYM181" si="89">CWB180+CWB174+CWB168+CWB155+CWB142+CWB131+CWB126+CWB110+CWB92+CWB76+CWB54+CWB22</f>
        <v>0</v>
      </c>
      <c r="CWC181" s="216">
        <f t="shared" si="89"/>
        <v>0</v>
      </c>
      <c r="CWD181" s="216">
        <f t="shared" si="89"/>
        <v>0</v>
      </c>
      <c r="CWE181" s="216">
        <f t="shared" si="89"/>
        <v>0</v>
      </c>
      <c r="CWF181" s="216">
        <f t="shared" si="89"/>
        <v>0</v>
      </c>
      <c r="CWG181" s="216">
        <f t="shared" si="89"/>
        <v>0</v>
      </c>
      <c r="CWH181" s="216">
        <f t="shared" si="89"/>
        <v>0</v>
      </c>
      <c r="CWI181" s="216">
        <f t="shared" si="89"/>
        <v>0</v>
      </c>
      <c r="CWJ181" s="216">
        <f t="shared" si="89"/>
        <v>0</v>
      </c>
      <c r="CWK181" s="216">
        <f t="shared" si="89"/>
        <v>0</v>
      </c>
      <c r="CWL181" s="216">
        <f t="shared" si="89"/>
        <v>0</v>
      </c>
      <c r="CWM181" s="216">
        <f t="shared" si="89"/>
        <v>0</v>
      </c>
      <c r="CWN181" s="216">
        <f t="shared" si="89"/>
        <v>0</v>
      </c>
      <c r="CWO181" s="216">
        <f t="shared" si="89"/>
        <v>0</v>
      </c>
      <c r="CWP181" s="216">
        <f t="shared" si="89"/>
        <v>0</v>
      </c>
      <c r="CWQ181" s="216">
        <f t="shared" si="89"/>
        <v>0</v>
      </c>
      <c r="CWR181" s="216">
        <f t="shared" si="89"/>
        <v>0</v>
      </c>
      <c r="CWS181" s="216">
        <f t="shared" si="89"/>
        <v>0</v>
      </c>
      <c r="CWT181" s="216">
        <f t="shared" si="89"/>
        <v>0</v>
      </c>
      <c r="CWU181" s="216">
        <f t="shared" si="89"/>
        <v>0</v>
      </c>
      <c r="CWV181" s="216">
        <f t="shared" si="89"/>
        <v>0</v>
      </c>
      <c r="CWW181" s="216">
        <f t="shared" si="89"/>
        <v>0</v>
      </c>
      <c r="CWX181" s="216">
        <f t="shared" si="89"/>
        <v>0</v>
      </c>
      <c r="CWY181" s="216">
        <f t="shared" si="89"/>
        <v>0</v>
      </c>
      <c r="CWZ181" s="216">
        <f t="shared" si="89"/>
        <v>0</v>
      </c>
      <c r="CXA181" s="216">
        <f t="shared" si="89"/>
        <v>0</v>
      </c>
      <c r="CXB181" s="216">
        <f t="shared" si="89"/>
        <v>0</v>
      </c>
      <c r="CXC181" s="216">
        <f t="shared" si="89"/>
        <v>0</v>
      </c>
      <c r="CXD181" s="216">
        <f t="shared" si="89"/>
        <v>0</v>
      </c>
      <c r="CXE181" s="216">
        <f t="shared" si="89"/>
        <v>0</v>
      </c>
      <c r="CXF181" s="216">
        <f t="shared" si="89"/>
        <v>0</v>
      </c>
      <c r="CXG181" s="216">
        <f t="shared" si="89"/>
        <v>0</v>
      </c>
      <c r="CXH181" s="216">
        <f t="shared" si="89"/>
        <v>0</v>
      </c>
      <c r="CXI181" s="216">
        <f t="shared" si="89"/>
        <v>0</v>
      </c>
      <c r="CXJ181" s="216">
        <f t="shared" si="89"/>
        <v>0</v>
      </c>
      <c r="CXK181" s="216">
        <f t="shared" si="89"/>
        <v>0</v>
      </c>
      <c r="CXL181" s="216">
        <f t="shared" si="89"/>
        <v>0</v>
      </c>
      <c r="CXM181" s="216">
        <f t="shared" si="89"/>
        <v>0</v>
      </c>
      <c r="CXN181" s="216">
        <f t="shared" si="89"/>
        <v>0</v>
      </c>
      <c r="CXO181" s="216">
        <f t="shared" si="89"/>
        <v>0</v>
      </c>
      <c r="CXP181" s="216">
        <f t="shared" si="89"/>
        <v>0</v>
      </c>
      <c r="CXQ181" s="216">
        <f t="shared" si="89"/>
        <v>0</v>
      </c>
      <c r="CXR181" s="216">
        <f t="shared" si="89"/>
        <v>0</v>
      </c>
      <c r="CXS181" s="216">
        <f t="shared" si="89"/>
        <v>0</v>
      </c>
      <c r="CXT181" s="216">
        <f t="shared" si="89"/>
        <v>0</v>
      </c>
      <c r="CXU181" s="216">
        <f t="shared" si="89"/>
        <v>0</v>
      </c>
      <c r="CXV181" s="216">
        <f t="shared" si="89"/>
        <v>0</v>
      </c>
      <c r="CXW181" s="216">
        <f t="shared" si="89"/>
        <v>0</v>
      </c>
      <c r="CXX181" s="216">
        <f t="shared" si="89"/>
        <v>0</v>
      </c>
      <c r="CXY181" s="216">
        <f t="shared" si="89"/>
        <v>0</v>
      </c>
      <c r="CXZ181" s="216">
        <f t="shared" si="89"/>
        <v>0</v>
      </c>
      <c r="CYA181" s="216">
        <f t="shared" si="89"/>
        <v>0</v>
      </c>
      <c r="CYB181" s="216">
        <f t="shared" si="89"/>
        <v>0</v>
      </c>
      <c r="CYC181" s="216">
        <f t="shared" si="89"/>
        <v>0</v>
      </c>
      <c r="CYD181" s="216">
        <f t="shared" si="89"/>
        <v>0</v>
      </c>
      <c r="CYE181" s="216">
        <f t="shared" si="89"/>
        <v>0</v>
      </c>
      <c r="CYF181" s="216">
        <f t="shared" si="89"/>
        <v>0</v>
      </c>
      <c r="CYG181" s="216">
        <f t="shared" si="89"/>
        <v>0</v>
      </c>
      <c r="CYH181" s="216">
        <f t="shared" si="89"/>
        <v>0</v>
      </c>
      <c r="CYI181" s="216">
        <f t="shared" si="89"/>
        <v>0</v>
      </c>
      <c r="CYJ181" s="216">
        <f t="shared" si="89"/>
        <v>0</v>
      </c>
      <c r="CYK181" s="216">
        <f t="shared" si="89"/>
        <v>0</v>
      </c>
      <c r="CYL181" s="216">
        <f t="shared" si="89"/>
        <v>0</v>
      </c>
      <c r="CYM181" s="216">
        <f t="shared" si="89"/>
        <v>0</v>
      </c>
      <c r="CYN181" s="216">
        <f t="shared" ref="CYN181:DAY181" si="90">CYN180+CYN174+CYN168+CYN155+CYN142+CYN131+CYN126+CYN110+CYN92+CYN76+CYN54+CYN22</f>
        <v>0</v>
      </c>
      <c r="CYO181" s="216">
        <f t="shared" si="90"/>
        <v>0</v>
      </c>
      <c r="CYP181" s="216">
        <f t="shared" si="90"/>
        <v>0</v>
      </c>
      <c r="CYQ181" s="216">
        <f t="shared" si="90"/>
        <v>0</v>
      </c>
      <c r="CYR181" s="216">
        <f t="shared" si="90"/>
        <v>0</v>
      </c>
      <c r="CYS181" s="216">
        <f t="shared" si="90"/>
        <v>0</v>
      </c>
      <c r="CYT181" s="216">
        <f t="shared" si="90"/>
        <v>0</v>
      </c>
      <c r="CYU181" s="216">
        <f t="shared" si="90"/>
        <v>0</v>
      </c>
      <c r="CYV181" s="216">
        <f t="shared" si="90"/>
        <v>0</v>
      </c>
      <c r="CYW181" s="216">
        <f t="shared" si="90"/>
        <v>0</v>
      </c>
      <c r="CYX181" s="216">
        <f t="shared" si="90"/>
        <v>0</v>
      </c>
      <c r="CYY181" s="216">
        <f t="shared" si="90"/>
        <v>0</v>
      </c>
      <c r="CYZ181" s="216">
        <f t="shared" si="90"/>
        <v>0</v>
      </c>
      <c r="CZA181" s="216">
        <f t="shared" si="90"/>
        <v>0</v>
      </c>
      <c r="CZB181" s="216">
        <f t="shared" si="90"/>
        <v>0</v>
      </c>
      <c r="CZC181" s="216">
        <f t="shared" si="90"/>
        <v>0</v>
      </c>
      <c r="CZD181" s="216">
        <f t="shared" si="90"/>
        <v>0</v>
      </c>
      <c r="CZE181" s="216">
        <f t="shared" si="90"/>
        <v>0</v>
      </c>
      <c r="CZF181" s="216">
        <f t="shared" si="90"/>
        <v>0</v>
      </c>
      <c r="CZG181" s="216">
        <f t="shared" si="90"/>
        <v>0</v>
      </c>
      <c r="CZH181" s="216">
        <f t="shared" si="90"/>
        <v>0</v>
      </c>
      <c r="CZI181" s="216">
        <f t="shared" si="90"/>
        <v>0</v>
      </c>
      <c r="CZJ181" s="216">
        <f t="shared" si="90"/>
        <v>0</v>
      </c>
      <c r="CZK181" s="216">
        <f t="shared" si="90"/>
        <v>0</v>
      </c>
      <c r="CZL181" s="216">
        <f t="shared" si="90"/>
        <v>0</v>
      </c>
      <c r="CZM181" s="216">
        <f t="shared" si="90"/>
        <v>0</v>
      </c>
      <c r="CZN181" s="216">
        <f t="shared" si="90"/>
        <v>0</v>
      </c>
      <c r="CZO181" s="216">
        <f t="shared" si="90"/>
        <v>0</v>
      </c>
      <c r="CZP181" s="216">
        <f t="shared" si="90"/>
        <v>0</v>
      </c>
      <c r="CZQ181" s="216">
        <f t="shared" si="90"/>
        <v>0</v>
      </c>
      <c r="CZR181" s="216">
        <f t="shared" si="90"/>
        <v>0</v>
      </c>
      <c r="CZS181" s="216">
        <f t="shared" si="90"/>
        <v>0</v>
      </c>
      <c r="CZT181" s="216">
        <f t="shared" si="90"/>
        <v>0</v>
      </c>
      <c r="CZU181" s="216">
        <f t="shared" si="90"/>
        <v>0</v>
      </c>
      <c r="CZV181" s="216">
        <f t="shared" si="90"/>
        <v>0</v>
      </c>
      <c r="CZW181" s="216">
        <f t="shared" si="90"/>
        <v>0</v>
      </c>
      <c r="CZX181" s="216">
        <f t="shared" si="90"/>
        <v>0</v>
      </c>
      <c r="CZY181" s="216">
        <f t="shared" si="90"/>
        <v>0</v>
      </c>
      <c r="CZZ181" s="216">
        <f t="shared" si="90"/>
        <v>0</v>
      </c>
      <c r="DAA181" s="216">
        <f t="shared" si="90"/>
        <v>0</v>
      </c>
      <c r="DAB181" s="216">
        <f t="shared" si="90"/>
        <v>0</v>
      </c>
      <c r="DAC181" s="216">
        <f t="shared" si="90"/>
        <v>0</v>
      </c>
      <c r="DAD181" s="216">
        <f t="shared" si="90"/>
        <v>0</v>
      </c>
      <c r="DAE181" s="216">
        <f t="shared" si="90"/>
        <v>0</v>
      </c>
      <c r="DAF181" s="216">
        <f t="shared" si="90"/>
        <v>0</v>
      </c>
      <c r="DAG181" s="216">
        <f t="shared" si="90"/>
        <v>0</v>
      </c>
      <c r="DAH181" s="216">
        <f t="shared" si="90"/>
        <v>0</v>
      </c>
      <c r="DAI181" s="216">
        <f t="shared" si="90"/>
        <v>0</v>
      </c>
      <c r="DAJ181" s="216">
        <f t="shared" si="90"/>
        <v>0</v>
      </c>
      <c r="DAK181" s="216">
        <f t="shared" si="90"/>
        <v>0</v>
      </c>
      <c r="DAL181" s="216">
        <f t="shared" si="90"/>
        <v>0</v>
      </c>
      <c r="DAM181" s="216">
        <f t="shared" si="90"/>
        <v>0</v>
      </c>
      <c r="DAN181" s="216">
        <f t="shared" si="90"/>
        <v>0</v>
      </c>
      <c r="DAO181" s="216">
        <f t="shared" si="90"/>
        <v>0</v>
      </c>
      <c r="DAP181" s="216">
        <f t="shared" si="90"/>
        <v>0</v>
      </c>
      <c r="DAQ181" s="216">
        <f t="shared" si="90"/>
        <v>0</v>
      </c>
      <c r="DAR181" s="216">
        <f t="shared" si="90"/>
        <v>0</v>
      </c>
      <c r="DAS181" s="216">
        <f t="shared" si="90"/>
        <v>0</v>
      </c>
      <c r="DAT181" s="216">
        <f t="shared" si="90"/>
        <v>0</v>
      </c>
      <c r="DAU181" s="216">
        <f t="shared" si="90"/>
        <v>0</v>
      </c>
      <c r="DAV181" s="216">
        <f t="shared" si="90"/>
        <v>0</v>
      </c>
      <c r="DAW181" s="216">
        <f t="shared" si="90"/>
        <v>0</v>
      </c>
      <c r="DAX181" s="216">
        <f t="shared" si="90"/>
        <v>0</v>
      </c>
      <c r="DAY181" s="216">
        <f t="shared" si="90"/>
        <v>0</v>
      </c>
      <c r="DAZ181" s="216">
        <f t="shared" ref="DAZ181:DDK181" si="91">DAZ180+DAZ174+DAZ168+DAZ155+DAZ142+DAZ131+DAZ126+DAZ110+DAZ92+DAZ76+DAZ54+DAZ22</f>
        <v>0</v>
      </c>
      <c r="DBA181" s="216">
        <f t="shared" si="91"/>
        <v>0</v>
      </c>
      <c r="DBB181" s="216">
        <f t="shared" si="91"/>
        <v>0</v>
      </c>
      <c r="DBC181" s="216">
        <f t="shared" si="91"/>
        <v>0</v>
      </c>
      <c r="DBD181" s="216">
        <f t="shared" si="91"/>
        <v>0</v>
      </c>
      <c r="DBE181" s="216">
        <f t="shared" si="91"/>
        <v>0</v>
      </c>
      <c r="DBF181" s="216">
        <f t="shared" si="91"/>
        <v>0</v>
      </c>
      <c r="DBG181" s="216">
        <f t="shared" si="91"/>
        <v>0</v>
      </c>
      <c r="DBH181" s="216">
        <f t="shared" si="91"/>
        <v>0</v>
      </c>
      <c r="DBI181" s="216">
        <f t="shared" si="91"/>
        <v>0</v>
      </c>
      <c r="DBJ181" s="216">
        <f t="shared" si="91"/>
        <v>0</v>
      </c>
      <c r="DBK181" s="216">
        <f t="shared" si="91"/>
        <v>0</v>
      </c>
      <c r="DBL181" s="216">
        <f t="shared" si="91"/>
        <v>0</v>
      </c>
      <c r="DBM181" s="216">
        <f t="shared" si="91"/>
        <v>0</v>
      </c>
      <c r="DBN181" s="216">
        <f t="shared" si="91"/>
        <v>0</v>
      </c>
      <c r="DBO181" s="216">
        <f t="shared" si="91"/>
        <v>0</v>
      </c>
      <c r="DBP181" s="216">
        <f t="shared" si="91"/>
        <v>0</v>
      </c>
      <c r="DBQ181" s="216">
        <f t="shared" si="91"/>
        <v>0</v>
      </c>
      <c r="DBR181" s="216">
        <f t="shared" si="91"/>
        <v>0</v>
      </c>
      <c r="DBS181" s="216">
        <f t="shared" si="91"/>
        <v>0</v>
      </c>
      <c r="DBT181" s="216">
        <f t="shared" si="91"/>
        <v>0</v>
      </c>
      <c r="DBU181" s="216">
        <f t="shared" si="91"/>
        <v>0</v>
      </c>
      <c r="DBV181" s="216">
        <f t="shared" si="91"/>
        <v>0</v>
      </c>
      <c r="DBW181" s="216">
        <f t="shared" si="91"/>
        <v>0</v>
      </c>
      <c r="DBX181" s="216">
        <f t="shared" si="91"/>
        <v>0</v>
      </c>
      <c r="DBY181" s="216">
        <f t="shared" si="91"/>
        <v>0</v>
      </c>
      <c r="DBZ181" s="216">
        <f t="shared" si="91"/>
        <v>0</v>
      </c>
      <c r="DCA181" s="216">
        <f t="shared" si="91"/>
        <v>0</v>
      </c>
      <c r="DCB181" s="216">
        <f t="shared" si="91"/>
        <v>0</v>
      </c>
      <c r="DCC181" s="216">
        <f t="shared" si="91"/>
        <v>0</v>
      </c>
      <c r="DCD181" s="216">
        <f t="shared" si="91"/>
        <v>0</v>
      </c>
      <c r="DCE181" s="216">
        <f t="shared" si="91"/>
        <v>0</v>
      </c>
      <c r="DCF181" s="216">
        <f t="shared" si="91"/>
        <v>0</v>
      </c>
      <c r="DCG181" s="216">
        <f t="shared" si="91"/>
        <v>0</v>
      </c>
      <c r="DCH181" s="216">
        <f t="shared" si="91"/>
        <v>0</v>
      </c>
      <c r="DCI181" s="216">
        <f t="shared" si="91"/>
        <v>0</v>
      </c>
      <c r="DCJ181" s="216">
        <f t="shared" si="91"/>
        <v>0</v>
      </c>
      <c r="DCK181" s="216">
        <f t="shared" si="91"/>
        <v>0</v>
      </c>
      <c r="DCL181" s="216">
        <f t="shared" si="91"/>
        <v>0</v>
      </c>
      <c r="DCM181" s="216">
        <f t="shared" si="91"/>
        <v>0</v>
      </c>
      <c r="DCN181" s="216">
        <f t="shared" si="91"/>
        <v>0</v>
      </c>
      <c r="DCO181" s="216">
        <f t="shared" si="91"/>
        <v>0</v>
      </c>
      <c r="DCP181" s="216">
        <f t="shared" si="91"/>
        <v>0</v>
      </c>
      <c r="DCQ181" s="216">
        <f t="shared" si="91"/>
        <v>0</v>
      </c>
      <c r="DCR181" s="216">
        <f t="shared" si="91"/>
        <v>0</v>
      </c>
      <c r="DCS181" s="216">
        <f t="shared" si="91"/>
        <v>0</v>
      </c>
      <c r="DCT181" s="216">
        <f t="shared" si="91"/>
        <v>0</v>
      </c>
      <c r="DCU181" s="216">
        <f t="shared" si="91"/>
        <v>0</v>
      </c>
      <c r="DCV181" s="216">
        <f t="shared" si="91"/>
        <v>0</v>
      </c>
      <c r="DCW181" s="216">
        <f t="shared" si="91"/>
        <v>0</v>
      </c>
      <c r="DCX181" s="216">
        <f t="shared" si="91"/>
        <v>0</v>
      </c>
      <c r="DCY181" s="216">
        <f t="shared" si="91"/>
        <v>0</v>
      </c>
      <c r="DCZ181" s="216">
        <f t="shared" si="91"/>
        <v>0</v>
      </c>
      <c r="DDA181" s="216">
        <f t="shared" si="91"/>
        <v>0</v>
      </c>
      <c r="DDB181" s="216">
        <f t="shared" si="91"/>
        <v>0</v>
      </c>
      <c r="DDC181" s="216">
        <f t="shared" si="91"/>
        <v>0</v>
      </c>
      <c r="DDD181" s="216">
        <f t="shared" si="91"/>
        <v>0</v>
      </c>
      <c r="DDE181" s="216">
        <f t="shared" si="91"/>
        <v>0</v>
      </c>
      <c r="DDF181" s="216">
        <f t="shared" si="91"/>
        <v>0</v>
      </c>
      <c r="DDG181" s="216">
        <f t="shared" si="91"/>
        <v>0</v>
      </c>
      <c r="DDH181" s="216">
        <f t="shared" si="91"/>
        <v>0</v>
      </c>
      <c r="DDI181" s="216">
        <f t="shared" si="91"/>
        <v>0</v>
      </c>
      <c r="DDJ181" s="216">
        <f t="shared" si="91"/>
        <v>0</v>
      </c>
      <c r="DDK181" s="216">
        <f t="shared" si="91"/>
        <v>0</v>
      </c>
      <c r="DDL181" s="216">
        <f t="shared" ref="DDL181:DFW181" si="92">DDL180+DDL174+DDL168+DDL155+DDL142+DDL131+DDL126+DDL110+DDL92+DDL76+DDL54+DDL22</f>
        <v>0</v>
      </c>
      <c r="DDM181" s="216">
        <f t="shared" si="92"/>
        <v>0</v>
      </c>
      <c r="DDN181" s="216">
        <f t="shared" si="92"/>
        <v>0</v>
      </c>
      <c r="DDO181" s="216">
        <f t="shared" si="92"/>
        <v>0</v>
      </c>
      <c r="DDP181" s="216">
        <f t="shared" si="92"/>
        <v>0</v>
      </c>
      <c r="DDQ181" s="216">
        <f t="shared" si="92"/>
        <v>0</v>
      </c>
      <c r="DDR181" s="216">
        <f t="shared" si="92"/>
        <v>0</v>
      </c>
      <c r="DDS181" s="216">
        <f t="shared" si="92"/>
        <v>0</v>
      </c>
      <c r="DDT181" s="216">
        <f t="shared" si="92"/>
        <v>0</v>
      </c>
      <c r="DDU181" s="216">
        <f t="shared" si="92"/>
        <v>0</v>
      </c>
      <c r="DDV181" s="216">
        <f t="shared" si="92"/>
        <v>0</v>
      </c>
      <c r="DDW181" s="216">
        <f t="shared" si="92"/>
        <v>0</v>
      </c>
      <c r="DDX181" s="216">
        <f t="shared" si="92"/>
        <v>0</v>
      </c>
      <c r="DDY181" s="216">
        <f t="shared" si="92"/>
        <v>0</v>
      </c>
      <c r="DDZ181" s="216">
        <f t="shared" si="92"/>
        <v>0</v>
      </c>
      <c r="DEA181" s="216">
        <f t="shared" si="92"/>
        <v>0</v>
      </c>
      <c r="DEB181" s="216">
        <f t="shared" si="92"/>
        <v>0</v>
      </c>
      <c r="DEC181" s="216">
        <f t="shared" si="92"/>
        <v>0</v>
      </c>
      <c r="DED181" s="216">
        <f t="shared" si="92"/>
        <v>0</v>
      </c>
      <c r="DEE181" s="216">
        <f t="shared" si="92"/>
        <v>0</v>
      </c>
      <c r="DEF181" s="216">
        <f t="shared" si="92"/>
        <v>0</v>
      </c>
      <c r="DEG181" s="216">
        <f t="shared" si="92"/>
        <v>0</v>
      </c>
      <c r="DEH181" s="216">
        <f t="shared" si="92"/>
        <v>0</v>
      </c>
      <c r="DEI181" s="216">
        <f t="shared" si="92"/>
        <v>0</v>
      </c>
      <c r="DEJ181" s="216">
        <f t="shared" si="92"/>
        <v>0</v>
      </c>
      <c r="DEK181" s="216">
        <f t="shared" si="92"/>
        <v>0</v>
      </c>
      <c r="DEL181" s="216">
        <f t="shared" si="92"/>
        <v>0</v>
      </c>
      <c r="DEM181" s="216">
        <f t="shared" si="92"/>
        <v>0</v>
      </c>
      <c r="DEN181" s="216">
        <f t="shared" si="92"/>
        <v>0</v>
      </c>
      <c r="DEO181" s="216">
        <f t="shared" si="92"/>
        <v>0</v>
      </c>
      <c r="DEP181" s="216">
        <f t="shared" si="92"/>
        <v>0</v>
      </c>
      <c r="DEQ181" s="216">
        <f t="shared" si="92"/>
        <v>0</v>
      </c>
      <c r="DER181" s="216">
        <f t="shared" si="92"/>
        <v>0</v>
      </c>
      <c r="DES181" s="216">
        <f t="shared" si="92"/>
        <v>0</v>
      </c>
      <c r="DET181" s="216">
        <f t="shared" si="92"/>
        <v>0</v>
      </c>
      <c r="DEU181" s="216">
        <f t="shared" si="92"/>
        <v>0</v>
      </c>
      <c r="DEV181" s="216">
        <f t="shared" si="92"/>
        <v>0</v>
      </c>
      <c r="DEW181" s="216">
        <f t="shared" si="92"/>
        <v>0</v>
      </c>
      <c r="DEX181" s="216">
        <f t="shared" si="92"/>
        <v>0</v>
      </c>
      <c r="DEY181" s="216">
        <f t="shared" si="92"/>
        <v>0</v>
      </c>
      <c r="DEZ181" s="216">
        <f t="shared" si="92"/>
        <v>0</v>
      </c>
      <c r="DFA181" s="216">
        <f t="shared" si="92"/>
        <v>0</v>
      </c>
      <c r="DFB181" s="216">
        <f t="shared" si="92"/>
        <v>0</v>
      </c>
      <c r="DFC181" s="216">
        <f t="shared" si="92"/>
        <v>0</v>
      </c>
      <c r="DFD181" s="216">
        <f t="shared" si="92"/>
        <v>0</v>
      </c>
      <c r="DFE181" s="216">
        <f t="shared" si="92"/>
        <v>0</v>
      </c>
      <c r="DFF181" s="216">
        <f t="shared" si="92"/>
        <v>0</v>
      </c>
      <c r="DFG181" s="216">
        <f t="shared" si="92"/>
        <v>0</v>
      </c>
      <c r="DFH181" s="216">
        <f t="shared" si="92"/>
        <v>0</v>
      </c>
      <c r="DFI181" s="216">
        <f t="shared" si="92"/>
        <v>0</v>
      </c>
      <c r="DFJ181" s="216">
        <f t="shared" si="92"/>
        <v>0</v>
      </c>
      <c r="DFK181" s="216">
        <f t="shared" si="92"/>
        <v>0</v>
      </c>
      <c r="DFL181" s="216">
        <f t="shared" si="92"/>
        <v>0</v>
      </c>
      <c r="DFM181" s="216">
        <f t="shared" si="92"/>
        <v>0</v>
      </c>
      <c r="DFN181" s="216">
        <f t="shared" si="92"/>
        <v>0</v>
      </c>
      <c r="DFO181" s="216">
        <f t="shared" si="92"/>
        <v>0</v>
      </c>
      <c r="DFP181" s="216">
        <f t="shared" si="92"/>
        <v>0</v>
      </c>
      <c r="DFQ181" s="216">
        <f t="shared" si="92"/>
        <v>0</v>
      </c>
      <c r="DFR181" s="216">
        <f t="shared" si="92"/>
        <v>0</v>
      </c>
      <c r="DFS181" s="216">
        <f t="shared" si="92"/>
        <v>0</v>
      </c>
      <c r="DFT181" s="216">
        <f t="shared" si="92"/>
        <v>0</v>
      </c>
      <c r="DFU181" s="216">
        <f t="shared" si="92"/>
        <v>0</v>
      </c>
      <c r="DFV181" s="216">
        <f t="shared" si="92"/>
        <v>0</v>
      </c>
      <c r="DFW181" s="216">
        <f t="shared" si="92"/>
        <v>0</v>
      </c>
      <c r="DFX181" s="216">
        <f t="shared" ref="DFX181:DII181" si="93">DFX180+DFX174+DFX168+DFX155+DFX142+DFX131+DFX126+DFX110+DFX92+DFX76+DFX54+DFX22</f>
        <v>0</v>
      </c>
      <c r="DFY181" s="216">
        <f t="shared" si="93"/>
        <v>0</v>
      </c>
      <c r="DFZ181" s="216">
        <f t="shared" si="93"/>
        <v>0</v>
      </c>
      <c r="DGA181" s="216">
        <f t="shared" si="93"/>
        <v>0</v>
      </c>
      <c r="DGB181" s="216">
        <f t="shared" si="93"/>
        <v>0</v>
      </c>
      <c r="DGC181" s="216">
        <f t="shared" si="93"/>
        <v>0</v>
      </c>
      <c r="DGD181" s="216">
        <f t="shared" si="93"/>
        <v>0</v>
      </c>
      <c r="DGE181" s="216">
        <f t="shared" si="93"/>
        <v>0</v>
      </c>
      <c r="DGF181" s="216">
        <f t="shared" si="93"/>
        <v>0</v>
      </c>
      <c r="DGG181" s="216">
        <f t="shared" si="93"/>
        <v>0</v>
      </c>
      <c r="DGH181" s="216">
        <f t="shared" si="93"/>
        <v>0</v>
      </c>
      <c r="DGI181" s="216">
        <f t="shared" si="93"/>
        <v>0</v>
      </c>
      <c r="DGJ181" s="216">
        <f t="shared" si="93"/>
        <v>0</v>
      </c>
      <c r="DGK181" s="216">
        <f t="shared" si="93"/>
        <v>0</v>
      </c>
      <c r="DGL181" s="216">
        <f t="shared" si="93"/>
        <v>0</v>
      </c>
      <c r="DGM181" s="216">
        <f t="shared" si="93"/>
        <v>0</v>
      </c>
      <c r="DGN181" s="216">
        <f t="shared" si="93"/>
        <v>0</v>
      </c>
      <c r="DGO181" s="216">
        <f t="shared" si="93"/>
        <v>0</v>
      </c>
      <c r="DGP181" s="216">
        <f t="shared" si="93"/>
        <v>0</v>
      </c>
      <c r="DGQ181" s="216">
        <f t="shared" si="93"/>
        <v>0</v>
      </c>
      <c r="DGR181" s="216">
        <f t="shared" si="93"/>
        <v>0</v>
      </c>
      <c r="DGS181" s="216">
        <f t="shared" si="93"/>
        <v>0</v>
      </c>
      <c r="DGT181" s="216">
        <f t="shared" si="93"/>
        <v>0</v>
      </c>
      <c r="DGU181" s="216">
        <f t="shared" si="93"/>
        <v>0</v>
      </c>
      <c r="DGV181" s="216">
        <f t="shared" si="93"/>
        <v>0</v>
      </c>
      <c r="DGW181" s="216">
        <f t="shared" si="93"/>
        <v>0</v>
      </c>
      <c r="DGX181" s="216">
        <f t="shared" si="93"/>
        <v>0</v>
      </c>
      <c r="DGY181" s="216">
        <f t="shared" si="93"/>
        <v>0</v>
      </c>
      <c r="DGZ181" s="216">
        <f t="shared" si="93"/>
        <v>0</v>
      </c>
      <c r="DHA181" s="216">
        <f t="shared" si="93"/>
        <v>0</v>
      </c>
      <c r="DHB181" s="216">
        <f t="shared" si="93"/>
        <v>0</v>
      </c>
      <c r="DHC181" s="216">
        <f t="shared" si="93"/>
        <v>0</v>
      </c>
      <c r="DHD181" s="216">
        <f t="shared" si="93"/>
        <v>0</v>
      </c>
      <c r="DHE181" s="216">
        <f t="shared" si="93"/>
        <v>0</v>
      </c>
      <c r="DHF181" s="216">
        <f t="shared" si="93"/>
        <v>0</v>
      </c>
      <c r="DHG181" s="216">
        <f t="shared" si="93"/>
        <v>0</v>
      </c>
      <c r="DHH181" s="216">
        <f t="shared" si="93"/>
        <v>0</v>
      </c>
      <c r="DHI181" s="216">
        <f t="shared" si="93"/>
        <v>0</v>
      </c>
      <c r="DHJ181" s="216">
        <f t="shared" si="93"/>
        <v>0</v>
      </c>
      <c r="DHK181" s="216">
        <f t="shared" si="93"/>
        <v>0</v>
      </c>
      <c r="DHL181" s="216">
        <f t="shared" si="93"/>
        <v>0</v>
      </c>
      <c r="DHM181" s="216">
        <f t="shared" si="93"/>
        <v>0</v>
      </c>
      <c r="DHN181" s="216">
        <f t="shared" si="93"/>
        <v>0</v>
      </c>
      <c r="DHO181" s="216">
        <f t="shared" si="93"/>
        <v>0</v>
      </c>
      <c r="DHP181" s="216">
        <f t="shared" si="93"/>
        <v>0</v>
      </c>
      <c r="DHQ181" s="216">
        <f t="shared" si="93"/>
        <v>0</v>
      </c>
      <c r="DHR181" s="216">
        <f t="shared" si="93"/>
        <v>0</v>
      </c>
      <c r="DHS181" s="216">
        <f t="shared" si="93"/>
        <v>0</v>
      </c>
      <c r="DHT181" s="216">
        <f t="shared" si="93"/>
        <v>0</v>
      </c>
      <c r="DHU181" s="216">
        <f t="shared" si="93"/>
        <v>0</v>
      </c>
      <c r="DHV181" s="216">
        <f t="shared" si="93"/>
        <v>0</v>
      </c>
      <c r="DHW181" s="216">
        <f t="shared" si="93"/>
        <v>0</v>
      </c>
      <c r="DHX181" s="216">
        <f t="shared" si="93"/>
        <v>0</v>
      </c>
      <c r="DHY181" s="216">
        <f t="shared" si="93"/>
        <v>0</v>
      </c>
      <c r="DHZ181" s="216">
        <f t="shared" si="93"/>
        <v>0</v>
      </c>
      <c r="DIA181" s="216">
        <f t="shared" si="93"/>
        <v>0</v>
      </c>
      <c r="DIB181" s="216">
        <f t="shared" si="93"/>
        <v>0</v>
      </c>
      <c r="DIC181" s="216">
        <f t="shared" si="93"/>
        <v>0</v>
      </c>
      <c r="DID181" s="216">
        <f t="shared" si="93"/>
        <v>0</v>
      </c>
      <c r="DIE181" s="216">
        <f t="shared" si="93"/>
        <v>0</v>
      </c>
      <c r="DIF181" s="216">
        <f t="shared" si="93"/>
        <v>0</v>
      </c>
      <c r="DIG181" s="216">
        <f t="shared" si="93"/>
        <v>0</v>
      </c>
      <c r="DIH181" s="216">
        <f t="shared" si="93"/>
        <v>0</v>
      </c>
      <c r="DII181" s="216">
        <f t="shared" si="93"/>
        <v>0</v>
      </c>
      <c r="DIJ181" s="216">
        <f t="shared" ref="DIJ181:DKU181" si="94">DIJ180+DIJ174+DIJ168+DIJ155+DIJ142+DIJ131+DIJ126+DIJ110+DIJ92+DIJ76+DIJ54+DIJ22</f>
        <v>0</v>
      </c>
      <c r="DIK181" s="216">
        <f t="shared" si="94"/>
        <v>0</v>
      </c>
      <c r="DIL181" s="216">
        <f t="shared" si="94"/>
        <v>0</v>
      </c>
      <c r="DIM181" s="216">
        <f t="shared" si="94"/>
        <v>0</v>
      </c>
      <c r="DIN181" s="216">
        <f t="shared" si="94"/>
        <v>0</v>
      </c>
      <c r="DIO181" s="216">
        <f t="shared" si="94"/>
        <v>0</v>
      </c>
      <c r="DIP181" s="216">
        <f t="shared" si="94"/>
        <v>0</v>
      </c>
      <c r="DIQ181" s="216">
        <f t="shared" si="94"/>
        <v>0</v>
      </c>
      <c r="DIR181" s="216">
        <f t="shared" si="94"/>
        <v>0</v>
      </c>
      <c r="DIS181" s="216">
        <f t="shared" si="94"/>
        <v>0</v>
      </c>
      <c r="DIT181" s="216">
        <f t="shared" si="94"/>
        <v>0</v>
      </c>
      <c r="DIU181" s="216">
        <f t="shared" si="94"/>
        <v>0</v>
      </c>
      <c r="DIV181" s="216">
        <f t="shared" si="94"/>
        <v>0</v>
      </c>
      <c r="DIW181" s="216">
        <f t="shared" si="94"/>
        <v>0</v>
      </c>
      <c r="DIX181" s="216">
        <f t="shared" si="94"/>
        <v>0</v>
      </c>
      <c r="DIY181" s="216">
        <f t="shared" si="94"/>
        <v>0</v>
      </c>
      <c r="DIZ181" s="216">
        <f t="shared" si="94"/>
        <v>0</v>
      </c>
      <c r="DJA181" s="216">
        <f t="shared" si="94"/>
        <v>0</v>
      </c>
      <c r="DJB181" s="216">
        <f t="shared" si="94"/>
        <v>0</v>
      </c>
      <c r="DJC181" s="216">
        <f t="shared" si="94"/>
        <v>0</v>
      </c>
      <c r="DJD181" s="216">
        <f t="shared" si="94"/>
        <v>0</v>
      </c>
      <c r="DJE181" s="216">
        <f t="shared" si="94"/>
        <v>0</v>
      </c>
      <c r="DJF181" s="216">
        <f t="shared" si="94"/>
        <v>0</v>
      </c>
      <c r="DJG181" s="216">
        <f t="shared" si="94"/>
        <v>0</v>
      </c>
      <c r="DJH181" s="216">
        <f t="shared" si="94"/>
        <v>0</v>
      </c>
      <c r="DJI181" s="216">
        <f t="shared" si="94"/>
        <v>0</v>
      </c>
      <c r="DJJ181" s="216">
        <f t="shared" si="94"/>
        <v>0</v>
      </c>
      <c r="DJK181" s="216">
        <f t="shared" si="94"/>
        <v>0</v>
      </c>
      <c r="DJL181" s="216">
        <f t="shared" si="94"/>
        <v>0</v>
      </c>
      <c r="DJM181" s="216">
        <f t="shared" si="94"/>
        <v>0</v>
      </c>
      <c r="DJN181" s="216">
        <f t="shared" si="94"/>
        <v>0</v>
      </c>
      <c r="DJO181" s="216">
        <f t="shared" si="94"/>
        <v>0</v>
      </c>
      <c r="DJP181" s="216">
        <f t="shared" si="94"/>
        <v>0</v>
      </c>
      <c r="DJQ181" s="216">
        <f t="shared" si="94"/>
        <v>0</v>
      </c>
      <c r="DJR181" s="216">
        <f t="shared" si="94"/>
        <v>0</v>
      </c>
      <c r="DJS181" s="216">
        <f t="shared" si="94"/>
        <v>0</v>
      </c>
      <c r="DJT181" s="216">
        <f t="shared" si="94"/>
        <v>0</v>
      </c>
      <c r="DJU181" s="216">
        <f t="shared" si="94"/>
        <v>0</v>
      </c>
      <c r="DJV181" s="216">
        <f t="shared" si="94"/>
        <v>0</v>
      </c>
      <c r="DJW181" s="216">
        <f t="shared" si="94"/>
        <v>0</v>
      </c>
      <c r="DJX181" s="216">
        <f t="shared" si="94"/>
        <v>0</v>
      </c>
      <c r="DJY181" s="216">
        <f t="shared" si="94"/>
        <v>0</v>
      </c>
      <c r="DJZ181" s="216">
        <f t="shared" si="94"/>
        <v>0</v>
      </c>
      <c r="DKA181" s="216">
        <f t="shared" si="94"/>
        <v>0</v>
      </c>
      <c r="DKB181" s="216">
        <f t="shared" si="94"/>
        <v>0</v>
      </c>
      <c r="DKC181" s="216">
        <f t="shared" si="94"/>
        <v>0</v>
      </c>
      <c r="DKD181" s="216">
        <f t="shared" si="94"/>
        <v>0</v>
      </c>
      <c r="DKE181" s="216">
        <f t="shared" si="94"/>
        <v>0</v>
      </c>
      <c r="DKF181" s="216">
        <f t="shared" si="94"/>
        <v>0</v>
      </c>
      <c r="DKG181" s="216">
        <f t="shared" si="94"/>
        <v>0</v>
      </c>
      <c r="DKH181" s="216">
        <f t="shared" si="94"/>
        <v>0</v>
      </c>
      <c r="DKI181" s="216">
        <f t="shared" si="94"/>
        <v>0</v>
      </c>
      <c r="DKJ181" s="216">
        <f t="shared" si="94"/>
        <v>0</v>
      </c>
      <c r="DKK181" s="216">
        <f t="shared" si="94"/>
        <v>0</v>
      </c>
      <c r="DKL181" s="216">
        <f t="shared" si="94"/>
        <v>0</v>
      </c>
      <c r="DKM181" s="216">
        <f t="shared" si="94"/>
        <v>0</v>
      </c>
      <c r="DKN181" s="216">
        <f t="shared" si="94"/>
        <v>0</v>
      </c>
      <c r="DKO181" s="216">
        <f t="shared" si="94"/>
        <v>0</v>
      </c>
      <c r="DKP181" s="216">
        <f t="shared" si="94"/>
        <v>0</v>
      </c>
      <c r="DKQ181" s="216">
        <f t="shared" si="94"/>
        <v>0</v>
      </c>
      <c r="DKR181" s="216">
        <f t="shared" si="94"/>
        <v>0</v>
      </c>
      <c r="DKS181" s="216">
        <f t="shared" si="94"/>
        <v>0</v>
      </c>
      <c r="DKT181" s="216">
        <f t="shared" si="94"/>
        <v>0</v>
      </c>
      <c r="DKU181" s="216">
        <f t="shared" si="94"/>
        <v>0</v>
      </c>
      <c r="DKV181" s="216">
        <f t="shared" ref="DKV181:DNG181" si="95">DKV180+DKV174+DKV168+DKV155+DKV142+DKV131+DKV126+DKV110+DKV92+DKV76+DKV54+DKV22</f>
        <v>0</v>
      </c>
      <c r="DKW181" s="216">
        <f t="shared" si="95"/>
        <v>0</v>
      </c>
      <c r="DKX181" s="216">
        <f t="shared" si="95"/>
        <v>0</v>
      </c>
      <c r="DKY181" s="216">
        <f t="shared" si="95"/>
        <v>0</v>
      </c>
      <c r="DKZ181" s="216">
        <f t="shared" si="95"/>
        <v>0</v>
      </c>
      <c r="DLA181" s="216">
        <f t="shared" si="95"/>
        <v>0</v>
      </c>
      <c r="DLB181" s="216">
        <f t="shared" si="95"/>
        <v>0</v>
      </c>
      <c r="DLC181" s="216">
        <f t="shared" si="95"/>
        <v>0</v>
      </c>
      <c r="DLD181" s="216">
        <f t="shared" si="95"/>
        <v>0</v>
      </c>
      <c r="DLE181" s="216">
        <f t="shared" si="95"/>
        <v>0</v>
      </c>
      <c r="DLF181" s="216">
        <f t="shared" si="95"/>
        <v>0</v>
      </c>
      <c r="DLG181" s="216">
        <f t="shared" si="95"/>
        <v>0</v>
      </c>
      <c r="DLH181" s="216">
        <f t="shared" si="95"/>
        <v>0</v>
      </c>
      <c r="DLI181" s="216">
        <f t="shared" si="95"/>
        <v>0</v>
      </c>
      <c r="DLJ181" s="216">
        <f t="shared" si="95"/>
        <v>0</v>
      </c>
      <c r="DLK181" s="216">
        <f t="shared" si="95"/>
        <v>0</v>
      </c>
      <c r="DLL181" s="216">
        <f t="shared" si="95"/>
        <v>0</v>
      </c>
      <c r="DLM181" s="216">
        <f t="shared" si="95"/>
        <v>0</v>
      </c>
      <c r="DLN181" s="216">
        <f t="shared" si="95"/>
        <v>0</v>
      </c>
      <c r="DLO181" s="216">
        <f t="shared" si="95"/>
        <v>0</v>
      </c>
      <c r="DLP181" s="216">
        <f t="shared" si="95"/>
        <v>0</v>
      </c>
      <c r="DLQ181" s="216">
        <f t="shared" si="95"/>
        <v>0</v>
      </c>
      <c r="DLR181" s="216">
        <f t="shared" si="95"/>
        <v>0</v>
      </c>
      <c r="DLS181" s="216">
        <f t="shared" si="95"/>
        <v>0</v>
      </c>
      <c r="DLT181" s="216">
        <f t="shared" si="95"/>
        <v>0</v>
      </c>
      <c r="DLU181" s="216">
        <f t="shared" si="95"/>
        <v>0</v>
      </c>
      <c r="DLV181" s="216">
        <f t="shared" si="95"/>
        <v>0</v>
      </c>
      <c r="DLW181" s="216">
        <f t="shared" si="95"/>
        <v>0</v>
      </c>
      <c r="DLX181" s="216">
        <f t="shared" si="95"/>
        <v>0</v>
      </c>
      <c r="DLY181" s="216">
        <f t="shared" si="95"/>
        <v>0</v>
      </c>
      <c r="DLZ181" s="216">
        <f t="shared" si="95"/>
        <v>0</v>
      </c>
      <c r="DMA181" s="216">
        <f t="shared" si="95"/>
        <v>0</v>
      </c>
      <c r="DMB181" s="216">
        <f t="shared" si="95"/>
        <v>0</v>
      </c>
      <c r="DMC181" s="216">
        <f t="shared" si="95"/>
        <v>0</v>
      </c>
      <c r="DMD181" s="216">
        <f t="shared" si="95"/>
        <v>0</v>
      </c>
      <c r="DME181" s="216">
        <f t="shared" si="95"/>
        <v>0</v>
      </c>
      <c r="DMF181" s="216">
        <f t="shared" si="95"/>
        <v>0</v>
      </c>
      <c r="DMG181" s="216">
        <f t="shared" si="95"/>
        <v>0</v>
      </c>
      <c r="DMH181" s="216">
        <f t="shared" si="95"/>
        <v>0</v>
      </c>
      <c r="DMI181" s="216">
        <f t="shared" si="95"/>
        <v>0</v>
      </c>
      <c r="DMJ181" s="216">
        <f t="shared" si="95"/>
        <v>0</v>
      </c>
      <c r="DMK181" s="216">
        <f t="shared" si="95"/>
        <v>0</v>
      </c>
      <c r="DML181" s="216">
        <f t="shared" si="95"/>
        <v>0</v>
      </c>
      <c r="DMM181" s="216">
        <f t="shared" si="95"/>
        <v>0</v>
      </c>
      <c r="DMN181" s="216">
        <f t="shared" si="95"/>
        <v>0</v>
      </c>
      <c r="DMO181" s="216">
        <f t="shared" si="95"/>
        <v>0</v>
      </c>
      <c r="DMP181" s="216">
        <f t="shared" si="95"/>
        <v>0</v>
      </c>
      <c r="DMQ181" s="216">
        <f t="shared" si="95"/>
        <v>0</v>
      </c>
      <c r="DMR181" s="216">
        <f t="shared" si="95"/>
        <v>0</v>
      </c>
      <c r="DMS181" s="216">
        <f t="shared" si="95"/>
        <v>0</v>
      </c>
      <c r="DMT181" s="216">
        <f t="shared" si="95"/>
        <v>0</v>
      </c>
      <c r="DMU181" s="216">
        <f t="shared" si="95"/>
        <v>0</v>
      </c>
      <c r="DMV181" s="216">
        <f t="shared" si="95"/>
        <v>0</v>
      </c>
      <c r="DMW181" s="216">
        <f t="shared" si="95"/>
        <v>0</v>
      </c>
      <c r="DMX181" s="216">
        <f t="shared" si="95"/>
        <v>0</v>
      </c>
      <c r="DMY181" s="216">
        <f t="shared" si="95"/>
        <v>0</v>
      </c>
      <c r="DMZ181" s="216">
        <f t="shared" si="95"/>
        <v>0</v>
      </c>
      <c r="DNA181" s="216">
        <f t="shared" si="95"/>
        <v>0</v>
      </c>
      <c r="DNB181" s="216">
        <f t="shared" si="95"/>
        <v>0</v>
      </c>
      <c r="DNC181" s="216">
        <f t="shared" si="95"/>
        <v>0</v>
      </c>
      <c r="DND181" s="216">
        <f t="shared" si="95"/>
        <v>0</v>
      </c>
      <c r="DNE181" s="216">
        <f t="shared" si="95"/>
        <v>0</v>
      </c>
      <c r="DNF181" s="216">
        <f t="shared" si="95"/>
        <v>0</v>
      </c>
      <c r="DNG181" s="216">
        <f t="shared" si="95"/>
        <v>0</v>
      </c>
      <c r="DNH181" s="216">
        <f t="shared" ref="DNH181:DPS181" si="96">DNH180+DNH174+DNH168+DNH155+DNH142+DNH131+DNH126+DNH110+DNH92+DNH76+DNH54+DNH22</f>
        <v>0</v>
      </c>
      <c r="DNI181" s="216">
        <f t="shared" si="96"/>
        <v>0</v>
      </c>
      <c r="DNJ181" s="216">
        <f t="shared" si="96"/>
        <v>0</v>
      </c>
      <c r="DNK181" s="216">
        <f t="shared" si="96"/>
        <v>0</v>
      </c>
      <c r="DNL181" s="216">
        <f t="shared" si="96"/>
        <v>0</v>
      </c>
      <c r="DNM181" s="216">
        <f t="shared" si="96"/>
        <v>0</v>
      </c>
      <c r="DNN181" s="216">
        <f t="shared" si="96"/>
        <v>0</v>
      </c>
      <c r="DNO181" s="216">
        <f t="shared" si="96"/>
        <v>0</v>
      </c>
      <c r="DNP181" s="216">
        <f t="shared" si="96"/>
        <v>0</v>
      </c>
      <c r="DNQ181" s="216">
        <f t="shared" si="96"/>
        <v>0</v>
      </c>
      <c r="DNR181" s="216">
        <f t="shared" si="96"/>
        <v>0</v>
      </c>
      <c r="DNS181" s="216">
        <f t="shared" si="96"/>
        <v>0</v>
      </c>
      <c r="DNT181" s="216">
        <f t="shared" si="96"/>
        <v>0</v>
      </c>
      <c r="DNU181" s="216">
        <f t="shared" si="96"/>
        <v>0</v>
      </c>
      <c r="DNV181" s="216">
        <f t="shared" si="96"/>
        <v>0</v>
      </c>
      <c r="DNW181" s="216">
        <f t="shared" si="96"/>
        <v>0</v>
      </c>
      <c r="DNX181" s="216">
        <f t="shared" si="96"/>
        <v>0</v>
      </c>
      <c r="DNY181" s="216">
        <f t="shared" si="96"/>
        <v>0</v>
      </c>
      <c r="DNZ181" s="216">
        <f t="shared" si="96"/>
        <v>0</v>
      </c>
      <c r="DOA181" s="216">
        <f t="shared" si="96"/>
        <v>0</v>
      </c>
      <c r="DOB181" s="216">
        <f t="shared" si="96"/>
        <v>0</v>
      </c>
      <c r="DOC181" s="216">
        <f t="shared" si="96"/>
        <v>0</v>
      </c>
      <c r="DOD181" s="216">
        <f t="shared" si="96"/>
        <v>0</v>
      </c>
      <c r="DOE181" s="216">
        <f t="shared" si="96"/>
        <v>0</v>
      </c>
      <c r="DOF181" s="216">
        <f t="shared" si="96"/>
        <v>0</v>
      </c>
      <c r="DOG181" s="216">
        <f t="shared" si="96"/>
        <v>0</v>
      </c>
      <c r="DOH181" s="216">
        <f t="shared" si="96"/>
        <v>0</v>
      </c>
      <c r="DOI181" s="216">
        <f t="shared" si="96"/>
        <v>0</v>
      </c>
      <c r="DOJ181" s="216">
        <f t="shared" si="96"/>
        <v>0</v>
      </c>
      <c r="DOK181" s="216">
        <f t="shared" si="96"/>
        <v>0</v>
      </c>
      <c r="DOL181" s="216">
        <f t="shared" si="96"/>
        <v>0</v>
      </c>
      <c r="DOM181" s="216">
        <f t="shared" si="96"/>
        <v>0</v>
      </c>
      <c r="DON181" s="216">
        <f t="shared" si="96"/>
        <v>0</v>
      </c>
      <c r="DOO181" s="216">
        <f t="shared" si="96"/>
        <v>0</v>
      </c>
      <c r="DOP181" s="216">
        <f t="shared" si="96"/>
        <v>0</v>
      </c>
      <c r="DOQ181" s="216">
        <f t="shared" si="96"/>
        <v>0</v>
      </c>
      <c r="DOR181" s="216">
        <f t="shared" si="96"/>
        <v>0</v>
      </c>
      <c r="DOS181" s="216">
        <f t="shared" si="96"/>
        <v>0</v>
      </c>
      <c r="DOT181" s="216">
        <f t="shared" si="96"/>
        <v>0</v>
      </c>
      <c r="DOU181" s="216">
        <f t="shared" si="96"/>
        <v>0</v>
      </c>
      <c r="DOV181" s="216">
        <f t="shared" si="96"/>
        <v>0</v>
      </c>
      <c r="DOW181" s="216">
        <f t="shared" si="96"/>
        <v>0</v>
      </c>
      <c r="DOX181" s="216">
        <f t="shared" si="96"/>
        <v>0</v>
      </c>
      <c r="DOY181" s="216">
        <f t="shared" si="96"/>
        <v>0</v>
      </c>
      <c r="DOZ181" s="216">
        <f t="shared" si="96"/>
        <v>0</v>
      </c>
      <c r="DPA181" s="216">
        <f t="shared" si="96"/>
        <v>0</v>
      </c>
      <c r="DPB181" s="216">
        <f t="shared" si="96"/>
        <v>0</v>
      </c>
      <c r="DPC181" s="216">
        <f t="shared" si="96"/>
        <v>0</v>
      </c>
      <c r="DPD181" s="216">
        <f t="shared" si="96"/>
        <v>0</v>
      </c>
      <c r="DPE181" s="216">
        <f t="shared" si="96"/>
        <v>0</v>
      </c>
      <c r="DPF181" s="216">
        <f t="shared" si="96"/>
        <v>0</v>
      </c>
      <c r="DPG181" s="216">
        <f t="shared" si="96"/>
        <v>0</v>
      </c>
      <c r="DPH181" s="216">
        <f t="shared" si="96"/>
        <v>0</v>
      </c>
      <c r="DPI181" s="216">
        <f t="shared" si="96"/>
        <v>0</v>
      </c>
      <c r="DPJ181" s="216">
        <f t="shared" si="96"/>
        <v>0</v>
      </c>
      <c r="DPK181" s="216">
        <f t="shared" si="96"/>
        <v>0</v>
      </c>
      <c r="DPL181" s="216">
        <f t="shared" si="96"/>
        <v>0</v>
      </c>
      <c r="DPM181" s="216">
        <f t="shared" si="96"/>
        <v>0</v>
      </c>
      <c r="DPN181" s="216">
        <f t="shared" si="96"/>
        <v>0</v>
      </c>
      <c r="DPO181" s="216">
        <f t="shared" si="96"/>
        <v>0</v>
      </c>
      <c r="DPP181" s="216">
        <f t="shared" si="96"/>
        <v>0</v>
      </c>
      <c r="DPQ181" s="216">
        <f t="shared" si="96"/>
        <v>0</v>
      </c>
      <c r="DPR181" s="216">
        <f t="shared" si="96"/>
        <v>0</v>
      </c>
      <c r="DPS181" s="216">
        <f t="shared" si="96"/>
        <v>0</v>
      </c>
      <c r="DPT181" s="216">
        <f t="shared" ref="DPT181:DSE181" si="97">DPT180+DPT174+DPT168+DPT155+DPT142+DPT131+DPT126+DPT110+DPT92+DPT76+DPT54+DPT22</f>
        <v>0</v>
      </c>
      <c r="DPU181" s="216">
        <f t="shared" si="97"/>
        <v>0</v>
      </c>
      <c r="DPV181" s="216">
        <f t="shared" si="97"/>
        <v>0</v>
      </c>
      <c r="DPW181" s="216">
        <f t="shared" si="97"/>
        <v>0</v>
      </c>
      <c r="DPX181" s="216">
        <f t="shared" si="97"/>
        <v>0</v>
      </c>
      <c r="DPY181" s="216">
        <f t="shared" si="97"/>
        <v>0</v>
      </c>
      <c r="DPZ181" s="216">
        <f t="shared" si="97"/>
        <v>0</v>
      </c>
      <c r="DQA181" s="216">
        <f t="shared" si="97"/>
        <v>0</v>
      </c>
      <c r="DQB181" s="216">
        <f t="shared" si="97"/>
        <v>0</v>
      </c>
      <c r="DQC181" s="216">
        <f t="shared" si="97"/>
        <v>0</v>
      </c>
      <c r="DQD181" s="216">
        <f t="shared" si="97"/>
        <v>0</v>
      </c>
      <c r="DQE181" s="216">
        <f t="shared" si="97"/>
        <v>0</v>
      </c>
      <c r="DQF181" s="216">
        <f t="shared" si="97"/>
        <v>0</v>
      </c>
      <c r="DQG181" s="216">
        <f t="shared" si="97"/>
        <v>0</v>
      </c>
      <c r="DQH181" s="216">
        <f t="shared" si="97"/>
        <v>0</v>
      </c>
      <c r="DQI181" s="216">
        <f t="shared" si="97"/>
        <v>0</v>
      </c>
      <c r="DQJ181" s="216">
        <f t="shared" si="97"/>
        <v>0</v>
      </c>
      <c r="DQK181" s="216">
        <f t="shared" si="97"/>
        <v>0</v>
      </c>
      <c r="DQL181" s="216">
        <f t="shared" si="97"/>
        <v>0</v>
      </c>
      <c r="DQM181" s="216">
        <f t="shared" si="97"/>
        <v>0</v>
      </c>
      <c r="DQN181" s="216">
        <f t="shared" si="97"/>
        <v>0</v>
      </c>
      <c r="DQO181" s="216">
        <f t="shared" si="97"/>
        <v>0</v>
      </c>
      <c r="DQP181" s="216">
        <f t="shared" si="97"/>
        <v>0</v>
      </c>
      <c r="DQQ181" s="216">
        <f t="shared" si="97"/>
        <v>0</v>
      </c>
      <c r="DQR181" s="216">
        <f t="shared" si="97"/>
        <v>0</v>
      </c>
      <c r="DQS181" s="216">
        <f t="shared" si="97"/>
        <v>0</v>
      </c>
      <c r="DQT181" s="216">
        <f t="shared" si="97"/>
        <v>0</v>
      </c>
      <c r="DQU181" s="216">
        <f t="shared" si="97"/>
        <v>0</v>
      </c>
      <c r="DQV181" s="216">
        <f t="shared" si="97"/>
        <v>0</v>
      </c>
      <c r="DQW181" s="216">
        <f t="shared" si="97"/>
        <v>0</v>
      </c>
      <c r="DQX181" s="216">
        <f t="shared" si="97"/>
        <v>0</v>
      </c>
      <c r="DQY181" s="216">
        <f t="shared" si="97"/>
        <v>0</v>
      </c>
      <c r="DQZ181" s="216">
        <f t="shared" si="97"/>
        <v>0</v>
      </c>
      <c r="DRA181" s="216">
        <f t="shared" si="97"/>
        <v>0</v>
      </c>
      <c r="DRB181" s="216">
        <f t="shared" si="97"/>
        <v>0</v>
      </c>
      <c r="DRC181" s="216">
        <f t="shared" si="97"/>
        <v>0</v>
      </c>
      <c r="DRD181" s="216">
        <f t="shared" si="97"/>
        <v>0</v>
      </c>
      <c r="DRE181" s="216">
        <f t="shared" si="97"/>
        <v>0</v>
      </c>
      <c r="DRF181" s="216">
        <f t="shared" si="97"/>
        <v>0</v>
      </c>
      <c r="DRG181" s="216">
        <f t="shared" si="97"/>
        <v>0</v>
      </c>
      <c r="DRH181" s="216">
        <f t="shared" si="97"/>
        <v>0</v>
      </c>
      <c r="DRI181" s="216">
        <f t="shared" si="97"/>
        <v>0</v>
      </c>
      <c r="DRJ181" s="216">
        <f t="shared" si="97"/>
        <v>0</v>
      </c>
      <c r="DRK181" s="216">
        <f t="shared" si="97"/>
        <v>0</v>
      </c>
      <c r="DRL181" s="216">
        <f t="shared" si="97"/>
        <v>0</v>
      </c>
      <c r="DRM181" s="216">
        <f t="shared" si="97"/>
        <v>0</v>
      </c>
      <c r="DRN181" s="216">
        <f t="shared" si="97"/>
        <v>0</v>
      </c>
      <c r="DRO181" s="216">
        <f t="shared" si="97"/>
        <v>0</v>
      </c>
      <c r="DRP181" s="216">
        <f t="shared" si="97"/>
        <v>0</v>
      </c>
      <c r="DRQ181" s="216">
        <f t="shared" si="97"/>
        <v>0</v>
      </c>
      <c r="DRR181" s="216">
        <f t="shared" si="97"/>
        <v>0</v>
      </c>
      <c r="DRS181" s="216">
        <f t="shared" si="97"/>
        <v>0</v>
      </c>
      <c r="DRT181" s="216">
        <f t="shared" si="97"/>
        <v>0</v>
      </c>
      <c r="DRU181" s="216">
        <f t="shared" si="97"/>
        <v>0</v>
      </c>
      <c r="DRV181" s="216">
        <f t="shared" si="97"/>
        <v>0</v>
      </c>
      <c r="DRW181" s="216">
        <f t="shared" si="97"/>
        <v>0</v>
      </c>
      <c r="DRX181" s="216">
        <f t="shared" si="97"/>
        <v>0</v>
      </c>
      <c r="DRY181" s="216">
        <f t="shared" si="97"/>
        <v>0</v>
      </c>
      <c r="DRZ181" s="216">
        <f t="shared" si="97"/>
        <v>0</v>
      </c>
      <c r="DSA181" s="216">
        <f t="shared" si="97"/>
        <v>0</v>
      </c>
      <c r="DSB181" s="216">
        <f t="shared" si="97"/>
        <v>0</v>
      </c>
      <c r="DSC181" s="216">
        <f t="shared" si="97"/>
        <v>0</v>
      </c>
      <c r="DSD181" s="216">
        <f t="shared" si="97"/>
        <v>0</v>
      </c>
      <c r="DSE181" s="216">
        <f t="shared" si="97"/>
        <v>0</v>
      </c>
      <c r="DSF181" s="216">
        <f t="shared" ref="DSF181:DUQ181" si="98">DSF180+DSF174+DSF168+DSF155+DSF142+DSF131+DSF126+DSF110+DSF92+DSF76+DSF54+DSF22</f>
        <v>0</v>
      </c>
      <c r="DSG181" s="216">
        <f t="shared" si="98"/>
        <v>0</v>
      </c>
      <c r="DSH181" s="216">
        <f t="shared" si="98"/>
        <v>0</v>
      </c>
      <c r="DSI181" s="216">
        <f t="shared" si="98"/>
        <v>0</v>
      </c>
      <c r="DSJ181" s="216">
        <f t="shared" si="98"/>
        <v>0</v>
      </c>
      <c r="DSK181" s="216">
        <f t="shared" si="98"/>
        <v>0</v>
      </c>
      <c r="DSL181" s="216">
        <f t="shared" si="98"/>
        <v>0</v>
      </c>
      <c r="DSM181" s="216">
        <f t="shared" si="98"/>
        <v>0</v>
      </c>
      <c r="DSN181" s="216">
        <f t="shared" si="98"/>
        <v>0</v>
      </c>
      <c r="DSO181" s="216">
        <f t="shared" si="98"/>
        <v>0</v>
      </c>
      <c r="DSP181" s="216">
        <f t="shared" si="98"/>
        <v>0</v>
      </c>
      <c r="DSQ181" s="216">
        <f t="shared" si="98"/>
        <v>0</v>
      </c>
      <c r="DSR181" s="216">
        <f t="shared" si="98"/>
        <v>0</v>
      </c>
      <c r="DSS181" s="216">
        <f t="shared" si="98"/>
        <v>0</v>
      </c>
      <c r="DST181" s="216">
        <f t="shared" si="98"/>
        <v>0</v>
      </c>
      <c r="DSU181" s="216">
        <f t="shared" si="98"/>
        <v>0</v>
      </c>
      <c r="DSV181" s="216">
        <f t="shared" si="98"/>
        <v>0</v>
      </c>
      <c r="DSW181" s="216">
        <f t="shared" si="98"/>
        <v>0</v>
      </c>
      <c r="DSX181" s="216">
        <f t="shared" si="98"/>
        <v>0</v>
      </c>
      <c r="DSY181" s="216">
        <f t="shared" si="98"/>
        <v>0</v>
      </c>
      <c r="DSZ181" s="216">
        <f t="shared" si="98"/>
        <v>0</v>
      </c>
      <c r="DTA181" s="216">
        <f t="shared" si="98"/>
        <v>0</v>
      </c>
      <c r="DTB181" s="216">
        <f t="shared" si="98"/>
        <v>0</v>
      </c>
      <c r="DTC181" s="216">
        <f t="shared" si="98"/>
        <v>0</v>
      </c>
      <c r="DTD181" s="216">
        <f t="shared" si="98"/>
        <v>0</v>
      </c>
      <c r="DTE181" s="216">
        <f t="shared" si="98"/>
        <v>0</v>
      </c>
      <c r="DTF181" s="216">
        <f t="shared" si="98"/>
        <v>0</v>
      </c>
      <c r="DTG181" s="216">
        <f t="shared" si="98"/>
        <v>0</v>
      </c>
      <c r="DTH181" s="216">
        <f t="shared" si="98"/>
        <v>0</v>
      </c>
      <c r="DTI181" s="216">
        <f t="shared" si="98"/>
        <v>0</v>
      </c>
      <c r="DTJ181" s="216">
        <f t="shared" si="98"/>
        <v>0</v>
      </c>
      <c r="DTK181" s="216">
        <f t="shared" si="98"/>
        <v>0</v>
      </c>
      <c r="DTL181" s="216">
        <f t="shared" si="98"/>
        <v>0</v>
      </c>
      <c r="DTM181" s="216">
        <f t="shared" si="98"/>
        <v>0</v>
      </c>
      <c r="DTN181" s="216">
        <f t="shared" si="98"/>
        <v>0</v>
      </c>
      <c r="DTO181" s="216">
        <f t="shared" si="98"/>
        <v>0</v>
      </c>
      <c r="DTP181" s="216">
        <f t="shared" si="98"/>
        <v>0</v>
      </c>
      <c r="DTQ181" s="216">
        <f t="shared" si="98"/>
        <v>0</v>
      </c>
      <c r="DTR181" s="216">
        <f t="shared" si="98"/>
        <v>0</v>
      </c>
      <c r="DTS181" s="216">
        <f t="shared" si="98"/>
        <v>0</v>
      </c>
      <c r="DTT181" s="216">
        <f t="shared" si="98"/>
        <v>0</v>
      </c>
      <c r="DTU181" s="216">
        <f t="shared" si="98"/>
        <v>0</v>
      </c>
      <c r="DTV181" s="216">
        <f t="shared" si="98"/>
        <v>0</v>
      </c>
      <c r="DTW181" s="216">
        <f t="shared" si="98"/>
        <v>0</v>
      </c>
      <c r="DTX181" s="216">
        <f t="shared" si="98"/>
        <v>0</v>
      </c>
      <c r="DTY181" s="216">
        <f t="shared" si="98"/>
        <v>0</v>
      </c>
      <c r="DTZ181" s="216">
        <f t="shared" si="98"/>
        <v>0</v>
      </c>
      <c r="DUA181" s="216">
        <f t="shared" si="98"/>
        <v>0</v>
      </c>
      <c r="DUB181" s="216">
        <f t="shared" si="98"/>
        <v>0</v>
      </c>
      <c r="DUC181" s="216">
        <f t="shared" si="98"/>
        <v>0</v>
      </c>
      <c r="DUD181" s="216">
        <f t="shared" si="98"/>
        <v>0</v>
      </c>
      <c r="DUE181" s="216">
        <f t="shared" si="98"/>
        <v>0</v>
      </c>
      <c r="DUF181" s="216">
        <f t="shared" si="98"/>
        <v>0</v>
      </c>
      <c r="DUG181" s="216">
        <f t="shared" si="98"/>
        <v>0</v>
      </c>
      <c r="DUH181" s="216">
        <f t="shared" si="98"/>
        <v>0</v>
      </c>
      <c r="DUI181" s="216">
        <f t="shared" si="98"/>
        <v>0</v>
      </c>
      <c r="DUJ181" s="216">
        <f t="shared" si="98"/>
        <v>0</v>
      </c>
      <c r="DUK181" s="216">
        <f t="shared" si="98"/>
        <v>0</v>
      </c>
      <c r="DUL181" s="216">
        <f t="shared" si="98"/>
        <v>0</v>
      </c>
      <c r="DUM181" s="216">
        <f t="shared" si="98"/>
        <v>0</v>
      </c>
      <c r="DUN181" s="216">
        <f t="shared" si="98"/>
        <v>0</v>
      </c>
      <c r="DUO181" s="216">
        <f t="shared" si="98"/>
        <v>0</v>
      </c>
      <c r="DUP181" s="216">
        <f t="shared" si="98"/>
        <v>0</v>
      </c>
      <c r="DUQ181" s="216">
        <f t="shared" si="98"/>
        <v>0</v>
      </c>
      <c r="DUR181" s="216">
        <f t="shared" ref="DUR181:DXC181" si="99">DUR180+DUR174+DUR168+DUR155+DUR142+DUR131+DUR126+DUR110+DUR92+DUR76+DUR54+DUR22</f>
        <v>0</v>
      </c>
      <c r="DUS181" s="216">
        <f t="shared" si="99"/>
        <v>0</v>
      </c>
      <c r="DUT181" s="216">
        <f t="shared" si="99"/>
        <v>0</v>
      </c>
      <c r="DUU181" s="216">
        <f t="shared" si="99"/>
        <v>0</v>
      </c>
      <c r="DUV181" s="216">
        <f t="shared" si="99"/>
        <v>0</v>
      </c>
      <c r="DUW181" s="216">
        <f t="shared" si="99"/>
        <v>0</v>
      </c>
      <c r="DUX181" s="216">
        <f t="shared" si="99"/>
        <v>0</v>
      </c>
      <c r="DUY181" s="216">
        <f t="shared" si="99"/>
        <v>0</v>
      </c>
      <c r="DUZ181" s="216">
        <f t="shared" si="99"/>
        <v>0</v>
      </c>
      <c r="DVA181" s="216">
        <f t="shared" si="99"/>
        <v>0</v>
      </c>
      <c r="DVB181" s="216">
        <f t="shared" si="99"/>
        <v>0</v>
      </c>
      <c r="DVC181" s="216">
        <f t="shared" si="99"/>
        <v>0</v>
      </c>
      <c r="DVD181" s="216">
        <f t="shared" si="99"/>
        <v>0</v>
      </c>
      <c r="DVE181" s="216">
        <f t="shared" si="99"/>
        <v>0</v>
      </c>
      <c r="DVF181" s="216">
        <f t="shared" si="99"/>
        <v>0</v>
      </c>
      <c r="DVG181" s="216">
        <f t="shared" si="99"/>
        <v>0</v>
      </c>
      <c r="DVH181" s="216">
        <f t="shared" si="99"/>
        <v>0</v>
      </c>
      <c r="DVI181" s="216">
        <f t="shared" si="99"/>
        <v>0</v>
      </c>
      <c r="DVJ181" s="216">
        <f t="shared" si="99"/>
        <v>0</v>
      </c>
      <c r="DVK181" s="216">
        <f t="shared" si="99"/>
        <v>0</v>
      </c>
      <c r="DVL181" s="216">
        <f t="shared" si="99"/>
        <v>0</v>
      </c>
      <c r="DVM181" s="216">
        <f t="shared" si="99"/>
        <v>0</v>
      </c>
      <c r="DVN181" s="216">
        <f t="shared" si="99"/>
        <v>0</v>
      </c>
      <c r="DVO181" s="216">
        <f t="shared" si="99"/>
        <v>0</v>
      </c>
      <c r="DVP181" s="216">
        <f t="shared" si="99"/>
        <v>0</v>
      </c>
      <c r="DVQ181" s="216">
        <f t="shared" si="99"/>
        <v>0</v>
      </c>
      <c r="DVR181" s="216">
        <f t="shared" si="99"/>
        <v>0</v>
      </c>
      <c r="DVS181" s="216">
        <f t="shared" si="99"/>
        <v>0</v>
      </c>
      <c r="DVT181" s="216">
        <f t="shared" si="99"/>
        <v>0</v>
      </c>
      <c r="DVU181" s="216">
        <f t="shared" si="99"/>
        <v>0</v>
      </c>
      <c r="DVV181" s="216">
        <f t="shared" si="99"/>
        <v>0</v>
      </c>
      <c r="DVW181" s="216">
        <f t="shared" si="99"/>
        <v>0</v>
      </c>
      <c r="DVX181" s="216">
        <f t="shared" si="99"/>
        <v>0</v>
      </c>
      <c r="DVY181" s="216">
        <f t="shared" si="99"/>
        <v>0</v>
      </c>
      <c r="DVZ181" s="216">
        <f t="shared" si="99"/>
        <v>0</v>
      </c>
      <c r="DWA181" s="216">
        <f t="shared" si="99"/>
        <v>0</v>
      </c>
      <c r="DWB181" s="216">
        <f t="shared" si="99"/>
        <v>0</v>
      </c>
      <c r="DWC181" s="216">
        <f t="shared" si="99"/>
        <v>0</v>
      </c>
      <c r="DWD181" s="216">
        <f t="shared" si="99"/>
        <v>0</v>
      </c>
      <c r="DWE181" s="216">
        <f t="shared" si="99"/>
        <v>0</v>
      </c>
      <c r="DWF181" s="216">
        <f t="shared" si="99"/>
        <v>0</v>
      </c>
      <c r="DWG181" s="216">
        <f t="shared" si="99"/>
        <v>0</v>
      </c>
      <c r="DWH181" s="216">
        <f t="shared" si="99"/>
        <v>0</v>
      </c>
      <c r="DWI181" s="216">
        <f t="shared" si="99"/>
        <v>0</v>
      </c>
      <c r="DWJ181" s="216">
        <f t="shared" si="99"/>
        <v>0</v>
      </c>
      <c r="DWK181" s="216">
        <f t="shared" si="99"/>
        <v>0</v>
      </c>
      <c r="DWL181" s="216">
        <f t="shared" si="99"/>
        <v>0</v>
      </c>
      <c r="DWM181" s="216">
        <f t="shared" si="99"/>
        <v>0</v>
      </c>
      <c r="DWN181" s="216">
        <f t="shared" si="99"/>
        <v>0</v>
      </c>
      <c r="DWO181" s="216">
        <f t="shared" si="99"/>
        <v>0</v>
      </c>
      <c r="DWP181" s="216">
        <f t="shared" si="99"/>
        <v>0</v>
      </c>
      <c r="DWQ181" s="216">
        <f t="shared" si="99"/>
        <v>0</v>
      </c>
      <c r="DWR181" s="216">
        <f t="shared" si="99"/>
        <v>0</v>
      </c>
      <c r="DWS181" s="216">
        <f t="shared" si="99"/>
        <v>0</v>
      </c>
      <c r="DWT181" s="216">
        <f t="shared" si="99"/>
        <v>0</v>
      </c>
      <c r="DWU181" s="216">
        <f t="shared" si="99"/>
        <v>0</v>
      </c>
      <c r="DWV181" s="216">
        <f t="shared" si="99"/>
        <v>0</v>
      </c>
      <c r="DWW181" s="216">
        <f t="shared" si="99"/>
        <v>0</v>
      </c>
      <c r="DWX181" s="216">
        <f t="shared" si="99"/>
        <v>0</v>
      </c>
      <c r="DWY181" s="216">
        <f t="shared" si="99"/>
        <v>0</v>
      </c>
      <c r="DWZ181" s="216">
        <f t="shared" si="99"/>
        <v>0</v>
      </c>
      <c r="DXA181" s="216">
        <f t="shared" si="99"/>
        <v>0</v>
      </c>
      <c r="DXB181" s="216">
        <f t="shared" si="99"/>
        <v>0</v>
      </c>
      <c r="DXC181" s="216">
        <f t="shared" si="99"/>
        <v>0</v>
      </c>
      <c r="DXD181" s="216">
        <f t="shared" ref="DXD181:DZO181" si="100">DXD180+DXD174+DXD168+DXD155+DXD142+DXD131+DXD126+DXD110+DXD92+DXD76+DXD54+DXD22</f>
        <v>0</v>
      </c>
      <c r="DXE181" s="216">
        <f t="shared" si="100"/>
        <v>0</v>
      </c>
      <c r="DXF181" s="216">
        <f t="shared" si="100"/>
        <v>0</v>
      </c>
      <c r="DXG181" s="216">
        <f t="shared" si="100"/>
        <v>0</v>
      </c>
      <c r="DXH181" s="216">
        <f t="shared" si="100"/>
        <v>0</v>
      </c>
      <c r="DXI181" s="216">
        <f t="shared" si="100"/>
        <v>0</v>
      </c>
      <c r="DXJ181" s="216">
        <f t="shared" si="100"/>
        <v>0</v>
      </c>
      <c r="DXK181" s="216">
        <f t="shared" si="100"/>
        <v>0</v>
      </c>
      <c r="DXL181" s="216">
        <f t="shared" si="100"/>
        <v>0</v>
      </c>
      <c r="DXM181" s="216">
        <f t="shared" si="100"/>
        <v>0</v>
      </c>
      <c r="DXN181" s="216">
        <f t="shared" si="100"/>
        <v>0</v>
      </c>
      <c r="DXO181" s="216">
        <f t="shared" si="100"/>
        <v>0</v>
      </c>
      <c r="DXP181" s="216">
        <f t="shared" si="100"/>
        <v>0</v>
      </c>
      <c r="DXQ181" s="216">
        <f t="shared" si="100"/>
        <v>0</v>
      </c>
      <c r="DXR181" s="216">
        <f t="shared" si="100"/>
        <v>0</v>
      </c>
      <c r="DXS181" s="216">
        <f t="shared" si="100"/>
        <v>0</v>
      </c>
      <c r="DXT181" s="216">
        <f t="shared" si="100"/>
        <v>0</v>
      </c>
      <c r="DXU181" s="216">
        <f t="shared" si="100"/>
        <v>0</v>
      </c>
      <c r="DXV181" s="216">
        <f t="shared" si="100"/>
        <v>0</v>
      </c>
      <c r="DXW181" s="216">
        <f t="shared" si="100"/>
        <v>0</v>
      </c>
      <c r="DXX181" s="216">
        <f t="shared" si="100"/>
        <v>0</v>
      </c>
      <c r="DXY181" s="216">
        <f t="shared" si="100"/>
        <v>0</v>
      </c>
      <c r="DXZ181" s="216">
        <f t="shared" si="100"/>
        <v>0</v>
      </c>
      <c r="DYA181" s="216">
        <f t="shared" si="100"/>
        <v>0</v>
      </c>
      <c r="DYB181" s="216">
        <f t="shared" si="100"/>
        <v>0</v>
      </c>
      <c r="DYC181" s="216">
        <f t="shared" si="100"/>
        <v>0</v>
      </c>
      <c r="DYD181" s="216">
        <f t="shared" si="100"/>
        <v>0</v>
      </c>
      <c r="DYE181" s="216">
        <f t="shared" si="100"/>
        <v>0</v>
      </c>
      <c r="DYF181" s="216">
        <f t="shared" si="100"/>
        <v>0</v>
      </c>
      <c r="DYG181" s="216">
        <f t="shared" si="100"/>
        <v>0</v>
      </c>
      <c r="DYH181" s="216">
        <f t="shared" si="100"/>
        <v>0</v>
      </c>
      <c r="DYI181" s="216">
        <f t="shared" si="100"/>
        <v>0</v>
      </c>
      <c r="DYJ181" s="216">
        <f t="shared" si="100"/>
        <v>0</v>
      </c>
      <c r="DYK181" s="216">
        <f t="shared" si="100"/>
        <v>0</v>
      </c>
      <c r="DYL181" s="216">
        <f t="shared" si="100"/>
        <v>0</v>
      </c>
      <c r="DYM181" s="216">
        <f t="shared" si="100"/>
        <v>0</v>
      </c>
      <c r="DYN181" s="216">
        <f t="shared" si="100"/>
        <v>0</v>
      </c>
      <c r="DYO181" s="216">
        <f t="shared" si="100"/>
        <v>0</v>
      </c>
      <c r="DYP181" s="216">
        <f t="shared" si="100"/>
        <v>0</v>
      </c>
      <c r="DYQ181" s="216">
        <f t="shared" si="100"/>
        <v>0</v>
      </c>
      <c r="DYR181" s="216">
        <f t="shared" si="100"/>
        <v>0</v>
      </c>
      <c r="DYS181" s="216">
        <f t="shared" si="100"/>
        <v>0</v>
      </c>
      <c r="DYT181" s="216">
        <f t="shared" si="100"/>
        <v>0</v>
      </c>
      <c r="DYU181" s="216">
        <f t="shared" si="100"/>
        <v>0</v>
      </c>
      <c r="DYV181" s="216">
        <f t="shared" si="100"/>
        <v>0</v>
      </c>
      <c r="DYW181" s="216">
        <f t="shared" si="100"/>
        <v>0</v>
      </c>
      <c r="DYX181" s="216">
        <f t="shared" si="100"/>
        <v>0</v>
      </c>
      <c r="DYY181" s="216">
        <f t="shared" si="100"/>
        <v>0</v>
      </c>
      <c r="DYZ181" s="216">
        <f t="shared" si="100"/>
        <v>0</v>
      </c>
      <c r="DZA181" s="216">
        <f t="shared" si="100"/>
        <v>0</v>
      </c>
      <c r="DZB181" s="216">
        <f t="shared" si="100"/>
        <v>0</v>
      </c>
      <c r="DZC181" s="216">
        <f t="shared" si="100"/>
        <v>0</v>
      </c>
      <c r="DZD181" s="216">
        <f t="shared" si="100"/>
        <v>0</v>
      </c>
      <c r="DZE181" s="216">
        <f t="shared" si="100"/>
        <v>0</v>
      </c>
      <c r="DZF181" s="216">
        <f t="shared" si="100"/>
        <v>0</v>
      </c>
      <c r="DZG181" s="216">
        <f t="shared" si="100"/>
        <v>0</v>
      </c>
      <c r="DZH181" s="216">
        <f t="shared" si="100"/>
        <v>0</v>
      </c>
      <c r="DZI181" s="216">
        <f t="shared" si="100"/>
        <v>0</v>
      </c>
      <c r="DZJ181" s="216">
        <f t="shared" si="100"/>
        <v>0</v>
      </c>
      <c r="DZK181" s="216">
        <f t="shared" si="100"/>
        <v>0</v>
      </c>
      <c r="DZL181" s="216">
        <f t="shared" si="100"/>
        <v>0</v>
      </c>
      <c r="DZM181" s="216">
        <f t="shared" si="100"/>
        <v>0</v>
      </c>
      <c r="DZN181" s="216">
        <f t="shared" si="100"/>
        <v>0</v>
      </c>
      <c r="DZO181" s="216">
        <f t="shared" si="100"/>
        <v>0</v>
      </c>
      <c r="DZP181" s="216">
        <f t="shared" ref="DZP181:ECA181" si="101">DZP180+DZP174+DZP168+DZP155+DZP142+DZP131+DZP126+DZP110+DZP92+DZP76+DZP54+DZP22</f>
        <v>0</v>
      </c>
      <c r="DZQ181" s="216">
        <f t="shared" si="101"/>
        <v>0</v>
      </c>
      <c r="DZR181" s="216">
        <f t="shared" si="101"/>
        <v>0</v>
      </c>
      <c r="DZS181" s="216">
        <f t="shared" si="101"/>
        <v>0</v>
      </c>
      <c r="DZT181" s="216">
        <f t="shared" si="101"/>
        <v>0</v>
      </c>
      <c r="DZU181" s="216">
        <f t="shared" si="101"/>
        <v>0</v>
      </c>
      <c r="DZV181" s="216">
        <f t="shared" si="101"/>
        <v>0</v>
      </c>
      <c r="DZW181" s="216">
        <f t="shared" si="101"/>
        <v>0</v>
      </c>
      <c r="DZX181" s="216">
        <f t="shared" si="101"/>
        <v>0</v>
      </c>
      <c r="DZY181" s="216">
        <f t="shared" si="101"/>
        <v>0</v>
      </c>
      <c r="DZZ181" s="216">
        <f t="shared" si="101"/>
        <v>0</v>
      </c>
      <c r="EAA181" s="216">
        <f t="shared" si="101"/>
        <v>0</v>
      </c>
      <c r="EAB181" s="216">
        <f t="shared" si="101"/>
        <v>0</v>
      </c>
      <c r="EAC181" s="216">
        <f t="shared" si="101"/>
        <v>0</v>
      </c>
      <c r="EAD181" s="216">
        <f t="shared" si="101"/>
        <v>0</v>
      </c>
      <c r="EAE181" s="216">
        <f t="shared" si="101"/>
        <v>0</v>
      </c>
      <c r="EAF181" s="216">
        <f t="shared" si="101"/>
        <v>0</v>
      </c>
      <c r="EAG181" s="216">
        <f t="shared" si="101"/>
        <v>0</v>
      </c>
      <c r="EAH181" s="216">
        <f t="shared" si="101"/>
        <v>0</v>
      </c>
      <c r="EAI181" s="216">
        <f t="shared" si="101"/>
        <v>0</v>
      </c>
      <c r="EAJ181" s="216">
        <f t="shared" si="101"/>
        <v>0</v>
      </c>
      <c r="EAK181" s="216">
        <f t="shared" si="101"/>
        <v>0</v>
      </c>
      <c r="EAL181" s="216">
        <f t="shared" si="101"/>
        <v>0</v>
      </c>
      <c r="EAM181" s="216">
        <f t="shared" si="101"/>
        <v>0</v>
      </c>
      <c r="EAN181" s="216">
        <f t="shared" si="101"/>
        <v>0</v>
      </c>
      <c r="EAO181" s="216">
        <f t="shared" si="101"/>
        <v>0</v>
      </c>
      <c r="EAP181" s="216">
        <f t="shared" si="101"/>
        <v>0</v>
      </c>
      <c r="EAQ181" s="216">
        <f t="shared" si="101"/>
        <v>0</v>
      </c>
      <c r="EAR181" s="216">
        <f t="shared" si="101"/>
        <v>0</v>
      </c>
      <c r="EAS181" s="216">
        <f t="shared" si="101"/>
        <v>0</v>
      </c>
      <c r="EAT181" s="216">
        <f t="shared" si="101"/>
        <v>0</v>
      </c>
      <c r="EAU181" s="216">
        <f t="shared" si="101"/>
        <v>0</v>
      </c>
      <c r="EAV181" s="216">
        <f t="shared" si="101"/>
        <v>0</v>
      </c>
      <c r="EAW181" s="216">
        <f t="shared" si="101"/>
        <v>0</v>
      </c>
      <c r="EAX181" s="216">
        <f t="shared" si="101"/>
        <v>0</v>
      </c>
      <c r="EAY181" s="216">
        <f t="shared" si="101"/>
        <v>0</v>
      </c>
      <c r="EAZ181" s="216">
        <f t="shared" si="101"/>
        <v>0</v>
      </c>
      <c r="EBA181" s="216">
        <f t="shared" si="101"/>
        <v>0</v>
      </c>
      <c r="EBB181" s="216">
        <f t="shared" si="101"/>
        <v>0</v>
      </c>
      <c r="EBC181" s="216">
        <f t="shared" si="101"/>
        <v>0</v>
      </c>
      <c r="EBD181" s="216">
        <f t="shared" si="101"/>
        <v>0</v>
      </c>
      <c r="EBE181" s="216">
        <f t="shared" si="101"/>
        <v>0</v>
      </c>
      <c r="EBF181" s="216">
        <f t="shared" si="101"/>
        <v>0</v>
      </c>
      <c r="EBG181" s="216">
        <f t="shared" si="101"/>
        <v>0</v>
      </c>
      <c r="EBH181" s="216">
        <f t="shared" si="101"/>
        <v>0</v>
      </c>
      <c r="EBI181" s="216">
        <f t="shared" si="101"/>
        <v>0</v>
      </c>
      <c r="EBJ181" s="216">
        <f t="shared" si="101"/>
        <v>0</v>
      </c>
      <c r="EBK181" s="216">
        <f t="shared" si="101"/>
        <v>0</v>
      </c>
      <c r="EBL181" s="216">
        <f t="shared" si="101"/>
        <v>0</v>
      </c>
      <c r="EBM181" s="216">
        <f t="shared" si="101"/>
        <v>0</v>
      </c>
      <c r="EBN181" s="216">
        <f t="shared" si="101"/>
        <v>0</v>
      </c>
      <c r="EBO181" s="216">
        <f t="shared" si="101"/>
        <v>0</v>
      </c>
      <c r="EBP181" s="216">
        <f t="shared" si="101"/>
        <v>0</v>
      </c>
      <c r="EBQ181" s="216">
        <f t="shared" si="101"/>
        <v>0</v>
      </c>
      <c r="EBR181" s="216">
        <f t="shared" si="101"/>
        <v>0</v>
      </c>
      <c r="EBS181" s="216">
        <f t="shared" si="101"/>
        <v>0</v>
      </c>
      <c r="EBT181" s="216">
        <f t="shared" si="101"/>
        <v>0</v>
      </c>
      <c r="EBU181" s="216">
        <f t="shared" si="101"/>
        <v>0</v>
      </c>
      <c r="EBV181" s="216">
        <f t="shared" si="101"/>
        <v>0</v>
      </c>
      <c r="EBW181" s="216">
        <f t="shared" si="101"/>
        <v>0</v>
      </c>
      <c r="EBX181" s="216">
        <f t="shared" si="101"/>
        <v>0</v>
      </c>
      <c r="EBY181" s="216">
        <f t="shared" si="101"/>
        <v>0</v>
      </c>
      <c r="EBZ181" s="216">
        <f t="shared" si="101"/>
        <v>0</v>
      </c>
      <c r="ECA181" s="216">
        <f t="shared" si="101"/>
        <v>0</v>
      </c>
      <c r="ECB181" s="216">
        <f t="shared" ref="ECB181:EEM181" si="102">ECB180+ECB174+ECB168+ECB155+ECB142+ECB131+ECB126+ECB110+ECB92+ECB76+ECB54+ECB22</f>
        <v>0</v>
      </c>
      <c r="ECC181" s="216">
        <f t="shared" si="102"/>
        <v>0</v>
      </c>
      <c r="ECD181" s="216">
        <f t="shared" si="102"/>
        <v>0</v>
      </c>
      <c r="ECE181" s="216">
        <f t="shared" si="102"/>
        <v>0</v>
      </c>
      <c r="ECF181" s="216">
        <f t="shared" si="102"/>
        <v>0</v>
      </c>
      <c r="ECG181" s="216">
        <f t="shared" si="102"/>
        <v>0</v>
      </c>
      <c r="ECH181" s="216">
        <f t="shared" si="102"/>
        <v>0</v>
      </c>
      <c r="ECI181" s="216">
        <f t="shared" si="102"/>
        <v>0</v>
      </c>
      <c r="ECJ181" s="216">
        <f t="shared" si="102"/>
        <v>0</v>
      </c>
      <c r="ECK181" s="216">
        <f t="shared" si="102"/>
        <v>0</v>
      </c>
      <c r="ECL181" s="216">
        <f t="shared" si="102"/>
        <v>0</v>
      </c>
      <c r="ECM181" s="216">
        <f t="shared" si="102"/>
        <v>0</v>
      </c>
      <c r="ECN181" s="216">
        <f t="shared" si="102"/>
        <v>0</v>
      </c>
      <c r="ECO181" s="216">
        <f t="shared" si="102"/>
        <v>0</v>
      </c>
      <c r="ECP181" s="216">
        <f t="shared" si="102"/>
        <v>0</v>
      </c>
      <c r="ECQ181" s="216">
        <f t="shared" si="102"/>
        <v>0</v>
      </c>
      <c r="ECR181" s="216">
        <f t="shared" si="102"/>
        <v>0</v>
      </c>
      <c r="ECS181" s="216">
        <f t="shared" si="102"/>
        <v>0</v>
      </c>
      <c r="ECT181" s="216">
        <f t="shared" si="102"/>
        <v>0</v>
      </c>
      <c r="ECU181" s="216">
        <f t="shared" si="102"/>
        <v>0</v>
      </c>
      <c r="ECV181" s="216">
        <f t="shared" si="102"/>
        <v>0</v>
      </c>
      <c r="ECW181" s="216">
        <f t="shared" si="102"/>
        <v>0</v>
      </c>
      <c r="ECX181" s="216">
        <f t="shared" si="102"/>
        <v>0</v>
      </c>
      <c r="ECY181" s="216">
        <f t="shared" si="102"/>
        <v>0</v>
      </c>
      <c r="ECZ181" s="216">
        <f t="shared" si="102"/>
        <v>0</v>
      </c>
      <c r="EDA181" s="216">
        <f t="shared" si="102"/>
        <v>0</v>
      </c>
      <c r="EDB181" s="216">
        <f t="shared" si="102"/>
        <v>0</v>
      </c>
      <c r="EDC181" s="216">
        <f t="shared" si="102"/>
        <v>0</v>
      </c>
      <c r="EDD181" s="216">
        <f t="shared" si="102"/>
        <v>0</v>
      </c>
      <c r="EDE181" s="216">
        <f t="shared" si="102"/>
        <v>0</v>
      </c>
      <c r="EDF181" s="216">
        <f t="shared" si="102"/>
        <v>0</v>
      </c>
      <c r="EDG181" s="216">
        <f t="shared" si="102"/>
        <v>0</v>
      </c>
      <c r="EDH181" s="216">
        <f t="shared" si="102"/>
        <v>0</v>
      </c>
      <c r="EDI181" s="216">
        <f t="shared" si="102"/>
        <v>0</v>
      </c>
      <c r="EDJ181" s="216">
        <f t="shared" si="102"/>
        <v>0</v>
      </c>
      <c r="EDK181" s="216">
        <f t="shared" si="102"/>
        <v>0</v>
      </c>
      <c r="EDL181" s="216">
        <f t="shared" si="102"/>
        <v>0</v>
      </c>
      <c r="EDM181" s="216">
        <f t="shared" si="102"/>
        <v>0</v>
      </c>
      <c r="EDN181" s="216">
        <f t="shared" si="102"/>
        <v>0</v>
      </c>
      <c r="EDO181" s="216">
        <f t="shared" si="102"/>
        <v>0</v>
      </c>
      <c r="EDP181" s="216">
        <f t="shared" si="102"/>
        <v>0</v>
      </c>
      <c r="EDQ181" s="216">
        <f t="shared" si="102"/>
        <v>0</v>
      </c>
      <c r="EDR181" s="216">
        <f t="shared" si="102"/>
        <v>0</v>
      </c>
      <c r="EDS181" s="216">
        <f t="shared" si="102"/>
        <v>0</v>
      </c>
      <c r="EDT181" s="216">
        <f t="shared" si="102"/>
        <v>0</v>
      </c>
      <c r="EDU181" s="216">
        <f t="shared" si="102"/>
        <v>0</v>
      </c>
      <c r="EDV181" s="216">
        <f t="shared" si="102"/>
        <v>0</v>
      </c>
      <c r="EDW181" s="216">
        <f t="shared" si="102"/>
        <v>0</v>
      </c>
      <c r="EDX181" s="216">
        <f t="shared" si="102"/>
        <v>0</v>
      </c>
      <c r="EDY181" s="216">
        <f t="shared" si="102"/>
        <v>0</v>
      </c>
      <c r="EDZ181" s="216">
        <f t="shared" si="102"/>
        <v>0</v>
      </c>
      <c r="EEA181" s="216">
        <f t="shared" si="102"/>
        <v>0</v>
      </c>
      <c r="EEB181" s="216">
        <f t="shared" si="102"/>
        <v>0</v>
      </c>
      <c r="EEC181" s="216">
        <f t="shared" si="102"/>
        <v>0</v>
      </c>
      <c r="EED181" s="216">
        <f t="shared" si="102"/>
        <v>0</v>
      </c>
      <c r="EEE181" s="216">
        <f t="shared" si="102"/>
        <v>0</v>
      </c>
      <c r="EEF181" s="216">
        <f t="shared" si="102"/>
        <v>0</v>
      </c>
      <c r="EEG181" s="216">
        <f t="shared" si="102"/>
        <v>0</v>
      </c>
      <c r="EEH181" s="216">
        <f t="shared" si="102"/>
        <v>0</v>
      </c>
      <c r="EEI181" s="216">
        <f t="shared" si="102"/>
        <v>0</v>
      </c>
      <c r="EEJ181" s="216">
        <f t="shared" si="102"/>
        <v>0</v>
      </c>
      <c r="EEK181" s="216">
        <f t="shared" si="102"/>
        <v>0</v>
      </c>
      <c r="EEL181" s="216">
        <f t="shared" si="102"/>
        <v>0</v>
      </c>
      <c r="EEM181" s="216">
        <f t="shared" si="102"/>
        <v>0</v>
      </c>
      <c r="EEN181" s="216">
        <f t="shared" ref="EEN181:EGY181" si="103">EEN180+EEN174+EEN168+EEN155+EEN142+EEN131+EEN126+EEN110+EEN92+EEN76+EEN54+EEN22</f>
        <v>0</v>
      </c>
      <c r="EEO181" s="216">
        <f t="shared" si="103"/>
        <v>0</v>
      </c>
      <c r="EEP181" s="216">
        <f t="shared" si="103"/>
        <v>0</v>
      </c>
      <c r="EEQ181" s="216">
        <f t="shared" si="103"/>
        <v>0</v>
      </c>
      <c r="EER181" s="216">
        <f t="shared" si="103"/>
        <v>0</v>
      </c>
      <c r="EES181" s="216">
        <f t="shared" si="103"/>
        <v>0</v>
      </c>
      <c r="EET181" s="216">
        <f t="shared" si="103"/>
        <v>0</v>
      </c>
      <c r="EEU181" s="216">
        <f t="shared" si="103"/>
        <v>0</v>
      </c>
      <c r="EEV181" s="216">
        <f t="shared" si="103"/>
        <v>0</v>
      </c>
      <c r="EEW181" s="216">
        <f t="shared" si="103"/>
        <v>0</v>
      </c>
      <c r="EEX181" s="216">
        <f t="shared" si="103"/>
        <v>0</v>
      </c>
      <c r="EEY181" s="216">
        <f t="shared" si="103"/>
        <v>0</v>
      </c>
      <c r="EEZ181" s="216">
        <f t="shared" si="103"/>
        <v>0</v>
      </c>
      <c r="EFA181" s="216">
        <f t="shared" si="103"/>
        <v>0</v>
      </c>
      <c r="EFB181" s="216">
        <f t="shared" si="103"/>
        <v>0</v>
      </c>
      <c r="EFC181" s="216">
        <f t="shared" si="103"/>
        <v>0</v>
      </c>
      <c r="EFD181" s="216">
        <f t="shared" si="103"/>
        <v>0</v>
      </c>
      <c r="EFE181" s="216">
        <f t="shared" si="103"/>
        <v>0</v>
      </c>
      <c r="EFF181" s="216">
        <f t="shared" si="103"/>
        <v>0</v>
      </c>
      <c r="EFG181" s="216">
        <f t="shared" si="103"/>
        <v>0</v>
      </c>
      <c r="EFH181" s="216">
        <f t="shared" si="103"/>
        <v>0</v>
      </c>
      <c r="EFI181" s="216">
        <f t="shared" si="103"/>
        <v>0</v>
      </c>
      <c r="EFJ181" s="216">
        <f t="shared" si="103"/>
        <v>0</v>
      </c>
      <c r="EFK181" s="216">
        <f t="shared" si="103"/>
        <v>0</v>
      </c>
      <c r="EFL181" s="216">
        <f t="shared" si="103"/>
        <v>0</v>
      </c>
      <c r="EFM181" s="216">
        <f t="shared" si="103"/>
        <v>0</v>
      </c>
      <c r="EFN181" s="216">
        <f t="shared" si="103"/>
        <v>0</v>
      </c>
      <c r="EFO181" s="216">
        <f t="shared" si="103"/>
        <v>0</v>
      </c>
      <c r="EFP181" s="216">
        <f t="shared" si="103"/>
        <v>0</v>
      </c>
      <c r="EFQ181" s="216">
        <f t="shared" si="103"/>
        <v>0</v>
      </c>
      <c r="EFR181" s="216">
        <f t="shared" si="103"/>
        <v>0</v>
      </c>
      <c r="EFS181" s="216">
        <f t="shared" si="103"/>
        <v>0</v>
      </c>
      <c r="EFT181" s="216">
        <f t="shared" si="103"/>
        <v>0</v>
      </c>
      <c r="EFU181" s="216">
        <f t="shared" si="103"/>
        <v>0</v>
      </c>
      <c r="EFV181" s="216">
        <f t="shared" si="103"/>
        <v>0</v>
      </c>
      <c r="EFW181" s="216">
        <f t="shared" si="103"/>
        <v>0</v>
      </c>
      <c r="EFX181" s="216">
        <f t="shared" si="103"/>
        <v>0</v>
      </c>
      <c r="EFY181" s="216">
        <f t="shared" si="103"/>
        <v>0</v>
      </c>
      <c r="EFZ181" s="216">
        <f t="shared" si="103"/>
        <v>0</v>
      </c>
      <c r="EGA181" s="216">
        <f t="shared" si="103"/>
        <v>0</v>
      </c>
      <c r="EGB181" s="216">
        <f t="shared" si="103"/>
        <v>0</v>
      </c>
      <c r="EGC181" s="216">
        <f t="shared" si="103"/>
        <v>0</v>
      </c>
      <c r="EGD181" s="216">
        <f t="shared" si="103"/>
        <v>0</v>
      </c>
      <c r="EGE181" s="216">
        <f t="shared" si="103"/>
        <v>0</v>
      </c>
      <c r="EGF181" s="216">
        <f t="shared" si="103"/>
        <v>0</v>
      </c>
      <c r="EGG181" s="216">
        <f t="shared" si="103"/>
        <v>0</v>
      </c>
      <c r="EGH181" s="216">
        <f t="shared" si="103"/>
        <v>0</v>
      </c>
      <c r="EGI181" s="216">
        <f t="shared" si="103"/>
        <v>0</v>
      </c>
      <c r="EGJ181" s="216">
        <f t="shared" si="103"/>
        <v>0</v>
      </c>
      <c r="EGK181" s="216">
        <f t="shared" si="103"/>
        <v>0</v>
      </c>
      <c r="EGL181" s="216">
        <f t="shared" si="103"/>
        <v>0</v>
      </c>
      <c r="EGM181" s="216">
        <f t="shared" si="103"/>
        <v>0</v>
      </c>
      <c r="EGN181" s="216">
        <f t="shared" si="103"/>
        <v>0</v>
      </c>
      <c r="EGO181" s="216">
        <f t="shared" si="103"/>
        <v>0</v>
      </c>
      <c r="EGP181" s="216">
        <f t="shared" si="103"/>
        <v>0</v>
      </c>
      <c r="EGQ181" s="216">
        <f t="shared" si="103"/>
        <v>0</v>
      </c>
      <c r="EGR181" s="216">
        <f t="shared" si="103"/>
        <v>0</v>
      </c>
      <c r="EGS181" s="216">
        <f t="shared" si="103"/>
        <v>0</v>
      </c>
      <c r="EGT181" s="216">
        <f t="shared" si="103"/>
        <v>0</v>
      </c>
      <c r="EGU181" s="216">
        <f t="shared" si="103"/>
        <v>0</v>
      </c>
      <c r="EGV181" s="216">
        <f t="shared" si="103"/>
        <v>0</v>
      </c>
      <c r="EGW181" s="216">
        <f t="shared" si="103"/>
        <v>0</v>
      </c>
      <c r="EGX181" s="216">
        <f t="shared" si="103"/>
        <v>0</v>
      </c>
      <c r="EGY181" s="216">
        <f t="shared" si="103"/>
        <v>0</v>
      </c>
      <c r="EGZ181" s="216">
        <f t="shared" ref="EGZ181:EJK181" si="104">EGZ180+EGZ174+EGZ168+EGZ155+EGZ142+EGZ131+EGZ126+EGZ110+EGZ92+EGZ76+EGZ54+EGZ22</f>
        <v>0</v>
      </c>
      <c r="EHA181" s="216">
        <f t="shared" si="104"/>
        <v>0</v>
      </c>
      <c r="EHB181" s="216">
        <f t="shared" si="104"/>
        <v>0</v>
      </c>
      <c r="EHC181" s="216">
        <f t="shared" si="104"/>
        <v>0</v>
      </c>
      <c r="EHD181" s="216">
        <f t="shared" si="104"/>
        <v>0</v>
      </c>
      <c r="EHE181" s="216">
        <f t="shared" si="104"/>
        <v>0</v>
      </c>
      <c r="EHF181" s="216">
        <f t="shared" si="104"/>
        <v>0</v>
      </c>
      <c r="EHG181" s="216">
        <f t="shared" si="104"/>
        <v>0</v>
      </c>
      <c r="EHH181" s="216">
        <f t="shared" si="104"/>
        <v>0</v>
      </c>
      <c r="EHI181" s="216">
        <f t="shared" si="104"/>
        <v>0</v>
      </c>
      <c r="EHJ181" s="216">
        <f t="shared" si="104"/>
        <v>0</v>
      </c>
      <c r="EHK181" s="216">
        <f t="shared" si="104"/>
        <v>0</v>
      </c>
      <c r="EHL181" s="216">
        <f t="shared" si="104"/>
        <v>0</v>
      </c>
      <c r="EHM181" s="216">
        <f t="shared" si="104"/>
        <v>0</v>
      </c>
      <c r="EHN181" s="216">
        <f t="shared" si="104"/>
        <v>0</v>
      </c>
      <c r="EHO181" s="216">
        <f t="shared" si="104"/>
        <v>0</v>
      </c>
      <c r="EHP181" s="216">
        <f t="shared" si="104"/>
        <v>0</v>
      </c>
      <c r="EHQ181" s="216">
        <f t="shared" si="104"/>
        <v>0</v>
      </c>
      <c r="EHR181" s="216">
        <f t="shared" si="104"/>
        <v>0</v>
      </c>
      <c r="EHS181" s="216">
        <f t="shared" si="104"/>
        <v>0</v>
      </c>
      <c r="EHT181" s="216">
        <f t="shared" si="104"/>
        <v>0</v>
      </c>
      <c r="EHU181" s="216">
        <f t="shared" si="104"/>
        <v>0</v>
      </c>
      <c r="EHV181" s="216">
        <f t="shared" si="104"/>
        <v>0</v>
      </c>
      <c r="EHW181" s="216">
        <f t="shared" si="104"/>
        <v>0</v>
      </c>
      <c r="EHX181" s="216">
        <f t="shared" si="104"/>
        <v>0</v>
      </c>
      <c r="EHY181" s="216">
        <f t="shared" si="104"/>
        <v>0</v>
      </c>
      <c r="EHZ181" s="216">
        <f t="shared" si="104"/>
        <v>0</v>
      </c>
      <c r="EIA181" s="216">
        <f t="shared" si="104"/>
        <v>0</v>
      </c>
      <c r="EIB181" s="216">
        <f t="shared" si="104"/>
        <v>0</v>
      </c>
      <c r="EIC181" s="216">
        <f t="shared" si="104"/>
        <v>0</v>
      </c>
      <c r="EID181" s="216">
        <f t="shared" si="104"/>
        <v>0</v>
      </c>
      <c r="EIE181" s="216">
        <f t="shared" si="104"/>
        <v>0</v>
      </c>
      <c r="EIF181" s="216">
        <f t="shared" si="104"/>
        <v>0</v>
      </c>
      <c r="EIG181" s="216">
        <f t="shared" si="104"/>
        <v>0</v>
      </c>
      <c r="EIH181" s="216">
        <f t="shared" si="104"/>
        <v>0</v>
      </c>
      <c r="EII181" s="216">
        <f t="shared" si="104"/>
        <v>0</v>
      </c>
      <c r="EIJ181" s="216">
        <f t="shared" si="104"/>
        <v>0</v>
      </c>
      <c r="EIK181" s="216">
        <f t="shared" si="104"/>
        <v>0</v>
      </c>
      <c r="EIL181" s="216">
        <f t="shared" si="104"/>
        <v>0</v>
      </c>
      <c r="EIM181" s="216">
        <f t="shared" si="104"/>
        <v>0</v>
      </c>
      <c r="EIN181" s="216">
        <f t="shared" si="104"/>
        <v>0</v>
      </c>
      <c r="EIO181" s="216">
        <f t="shared" si="104"/>
        <v>0</v>
      </c>
      <c r="EIP181" s="216">
        <f t="shared" si="104"/>
        <v>0</v>
      </c>
      <c r="EIQ181" s="216">
        <f t="shared" si="104"/>
        <v>0</v>
      </c>
      <c r="EIR181" s="216">
        <f t="shared" si="104"/>
        <v>0</v>
      </c>
      <c r="EIS181" s="216">
        <f t="shared" si="104"/>
        <v>0</v>
      </c>
      <c r="EIT181" s="216">
        <f t="shared" si="104"/>
        <v>0</v>
      </c>
      <c r="EIU181" s="216">
        <f t="shared" si="104"/>
        <v>0</v>
      </c>
      <c r="EIV181" s="216">
        <f t="shared" si="104"/>
        <v>0</v>
      </c>
      <c r="EIW181" s="216">
        <f t="shared" si="104"/>
        <v>0</v>
      </c>
      <c r="EIX181" s="216">
        <f t="shared" si="104"/>
        <v>0</v>
      </c>
      <c r="EIY181" s="216">
        <f t="shared" si="104"/>
        <v>0</v>
      </c>
      <c r="EIZ181" s="216">
        <f t="shared" si="104"/>
        <v>0</v>
      </c>
      <c r="EJA181" s="216">
        <f t="shared" si="104"/>
        <v>0</v>
      </c>
      <c r="EJB181" s="216">
        <f t="shared" si="104"/>
        <v>0</v>
      </c>
      <c r="EJC181" s="216">
        <f t="shared" si="104"/>
        <v>0</v>
      </c>
      <c r="EJD181" s="216">
        <f t="shared" si="104"/>
        <v>0</v>
      </c>
      <c r="EJE181" s="216">
        <f t="shared" si="104"/>
        <v>0</v>
      </c>
      <c r="EJF181" s="216">
        <f t="shared" si="104"/>
        <v>0</v>
      </c>
      <c r="EJG181" s="216">
        <f t="shared" si="104"/>
        <v>0</v>
      </c>
      <c r="EJH181" s="216">
        <f t="shared" si="104"/>
        <v>0</v>
      </c>
      <c r="EJI181" s="216">
        <f t="shared" si="104"/>
        <v>0</v>
      </c>
      <c r="EJJ181" s="216">
        <f t="shared" si="104"/>
        <v>0</v>
      </c>
      <c r="EJK181" s="216">
        <f t="shared" si="104"/>
        <v>0</v>
      </c>
      <c r="EJL181" s="216">
        <f t="shared" ref="EJL181:ELW181" si="105">EJL180+EJL174+EJL168+EJL155+EJL142+EJL131+EJL126+EJL110+EJL92+EJL76+EJL54+EJL22</f>
        <v>0</v>
      </c>
      <c r="EJM181" s="216">
        <f t="shared" si="105"/>
        <v>0</v>
      </c>
      <c r="EJN181" s="216">
        <f t="shared" si="105"/>
        <v>0</v>
      </c>
      <c r="EJO181" s="216">
        <f t="shared" si="105"/>
        <v>0</v>
      </c>
      <c r="EJP181" s="216">
        <f t="shared" si="105"/>
        <v>0</v>
      </c>
      <c r="EJQ181" s="216">
        <f t="shared" si="105"/>
        <v>0</v>
      </c>
      <c r="EJR181" s="216">
        <f t="shared" si="105"/>
        <v>0</v>
      </c>
      <c r="EJS181" s="216">
        <f t="shared" si="105"/>
        <v>0</v>
      </c>
      <c r="EJT181" s="216">
        <f t="shared" si="105"/>
        <v>0</v>
      </c>
      <c r="EJU181" s="216">
        <f t="shared" si="105"/>
        <v>0</v>
      </c>
      <c r="EJV181" s="216">
        <f t="shared" si="105"/>
        <v>0</v>
      </c>
      <c r="EJW181" s="216">
        <f t="shared" si="105"/>
        <v>0</v>
      </c>
      <c r="EJX181" s="216">
        <f t="shared" si="105"/>
        <v>0</v>
      </c>
      <c r="EJY181" s="216">
        <f t="shared" si="105"/>
        <v>0</v>
      </c>
      <c r="EJZ181" s="216">
        <f t="shared" si="105"/>
        <v>0</v>
      </c>
      <c r="EKA181" s="216">
        <f t="shared" si="105"/>
        <v>0</v>
      </c>
      <c r="EKB181" s="216">
        <f t="shared" si="105"/>
        <v>0</v>
      </c>
      <c r="EKC181" s="216">
        <f t="shared" si="105"/>
        <v>0</v>
      </c>
      <c r="EKD181" s="216">
        <f t="shared" si="105"/>
        <v>0</v>
      </c>
      <c r="EKE181" s="216">
        <f t="shared" si="105"/>
        <v>0</v>
      </c>
      <c r="EKF181" s="216">
        <f t="shared" si="105"/>
        <v>0</v>
      </c>
      <c r="EKG181" s="216">
        <f t="shared" si="105"/>
        <v>0</v>
      </c>
      <c r="EKH181" s="216">
        <f t="shared" si="105"/>
        <v>0</v>
      </c>
      <c r="EKI181" s="216">
        <f t="shared" si="105"/>
        <v>0</v>
      </c>
      <c r="EKJ181" s="216">
        <f t="shared" si="105"/>
        <v>0</v>
      </c>
      <c r="EKK181" s="216">
        <f t="shared" si="105"/>
        <v>0</v>
      </c>
      <c r="EKL181" s="216">
        <f t="shared" si="105"/>
        <v>0</v>
      </c>
      <c r="EKM181" s="216">
        <f t="shared" si="105"/>
        <v>0</v>
      </c>
      <c r="EKN181" s="216">
        <f t="shared" si="105"/>
        <v>0</v>
      </c>
      <c r="EKO181" s="216">
        <f t="shared" si="105"/>
        <v>0</v>
      </c>
      <c r="EKP181" s="216">
        <f t="shared" si="105"/>
        <v>0</v>
      </c>
      <c r="EKQ181" s="216">
        <f t="shared" si="105"/>
        <v>0</v>
      </c>
      <c r="EKR181" s="216">
        <f t="shared" si="105"/>
        <v>0</v>
      </c>
      <c r="EKS181" s="216">
        <f t="shared" si="105"/>
        <v>0</v>
      </c>
      <c r="EKT181" s="216">
        <f t="shared" si="105"/>
        <v>0</v>
      </c>
      <c r="EKU181" s="216">
        <f t="shared" si="105"/>
        <v>0</v>
      </c>
      <c r="EKV181" s="216">
        <f t="shared" si="105"/>
        <v>0</v>
      </c>
      <c r="EKW181" s="216">
        <f t="shared" si="105"/>
        <v>0</v>
      </c>
      <c r="EKX181" s="216">
        <f t="shared" si="105"/>
        <v>0</v>
      </c>
      <c r="EKY181" s="216">
        <f t="shared" si="105"/>
        <v>0</v>
      </c>
      <c r="EKZ181" s="216">
        <f t="shared" si="105"/>
        <v>0</v>
      </c>
      <c r="ELA181" s="216">
        <f t="shared" si="105"/>
        <v>0</v>
      </c>
      <c r="ELB181" s="216">
        <f t="shared" si="105"/>
        <v>0</v>
      </c>
      <c r="ELC181" s="216">
        <f t="shared" si="105"/>
        <v>0</v>
      </c>
      <c r="ELD181" s="216">
        <f t="shared" si="105"/>
        <v>0</v>
      </c>
      <c r="ELE181" s="216">
        <f t="shared" si="105"/>
        <v>0</v>
      </c>
      <c r="ELF181" s="216">
        <f t="shared" si="105"/>
        <v>0</v>
      </c>
      <c r="ELG181" s="216">
        <f t="shared" si="105"/>
        <v>0</v>
      </c>
      <c r="ELH181" s="216">
        <f t="shared" si="105"/>
        <v>0</v>
      </c>
      <c r="ELI181" s="216">
        <f t="shared" si="105"/>
        <v>0</v>
      </c>
      <c r="ELJ181" s="216">
        <f t="shared" si="105"/>
        <v>0</v>
      </c>
      <c r="ELK181" s="216">
        <f t="shared" si="105"/>
        <v>0</v>
      </c>
      <c r="ELL181" s="216">
        <f t="shared" si="105"/>
        <v>0</v>
      </c>
      <c r="ELM181" s="216">
        <f t="shared" si="105"/>
        <v>0</v>
      </c>
      <c r="ELN181" s="216">
        <f t="shared" si="105"/>
        <v>0</v>
      </c>
      <c r="ELO181" s="216">
        <f t="shared" si="105"/>
        <v>0</v>
      </c>
      <c r="ELP181" s="216">
        <f t="shared" si="105"/>
        <v>0</v>
      </c>
      <c r="ELQ181" s="216">
        <f t="shared" si="105"/>
        <v>0</v>
      </c>
      <c r="ELR181" s="216">
        <f t="shared" si="105"/>
        <v>0</v>
      </c>
      <c r="ELS181" s="216">
        <f t="shared" si="105"/>
        <v>0</v>
      </c>
      <c r="ELT181" s="216">
        <f t="shared" si="105"/>
        <v>0</v>
      </c>
      <c r="ELU181" s="216">
        <f t="shared" si="105"/>
        <v>0</v>
      </c>
      <c r="ELV181" s="216">
        <f t="shared" si="105"/>
        <v>0</v>
      </c>
      <c r="ELW181" s="216">
        <f t="shared" si="105"/>
        <v>0</v>
      </c>
      <c r="ELX181" s="216">
        <f t="shared" ref="ELX181:EOI181" si="106">ELX180+ELX174+ELX168+ELX155+ELX142+ELX131+ELX126+ELX110+ELX92+ELX76+ELX54+ELX22</f>
        <v>0</v>
      </c>
      <c r="ELY181" s="216">
        <f t="shared" si="106"/>
        <v>0</v>
      </c>
      <c r="ELZ181" s="216">
        <f t="shared" si="106"/>
        <v>0</v>
      </c>
      <c r="EMA181" s="216">
        <f t="shared" si="106"/>
        <v>0</v>
      </c>
      <c r="EMB181" s="216">
        <f t="shared" si="106"/>
        <v>0</v>
      </c>
      <c r="EMC181" s="216">
        <f t="shared" si="106"/>
        <v>0</v>
      </c>
      <c r="EMD181" s="216">
        <f t="shared" si="106"/>
        <v>0</v>
      </c>
      <c r="EME181" s="216">
        <f t="shared" si="106"/>
        <v>0</v>
      </c>
      <c r="EMF181" s="216">
        <f t="shared" si="106"/>
        <v>0</v>
      </c>
      <c r="EMG181" s="216">
        <f t="shared" si="106"/>
        <v>0</v>
      </c>
      <c r="EMH181" s="216">
        <f t="shared" si="106"/>
        <v>0</v>
      </c>
      <c r="EMI181" s="216">
        <f t="shared" si="106"/>
        <v>0</v>
      </c>
      <c r="EMJ181" s="216">
        <f t="shared" si="106"/>
        <v>0</v>
      </c>
      <c r="EMK181" s="216">
        <f t="shared" si="106"/>
        <v>0</v>
      </c>
      <c r="EML181" s="216">
        <f t="shared" si="106"/>
        <v>0</v>
      </c>
      <c r="EMM181" s="216">
        <f t="shared" si="106"/>
        <v>0</v>
      </c>
      <c r="EMN181" s="216">
        <f t="shared" si="106"/>
        <v>0</v>
      </c>
      <c r="EMO181" s="216">
        <f t="shared" si="106"/>
        <v>0</v>
      </c>
      <c r="EMP181" s="216">
        <f t="shared" si="106"/>
        <v>0</v>
      </c>
      <c r="EMQ181" s="216">
        <f t="shared" si="106"/>
        <v>0</v>
      </c>
      <c r="EMR181" s="216">
        <f t="shared" si="106"/>
        <v>0</v>
      </c>
      <c r="EMS181" s="216">
        <f t="shared" si="106"/>
        <v>0</v>
      </c>
      <c r="EMT181" s="216">
        <f t="shared" si="106"/>
        <v>0</v>
      </c>
      <c r="EMU181" s="216">
        <f t="shared" si="106"/>
        <v>0</v>
      </c>
      <c r="EMV181" s="216">
        <f t="shared" si="106"/>
        <v>0</v>
      </c>
      <c r="EMW181" s="216">
        <f t="shared" si="106"/>
        <v>0</v>
      </c>
      <c r="EMX181" s="216">
        <f t="shared" si="106"/>
        <v>0</v>
      </c>
      <c r="EMY181" s="216">
        <f t="shared" si="106"/>
        <v>0</v>
      </c>
      <c r="EMZ181" s="216">
        <f t="shared" si="106"/>
        <v>0</v>
      </c>
      <c r="ENA181" s="216">
        <f t="shared" si="106"/>
        <v>0</v>
      </c>
      <c r="ENB181" s="216">
        <f t="shared" si="106"/>
        <v>0</v>
      </c>
      <c r="ENC181" s="216">
        <f t="shared" si="106"/>
        <v>0</v>
      </c>
      <c r="END181" s="216">
        <f t="shared" si="106"/>
        <v>0</v>
      </c>
      <c r="ENE181" s="216">
        <f t="shared" si="106"/>
        <v>0</v>
      </c>
      <c r="ENF181" s="216">
        <f t="shared" si="106"/>
        <v>0</v>
      </c>
      <c r="ENG181" s="216">
        <f t="shared" si="106"/>
        <v>0</v>
      </c>
      <c r="ENH181" s="216">
        <f t="shared" si="106"/>
        <v>0</v>
      </c>
      <c r="ENI181" s="216">
        <f t="shared" si="106"/>
        <v>0</v>
      </c>
      <c r="ENJ181" s="216">
        <f t="shared" si="106"/>
        <v>0</v>
      </c>
      <c r="ENK181" s="216">
        <f t="shared" si="106"/>
        <v>0</v>
      </c>
      <c r="ENL181" s="216">
        <f t="shared" si="106"/>
        <v>0</v>
      </c>
      <c r="ENM181" s="216">
        <f t="shared" si="106"/>
        <v>0</v>
      </c>
      <c r="ENN181" s="216">
        <f t="shared" si="106"/>
        <v>0</v>
      </c>
      <c r="ENO181" s="216">
        <f t="shared" si="106"/>
        <v>0</v>
      </c>
      <c r="ENP181" s="216">
        <f t="shared" si="106"/>
        <v>0</v>
      </c>
      <c r="ENQ181" s="216">
        <f t="shared" si="106"/>
        <v>0</v>
      </c>
      <c r="ENR181" s="216">
        <f t="shared" si="106"/>
        <v>0</v>
      </c>
      <c r="ENS181" s="216">
        <f t="shared" si="106"/>
        <v>0</v>
      </c>
      <c r="ENT181" s="216">
        <f t="shared" si="106"/>
        <v>0</v>
      </c>
      <c r="ENU181" s="216">
        <f t="shared" si="106"/>
        <v>0</v>
      </c>
      <c r="ENV181" s="216">
        <f t="shared" si="106"/>
        <v>0</v>
      </c>
      <c r="ENW181" s="216">
        <f t="shared" si="106"/>
        <v>0</v>
      </c>
      <c r="ENX181" s="216">
        <f t="shared" si="106"/>
        <v>0</v>
      </c>
      <c r="ENY181" s="216">
        <f t="shared" si="106"/>
        <v>0</v>
      </c>
      <c r="ENZ181" s="216">
        <f t="shared" si="106"/>
        <v>0</v>
      </c>
      <c r="EOA181" s="216">
        <f t="shared" si="106"/>
        <v>0</v>
      </c>
      <c r="EOB181" s="216">
        <f t="shared" si="106"/>
        <v>0</v>
      </c>
      <c r="EOC181" s="216">
        <f t="shared" si="106"/>
        <v>0</v>
      </c>
      <c r="EOD181" s="216">
        <f t="shared" si="106"/>
        <v>0</v>
      </c>
      <c r="EOE181" s="216">
        <f t="shared" si="106"/>
        <v>0</v>
      </c>
      <c r="EOF181" s="216">
        <f t="shared" si="106"/>
        <v>0</v>
      </c>
      <c r="EOG181" s="216">
        <f t="shared" si="106"/>
        <v>0</v>
      </c>
      <c r="EOH181" s="216">
        <f t="shared" si="106"/>
        <v>0</v>
      </c>
      <c r="EOI181" s="216">
        <f t="shared" si="106"/>
        <v>0</v>
      </c>
      <c r="EOJ181" s="216">
        <f t="shared" ref="EOJ181:EQU181" si="107">EOJ180+EOJ174+EOJ168+EOJ155+EOJ142+EOJ131+EOJ126+EOJ110+EOJ92+EOJ76+EOJ54+EOJ22</f>
        <v>0</v>
      </c>
      <c r="EOK181" s="216">
        <f t="shared" si="107"/>
        <v>0</v>
      </c>
      <c r="EOL181" s="216">
        <f t="shared" si="107"/>
        <v>0</v>
      </c>
      <c r="EOM181" s="216">
        <f t="shared" si="107"/>
        <v>0</v>
      </c>
      <c r="EON181" s="216">
        <f t="shared" si="107"/>
        <v>0</v>
      </c>
      <c r="EOO181" s="216">
        <f t="shared" si="107"/>
        <v>0</v>
      </c>
      <c r="EOP181" s="216">
        <f t="shared" si="107"/>
        <v>0</v>
      </c>
      <c r="EOQ181" s="216">
        <f t="shared" si="107"/>
        <v>0</v>
      </c>
      <c r="EOR181" s="216">
        <f t="shared" si="107"/>
        <v>0</v>
      </c>
      <c r="EOS181" s="216">
        <f t="shared" si="107"/>
        <v>0</v>
      </c>
      <c r="EOT181" s="216">
        <f t="shared" si="107"/>
        <v>0</v>
      </c>
      <c r="EOU181" s="216">
        <f t="shared" si="107"/>
        <v>0</v>
      </c>
      <c r="EOV181" s="216">
        <f t="shared" si="107"/>
        <v>0</v>
      </c>
      <c r="EOW181" s="216">
        <f t="shared" si="107"/>
        <v>0</v>
      </c>
      <c r="EOX181" s="216">
        <f t="shared" si="107"/>
        <v>0</v>
      </c>
      <c r="EOY181" s="216">
        <f t="shared" si="107"/>
        <v>0</v>
      </c>
      <c r="EOZ181" s="216">
        <f t="shared" si="107"/>
        <v>0</v>
      </c>
      <c r="EPA181" s="216">
        <f t="shared" si="107"/>
        <v>0</v>
      </c>
      <c r="EPB181" s="216">
        <f t="shared" si="107"/>
        <v>0</v>
      </c>
      <c r="EPC181" s="216">
        <f t="shared" si="107"/>
        <v>0</v>
      </c>
      <c r="EPD181" s="216">
        <f t="shared" si="107"/>
        <v>0</v>
      </c>
      <c r="EPE181" s="216">
        <f t="shared" si="107"/>
        <v>0</v>
      </c>
      <c r="EPF181" s="216">
        <f t="shared" si="107"/>
        <v>0</v>
      </c>
      <c r="EPG181" s="216">
        <f t="shared" si="107"/>
        <v>0</v>
      </c>
      <c r="EPH181" s="216">
        <f t="shared" si="107"/>
        <v>0</v>
      </c>
      <c r="EPI181" s="216">
        <f t="shared" si="107"/>
        <v>0</v>
      </c>
      <c r="EPJ181" s="216">
        <f t="shared" si="107"/>
        <v>0</v>
      </c>
      <c r="EPK181" s="216">
        <f t="shared" si="107"/>
        <v>0</v>
      </c>
      <c r="EPL181" s="216">
        <f t="shared" si="107"/>
        <v>0</v>
      </c>
      <c r="EPM181" s="216">
        <f t="shared" si="107"/>
        <v>0</v>
      </c>
      <c r="EPN181" s="216">
        <f t="shared" si="107"/>
        <v>0</v>
      </c>
      <c r="EPO181" s="216">
        <f t="shared" si="107"/>
        <v>0</v>
      </c>
      <c r="EPP181" s="216">
        <f t="shared" si="107"/>
        <v>0</v>
      </c>
      <c r="EPQ181" s="216">
        <f t="shared" si="107"/>
        <v>0</v>
      </c>
      <c r="EPR181" s="216">
        <f t="shared" si="107"/>
        <v>0</v>
      </c>
      <c r="EPS181" s="216">
        <f t="shared" si="107"/>
        <v>0</v>
      </c>
      <c r="EPT181" s="216">
        <f t="shared" si="107"/>
        <v>0</v>
      </c>
      <c r="EPU181" s="216">
        <f t="shared" si="107"/>
        <v>0</v>
      </c>
      <c r="EPV181" s="216">
        <f t="shared" si="107"/>
        <v>0</v>
      </c>
      <c r="EPW181" s="216">
        <f t="shared" si="107"/>
        <v>0</v>
      </c>
      <c r="EPX181" s="216">
        <f t="shared" si="107"/>
        <v>0</v>
      </c>
      <c r="EPY181" s="216">
        <f t="shared" si="107"/>
        <v>0</v>
      </c>
      <c r="EPZ181" s="216">
        <f t="shared" si="107"/>
        <v>0</v>
      </c>
      <c r="EQA181" s="216">
        <f t="shared" si="107"/>
        <v>0</v>
      </c>
      <c r="EQB181" s="216">
        <f t="shared" si="107"/>
        <v>0</v>
      </c>
      <c r="EQC181" s="216">
        <f t="shared" si="107"/>
        <v>0</v>
      </c>
      <c r="EQD181" s="216">
        <f t="shared" si="107"/>
        <v>0</v>
      </c>
      <c r="EQE181" s="216">
        <f t="shared" si="107"/>
        <v>0</v>
      </c>
      <c r="EQF181" s="216">
        <f t="shared" si="107"/>
        <v>0</v>
      </c>
      <c r="EQG181" s="216">
        <f t="shared" si="107"/>
        <v>0</v>
      </c>
      <c r="EQH181" s="216">
        <f t="shared" si="107"/>
        <v>0</v>
      </c>
      <c r="EQI181" s="216">
        <f t="shared" si="107"/>
        <v>0</v>
      </c>
      <c r="EQJ181" s="216">
        <f t="shared" si="107"/>
        <v>0</v>
      </c>
      <c r="EQK181" s="216">
        <f t="shared" si="107"/>
        <v>0</v>
      </c>
      <c r="EQL181" s="216">
        <f t="shared" si="107"/>
        <v>0</v>
      </c>
      <c r="EQM181" s="216">
        <f t="shared" si="107"/>
        <v>0</v>
      </c>
      <c r="EQN181" s="216">
        <f t="shared" si="107"/>
        <v>0</v>
      </c>
      <c r="EQO181" s="216">
        <f t="shared" si="107"/>
        <v>0</v>
      </c>
      <c r="EQP181" s="216">
        <f t="shared" si="107"/>
        <v>0</v>
      </c>
      <c r="EQQ181" s="216">
        <f t="shared" si="107"/>
        <v>0</v>
      </c>
      <c r="EQR181" s="216">
        <f t="shared" si="107"/>
        <v>0</v>
      </c>
      <c r="EQS181" s="216">
        <f t="shared" si="107"/>
        <v>0</v>
      </c>
      <c r="EQT181" s="216">
        <f t="shared" si="107"/>
        <v>0</v>
      </c>
      <c r="EQU181" s="216">
        <f t="shared" si="107"/>
        <v>0</v>
      </c>
      <c r="EQV181" s="216">
        <f t="shared" ref="EQV181:ETG181" si="108">EQV180+EQV174+EQV168+EQV155+EQV142+EQV131+EQV126+EQV110+EQV92+EQV76+EQV54+EQV22</f>
        <v>0</v>
      </c>
      <c r="EQW181" s="216">
        <f t="shared" si="108"/>
        <v>0</v>
      </c>
      <c r="EQX181" s="216">
        <f t="shared" si="108"/>
        <v>0</v>
      </c>
      <c r="EQY181" s="216">
        <f t="shared" si="108"/>
        <v>0</v>
      </c>
      <c r="EQZ181" s="216">
        <f t="shared" si="108"/>
        <v>0</v>
      </c>
      <c r="ERA181" s="216">
        <f t="shared" si="108"/>
        <v>0</v>
      </c>
      <c r="ERB181" s="216">
        <f t="shared" si="108"/>
        <v>0</v>
      </c>
      <c r="ERC181" s="216">
        <f t="shared" si="108"/>
        <v>0</v>
      </c>
      <c r="ERD181" s="216">
        <f t="shared" si="108"/>
        <v>0</v>
      </c>
      <c r="ERE181" s="216">
        <f t="shared" si="108"/>
        <v>0</v>
      </c>
      <c r="ERF181" s="216">
        <f t="shared" si="108"/>
        <v>0</v>
      </c>
      <c r="ERG181" s="216">
        <f t="shared" si="108"/>
        <v>0</v>
      </c>
      <c r="ERH181" s="216">
        <f t="shared" si="108"/>
        <v>0</v>
      </c>
      <c r="ERI181" s="216">
        <f t="shared" si="108"/>
        <v>0</v>
      </c>
      <c r="ERJ181" s="216">
        <f t="shared" si="108"/>
        <v>0</v>
      </c>
      <c r="ERK181" s="216">
        <f t="shared" si="108"/>
        <v>0</v>
      </c>
      <c r="ERL181" s="216">
        <f t="shared" si="108"/>
        <v>0</v>
      </c>
      <c r="ERM181" s="216">
        <f t="shared" si="108"/>
        <v>0</v>
      </c>
      <c r="ERN181" s="216">
        <f t="shared" si="108"/>
        <v>0</v>
      </c>
      <c r="ERO181" s="216">
        <f t="shared" si="108"/>
        <v>0</v>
      </c>
      <c r="ERP181" s="216">
        <f t="shared" si="108"/>
        <v>0</v>
      </c>
      <c r="ERQ181" s="216">
        <f t="shared" si="108"/>
        <v>0</v>
      </c>
      <c r="ERR181" s="216">
        <f t="shared" si="108"/>
        <v>0</v>
      </c>
      <c r="ERS181" s="216">
        <f t="shared" si="108"/>
        <v>0</v>
      </c>
      <c r="ERT181" s="216">
        <f t="shared" si="108"/>
        <v>0</v>
      </c>
      <c r="ERU181" s="216">
        <f t="shared" si="108"/>
        <v>0</v>
      </c>
      <c r="ERV181" s="216">
        <f t="shared" si="108"/>
        <v>0</v>
      </c>
      <c r="ERW181" s="216">
        <f t="shared" si="108"/>
        <v>0</v>
      </c>
      <c r="ERX181" s="216">
        <f t="shared" si="108"/>
        <v>0</v>
      </c>
      <c r="ERY181" s="216">
        <f t="shared" si="108"/>
        <v>0</v>
      </c>
      <c r="ERZ181" s="216">
        <f t="shared" si="108"/>
        <v>0</v>
      </c>
      <c r="ESA181" s="216">
        <f t="shared" si="108"/>
        <v>0</v>
      </c>
      <c r="ESB181" s="216">
        <f t="shared" si="108"/>
        <v>0</v>
      </c>
      <c r="ESC181" s="216">
        <f t="shared" si="108"/>
        <v>0</v>
      </c>
      <c r="ESD181" s="216">
        <f t="shared" si="108"/>
        <v>0</v>
      </c>
      <c r="ESE181" s="216">
        <f t="shared" si="108"/>
        <v>0</v>
      </c>
      <c r="ESF181" s="216">
        <f t="shared" si="108"/>
        <v>0</v>
      </c>
      <c r="ESG181" s="216">
        <f t="shared" si="108"/>
        <v>0</v>
      </c>
      <c r="ESH181" s="216">
        <f t="shared" si="108"/>
        <v>0</v>
      </c>
      <c r="ESI181" s="216">
        <f t="shared" si="108"/>
        <v>0</v>
      </c>
      <c r="ESJ181" s="216">
        <f t="shared" si="108"/>
        <v>0</v>
      </c>
      <c r="ESK181" s="216">
        <f t="shared" si="108"/>
        <v>0</v>
      </c>
      <c r="ESL181" s="216">
        <f t="shared" si="108"/>
        <v>0</v>
      </c>
      <c r="ESM181" s="216">
        <f t="shared" si="108"/>
        <v>0</v>
      </c>
      <c r="ESN181" s="216">
        <f t="shared" si="108"/>
        <v>0</v>
      </c>
      <c r="ESO181" s="216">
        <f t="shared" si="108"/>
        <v>0</v>
      </c>
      <c r="ESP181" s="216">
        <f t="shared" si="108"/>
        <v>0</v>
      </c>
      <c r="ESQ181" s="216">
        <f t="shared" si="108"/>
        <v>0</v>
      </c>
      <c r="ESR181" s="216">
        <f t="shared" si="108"/>
        <v>0</v>
      </c>
      <c r="ESS181" s="216">
        <f t="shared" si="108"/>
        <v>0</v>
      </c>
      <c r="EST181" s="216">
        <f t="shared" si="108"/>
        <v>0</v>
      </c>
      <c r="ESU181" s="216">
        <f t="shared" si="108"/>
        <v>0</v>
      </c>
      <c r="ESV181" s="216">
        <f t="shared" si="108"/>
        <v>0</v>
      </c>
      <c r="ESW181" s="216">
        <f t="shared" si="108"/>
        <v>0</v>
      </c>
      <c r="ESX181" s="216">
        <f t="shared" si="108"/>
        <v>0</v>
      </c>
      <c r="ESY181" s="216">
        <f t="shared" si="108"/>
        <v>0</v>
      </c>
      <c r="ESZ181" s="216">
        <f t="shared" si="108"/>
        <v>0</v>
      </c>
      <c r="ETA181" s="216">
        <f t="shared" si="108"/>
        <v>0</v>
      </c>
      <c r="ETB181" s="216">
        <f t="shared" si="108"/>
        <v>0</v>
      </c>
      <c r="ETC181" s="216">
        <f t="shared" si="108"/>
        <v>0</v>
      </c>
      <c r="ETD181" s="216">
        <f t="shared" si="108"/>
        <v>0</v>
      </c>
      <c r="ETE181" s="216">
        <f t="shared" si="108"/>
        <v>0</v>
      </c>
      <c r="ETF181" s="216">
        <f t="shared" si="108"/>
        <v>0</v>
      </c>
      <c r="ETG181" s="216">
        <f t="shared" si="108"/>
        <v>0</v>
      </c>
      <c r="ETH181" s="216">
        <f t="shared" ref="ETH181:EVS181" si="109">ETH180+ETH174+ETH168+ETH155+ETH142+ETH131+ETH126+ETH110+ETH92+ETH76+ETH54+ETH22</f>
        <v>0</v>
      </c>
      <c r="ETI181" s="216">
        <f t="shared" si="109"/>
        <v>0</v>
      </c>
      <c r="ETJ181" s="216">
        <f t="shared" si="109"/>
        <v>0</v>
      </c>
      <c r="ETK181" s="216">
        <f t="shared" si="109"/>
        <v>0</v>
      </c>
      <c r="ETL181" s="216">
        <f t="shared" si="109"/>
        <v>0</v>
      </c>
      <c r="ETM181" s="216">
        <f t="shared" si="109"/>
        <v>0</v>
      </c>
      <c r="ETN181" s="216">
        <f t="shared" si="109"/>
        <v>0</v>
      </c>
      <c r="ETO181" s="216">
        <f t="shared" si="109"/>
        <v>0</v>
      </c>
      <c r="ETP181" s="216">
        <f t="shared" si="109"/>
        <v>0</v>
      </c>
      <c r="ETQ181" s="216">
        <f t="shared" si="109"/>
        <v>0</v>
      </c>
      <c r="ETR181" s="216">
        <f t="shared" si="109"/>
        <v>0</v>
      </c>
      <c r="ETS181" s="216">
        <f t="shared" si="109"/>
        <v>0</v>
      </c>
      <c r="ETT181" s="216">
        <f t="shared" si="109"/>
        <v>0</v>
      </c>
      <c r="ETU181" s="216">
        <f t="shared" si="109"/>
        <v>0</v>
      </c>
      <c r="ETV181" s="216">
        <f t="shared" si="109"/>
        <v>0</v>
      </c>
      <c r="ETW181" s="216">
        <f t="shared" si="109"/>
        <v>0</v>
      </c>
      <c r="ETX181" s="216">
        <f t="shared" si="109"/>
        <v>0</v>
      </c>
      <c r="ETY181" s="216">
        <f t="shared" si="109"/>
        <v>0</v>
      </c>
      <c r="ETZ181" s="216">
        <f t="shared" si="109"/>
        <v>0</v>
      </c>
      <c r="EUA181" s="216">
        <f t="shared" si="109"/>
        <v>0</v>
      </c>
      <c r="EUB181" s="216">
        <f t="shared" si="109"/>
        <v>0</v>
      </c>
      <c r="EUC181" s="216">
        <f t="shared" si="109"/>
        <v>0</v>
      </c>
      <c r="EUD181" s="216">
        <f t="shared" si="109"/>
        <v>0</v>
      </c>
      <c r="EUE181" s="216">
        <f t="shared" si="109"/>
        <v>0</v>
      </c>
      <c r="EUF181" s="216">
        <f t="shared" si="109"/>
        <v>0</v>
      </c>
      <c r="EUG181" s="216">
        <f t="shared" si="109"/>
        <v>0</v>
      </c>
      <c r="EUH181" s="216">
        <f t="shared" si="109"/>
        <v>0</v>
      </c>
      <c r="EUI181" s="216">
        <f t="shared" si="109"/>
        <v>0</v>
      </c>
      <c r="EUJ181" s="216">
        <f t="shared" si="109"/>
        <v>0</v>
      </c>
      <c r="EUK181" s="216">
        <f t="shared" si="109"/>
        <v>0</v>
      </c>
      <c r="EUL181" s="216">
        <f t="shared" si="109"/>
        <v>0</v>
      </c>
      <c r="EUM181" s="216">
        <f t="shared" si="109"/>
        <v>0</v>
      </c>
      <c r="EUN181" s="216">
        <f t="shared" si="109"/>
        <v>0</v>
      </c>
      <c r="EUO181" s="216">
        <f t="shared" si="109"/>
        <v>0</v>
      </c>
      <c r="EUP181" s="216">
        <f t="shared" si="109"/>
        <v>0</v>
      </c>
      <c r="EUQ181" s="216">
        <f t="shared" si="109"/>
        <v>0</v>
      </c>
      <c r="EUR181" s="216">
        <f t="shared" si="109"/>
        <v>0</v>
      </c>
      <c r="EUS181" s="216">
        <f t="shared" si="109"/>
        <v>0</v>
      </c>
      <c r="EUT181" s="216">
        <f t="shared" si="109"/>
        <v>0</v>
      </c>
      <c r="EUU181" s="216">
        <f t="shared" si="109"/>
        <v>0</v>
      </c>
      <c r="EUV181" s="216">
        <f t="shared" si="109"/>
        <v>0</v>
      </c>
      <c r="EUW181" s="216">
        <f t="shared" si="109"/>
        <v>0</v>
      </c>
      <c r="EUX181" s="216">
        <f t="shared" si="109"/>
        <v>0</v>
      </c>
      <c r="EUY181" s="216">
        <f t="shared" si="109"/>
        <v>0</v>
      </c>
      <c r="EUZ181" s="216">
        <f t="shared" si="109"/>
        <v>0</v>
      </c>
      <c r="EVA181" s="216">
        <f t="shared" si="109"/>
        <v>0</v>
      </c>
      <c r="EVB181" s="216">
        <f t="shared" si="109"/>
        <v>0</v>
      </c>
      <c r="EVC181" s="216">
        <f t="shared" si="109"/>
        <v>0</v>
      </c>
      <c r="EVD181" s="216">
        <f t="shared" si="109"/>
        <v>0</v>
      </c>
      <c r="EVE181" s="216">
        <f t="shared" si="109"/>
        <v>0</v>
      </c>
      <c r="EVF181" s="216">
        <f t="shared" si="109"/>
        <v>0</v>
      </c>
      <c r="EVG181" s="216">
        <f t="shared" si="109"/>
        <v>0</v>
      </c>
      <c r="EVH181" s="216">
        <f t="shared" si="109"/>
        <v>0</v>
      </c>
      <c r="EVI181" s="216">
        <f t="shared" si="109"/>
        <v>0</v>
      </c>
      <c r="EVJ181" s="216">
        <f t="shared" si="109"/>
        <v>0</v>
      </c>
      <c r="EVK181" s="216">
        <f t="shared" si="109"/>
        <v>0</v>
      </c>
      <c r="EVL181" s="216">
        <f t="shared" si="109"/>
        <v>0</v>
      </c>
      <c r="EVM181" s="216">
        <f t="shared" si="109"/>
        <v>0</v>
      </c>
      <c r="EVN181" s="216">
        <f t="shared" si="109"/>
        <v>0</v>
      </c>
      <c r="EVO181" s="216">
        <f t="shared" si="109"/>
        <v>0</v>
      </c>
      <c r="EVP181" s="216">
        <f t="shared" si="109"/>
        <v>0</v>
      </c>
      <c r="EVQ181" s="216">
        <f t="shared" si="109"/>
        <v>0</v>
      </c>
      <c r="EVR181" s="216">
        <f t="shared" si="109"/>
        <v>0</v>
      </c>
      <c r="EVS181" s="216">
        <f t="shared" si="109"/>
        <v>0</v>
      </c>
      <c r="EVT181" s="216">
        <f t="shared" ref="EVT181:EYE181" si="110">EVT180+EVT174+EVT168+EVT155+EVT142+EVT131+EVT126+EVT110+EVT92+EVT76+EVT54+EVT22</f>
        <v>0</v>
      </c>
      <c r="EVU181" s="216">
        <f t="shared" si="110"/>
        <v>0</v>
      </c>
      <c r="EVV181" s="216">
        <f t="shared" si="110"/>
        <v>0</v>
      </c>
      <c r="EVW181" s="216">
        <f t="shared" si="110"/>
        <v>0</v>
      </c>
      <c r="EVX181" s="216">
        <f t="shared" si="110"/>
        <v>0</v>
      </c>
      <c r="EVY181" s="216">
        <f t="shared" si="110"/>
        <v>0</v>
      </c>
      <c r="EVZ181" s="216">
        <f t="shared" si="110"/>
        <v>0</v>
      </c>
      <c r="EWA181" s="216">
        <f t="shared" si="110"/>
        <v>0</v>
      </c>
      <c r="EWB181" s="216">
        <f t="shared" si="110"/>
        <v>0</v>
      </c>
      <c r="EWC181" s="216">
        <f t="shared" si="110"/>
        <v>0</v>
      </c>
      <c r="EWD181" s="216">
        <f t="shared" si="110"/>
        <v>0</v>
      </c>
      <c r="EWE181" s="216">
        <f t="shared" si="110"/>
        <v>0</v>
      </c>
      <c r="EWF181" s="216">
        <f t="shared" si="110"/>
        <v>0</v>
      </c>
      <c r="EWG181" s="216">
        <f t="shared" si="110"/>
        <v>0</v>
      </c>
      <c r="EWH181" s="216">
        <f t="shared" si="110"/>
        <v>0</v>
      </c>
      <c r="EWI181" s="216">
        <f t="shared" si="110"/>
        <v>0</v>
      </c>
      <c r="EWJ181" s="216">
        <f t="shared" si="110"/>
        <v>0</v>
      </c>
      <c r="EWK181" s="216">
        <f t="shared" si="110"/>
        <v>0</v>
      </c>
      <c r="EWL181" s="216">
        <f t="shared" si="110"/>
        <v>0</v>
      </c>
      <c r="EWM181" s="216">
        <f t="shared" si="110"/>
        <v>0</v>
      </c>
      <c r="EWN181" s="216">
        <f t="shared" si="110"/>
        <v>0</v>
      </c>
      <c r="EWO181" s="216">
        <f t="shared" si="110"/>
        <v>0</v>
      </c>
      <c r="EWP181" s="216">
        <f t="shared" si="110"/>
        <v>0</v>
      </c>
      <c r="EWQ181" s="216">
        <f t="shared" si="110"/>
        <v>0</v>
      </c>
      <c r="EWR181" s="216">
        <f t="shared" si="110"/>
        <v>0</v>
      </c>
      <c r="EWS181" s="216">
        <f t="shared" si="110"/>
        <v>0</v>
      </c>
      <c r="EWT181" s="216">
        <f t="shared" si="110"/>
        <v>0</v>
      </c>
      <c r="EWU181" s="216">
        <f t="shared" si="110"/>
        <v>0</v>
      </c>
      <c r="EWV181" s="216">
        <f t="shared" si="110"/>
        <v>0</v>
      </c>
      <c r="EWW181" s="216">
        <f t="shared" si="110"/>
        <v>0</v>
      </c>
      <c r="EWX181" s="216">
        <f t="shared" si="110"/>
        <v>0</v>
      </c>
      <c r="EWY181" s="216">
        <f t="shared" si="110"/>
        <v>0</v>
      </c>
      <c r="EWZ181" s="216">
        <f t="shared" si="110"/>
        <v>0</v>
      </c>
      <c r="EXA181" s="216">
        <f t="shared" si="110"/>
        <v>0</v>
      </c>
      <c r="EXB181" s="216">
        <f t="shared" si="110"/>
        <v>0</v>
      </c>
      <c r="EXC181" s="216">
        <f t="shared" si="110"/>
        <v>0</v>
      </c>
      <c r="EXD181" s="216">
        <f t="shared" si="110"/>
        <v>0</v>
      </c>
      <c r="EXE181" s="216">
        <f t="shared" si="110"/>
        <v>0</v>
      </c>
      <c r="EXF181" s="216">
        <f t="shared" si="110"/>
        <v>0</v>
      </c>
      <c r="EXG181" s="216">
        <f t="shared" si="110"/>
        <v>0</v>
      </c>
      <c r="EXH181" s="216">
        <f t="shared" si="110"/>
        <v>0</v>
      </c>
      <c r="EXI181" s="216">
        <f t="shared" si="110"/>
        <v>0</v>
      </c>
      <c r="EXJ181" s="216">
        <f t="shared" si="110"/>
        <v>0</v>
      </c>
      <c r="EXK181" s="216">
        <f t="shared" si="110"/>
        <v>0</v>
      </c>
      <c r="EXL181" s="216">
        <f t="shared" si="110"/>
        <v>0</v>
      </c>
      <c r="EXM181" s="216">
        <f t="shared" si="110"/>
        <v>0</v>
      </c>
      <c r="EXN181" s="216">
        <f t="shared" si="110"/>
        <v>0</v>
      </c>
      <c r="EXO181" s="216">
        <f t="shared" si="110"/>
        <v>0</v>
      </c>
      <c r="EXP181" s="216">
        <f t="shared" si="110"/>
        <v>0</v>
      </c>
      <c r="EXQ181" s="216">
        <f t="shared" si="110"/>
        <v>0</v>
      </c>
      <c r="EXR181" s="216">
        <f t="shared" si="110"/>
        <v>0</v>
      </c>
      <c r="EXS181" s="216">
        <f t="shared" si="110"/>
        <v>0</v>
      </c>
      <c r="EXT181" s="216">
        <f t="shared" si="110"/>
        <v>0</v>
      </c>
      <c r="EXU181" s="216">
        <f t="shared" si="110"/>
        <v>0</v>
      </c>
      <c r="EXV181" s="216">
        <f t="shared" si="110"/>
        <v>0</v>
      </c>
      <c r="EXW181" s="216">
        <f t="shared" si="110"/>
        <v>0</v>
      </c>
      <c r="EXX181" s="216">
        <f t="shared" si="110"/>
        <v>0</v>
      </c>
      <c r="EXY181" s="216">
        <f t="shared" si="110"/>
        <v>0</v>
      </c>
      <c r="EXZ181" s="216">
        <f t="shared" si="110"/>
        <v>0</v>
      </c>
      <c r="EYA181" s="216">
        <f t="shared" si="110"/>
        <v>0</v>
      </c>
      <c r="EYB181" s="216">
        <f t="shared" si="110"/>
        <v>0</v>
      </c>
      <c r="EYC181" s="216">
        <f t="shared" si="110"/>
        <v>0</v>
      </c>
      <c r="EYD181" s="216">
        <f t="shared" si="110"/>
        <v>0</v>
      </c>
      <c r="EYE181" s="216">
        <f t="shared" si="110"/>
        <v>0</v>
      </c>
      <c r="EYF181" s="216">
        <f t="shared" ref="EYF181:FAQ181" si="111">EYF180+EYF174+EYF168+EYF155+EYF142+EYF131+EYF126+EYF110+EYF92+EYF76+EYF54+EYF22</f>
        <v>0</v>
      </c>
      <c r="EYG181" s="216">
        <f t="shared" si="111"/>
        <v>0</v>
      </c>
      <c r="EYH181" s="216">
        <f t="shared" si="111"/>
        <v>0</v>
      </c>
      <c r="EYI181" s="216">
        <f t="shared" si="111"/>
        <v>0</v>
      </c>
      <c r="EYJ181" s="216">
        <f t="shared" si="111"/>
        <v>0</v>
      </c>
      <c r="EYK181" s="216">
        <f t="shared" si="111"/>
        <v>0</v>
      </c>
      <c r="EYL181" s="216">
        <f t="shared" si="111"/>
        <v>0</v>
      </c>
      <c r="EYM181" s="216">
        <f t="shared" si="111"/>
        <v>0</v>
      </c>
      <c r="EYN181" s="216">
        <f t="shared" si="111"/>
        <v>0</v>
      </c>
      <c r="EYO181" s="216">
        <f t="shared" si="111"/>
        <v>0</v>
      </c>
      <c r="EYP181" s="216">
        <f t="shared" si="111"/>
        <v>0</v>
      </c>
      <c r="EYQ181" s="216">
        <f t="shared" si="111"/>
        <v>0</v>
      </c>
      <c r="EYR181" s="216">
        <f t="shared" si="111"/>
        <v>0</v>
      </c>
      <c r="EYS181" s="216">
        <f t="shared" si="111"/>
        <v>0</v>
      </c>
      <c r="EYT181" s="216">
        <f t="shared" si="111"/>
        <v>0</v>
      </c>
      <c r="EYU181" s="216">
        <f t="shared" si="111"/>
        <v>0</v>
      </c>
      <c r="EYV181" s="216">
        <f t="shared" si="111"/>
        <v>0</v>
      </c>
      <c r="EYW181" s="216">
        <f t="shared" si="111"/>
        <v>0</v>
      </c>
      <c r="EYX181" s="216">
        <f t="shared" si="111"/>
        <v>0</v>
      </c>
      <c r="EYY181" s="216">
        <f t="shared" si="111"/>
        <v>0</v>
      </c>
      <c r="EYZ181" s="216">
        <f t="shared" si="111"/>
        <v>0</v>
      </c>
      <c r="EZA181" s="216">
        <f t="shared" si="111"/>
        <v>0</v>
      </c>
      <c r="EZB181" s="216">
        <f t="shared" si="111"/>
        <v>0</v>
      </c>
      <c r="EZC181" s="216">
        <f t="shared" si="111"/>
        <v>0</v>
      </c>
      <c r="EZD181" s="216">
        <f t="shared" si="111"/>
        <v>0</v>
      </c>
      <c r="EZE181" s="216">
        <f t="shared" si="111"/>
        <v>0</v>
      </c>
      <c r="EZF181" s="216">
        <f t="shared" si="111"/>
        <v>0</v>
      </c>
      <c r="EZG181" s="216">
        <f t="shared" si="111"/>
        <v>0</v>
      </c>
      <c r="EZH181" s="216">
        <f t="shared" si="111"/>
        <v>0</v>
      </c>
      <c r="EZI181" s="216">
        <f t="shared" si="111"/>
        <v>0</v>
      </c>
      <c r="EZJ181" s="216">
        <f t="shared" si="111"/>
        <v>0</v>
      </c>
      <c r="EZK181" s="216">
        <f t="shared" si="111"/>
        <v>0</v>
      </c>
      <c r="EZL181" s="216">
        <f t="shared" si="111"/>
        <v>0</v>
      </c>
      <c r="EZM181" s="216">
        <f t="shared" si="111"/>
        <v>0</v>
      </c>
      <c r="EZN181" s="216">
        <f t="shared" si="111"/>
        <v>0</v>
      </c>
      <c r="EZO181" s="216">
        <f t="shared" si="111"/>
        <v>0</v>
      </c>
      <c r="EZP181" s="216">
        <f t="shared" si="111"/>
        <v>0</v>
      </c>
      <c r="EZQ181" s="216">
        <f t="shared" si="111"/>
        <v>0</v>
      </c>
      <c r="EZR181" s="216">
        <f t="shared" si="111"/>
        <v>0</v>
      </c>
      <c r="EZS181" s="216">
        <f t="shared" si="111"/>
        <v>0</v>
      </c>
      <c r="EZT181" s="216">
        <f t="shared" si="111"/>
        <v>0</v>
      </c>
      <c r="EZU181" s="216">
        <f t="shared" si="111"/>
        <v>0</v>
      </c>
      <c r="EZV181" s="216">
        <f t="shared" si="111"/>
        <v>0</v>
      </c>
      <c r="EZW181" s="216">
        <f t="shared" si="111"/>
        <v>0</v>
      </c>
      <c r="EZX181" s="216">
        <f t="shared" si="111"/>
        <v>0</v>
      </c>
      <c r="EZY181" s="216">
        <f t="shared" si="111"/>
        <v>0</v>
      </c>
      <c r="EZZ181" s="216">
        <f t="shared" si="111"/>
        <v>0</v>
      </c>
      <c r="FAA181" s="216">
        <f t="shared" si="111"/>
        <v>0</v>
      </c>
      <c r="FAB181" s="216">
        <f t="shared" si="111"/>
        <v>0</v>
      </c>
      <c r="FAC181" s="216">
        <f t="shared" si="111"/>
        <v>0</v>
      </c>
      <c r="FAD181" s="216">
        <f t="shared" si="111"/>
        <v>0</v>
      </c>
      <c r="FAE181" s="216">
        <f t="shared" si="111"/>
        <v>0</v>
      </c>
      <c r="FAF181" s="216">
        <f t="shared" si="111"/>
        <v>0</v>
      </c>
      <c r="FAG181" s="216">
        <f t="shared" si="111"/>
        <v>0</v>
      </c>
      <c r="FAH181" s="216">
        <f t="shared" si="111"/>
        <v>0</v>
      </c>
      <c r="FAI181" s="216">
        <f t="shared" si="111"/>
        <v>0</v>
      </c>
      <c r="FAJ181" s="216">
        <f t="shared" si="111"/>
        <v>0</v>
      </c>
      <c r="FAK181" s="216">
        <f t="shared" si="111"/>
        <v>0</v>
      </c>
      <c r="FAL181" s="216">
        <f t="shared" si="111"/>
        <v>0</v>
      </c>
      <c r="FAM181" s="216">
        <f t="shared" si="111"/>
        <v>0</v>
      </c>
      <c r="FAN181" s="216">
        <f t="shared" si="111"/>
        <v>0</v>
      </c>
      <c r="FAO181" s="216">
        <f t="shared" si="111"/>
        <v>0</v>
      </c>
      <c r="FAP181" s="216">
        <f t="shared" si="111"/>
        <v>0</v>
      </c>
      <c r="FAQ181" s="216">
        <f t="shared" si="111"/>
        <v>0</v>
      </c>
      <c r="FAR181" s="216">
        <f t="shared" ref="FAR181:FDC181" si="112">FAR180+FAR174+FAR168+FAR155+FAR142+FAR131+FAR126+FAR110+FAR92+FAR76+FAR54+FAR22</f>
        <v>0</v>
      </c>
      <c r="FAS181" s="216">
        <f t="shared" si="112"/>
        <v>0</v>
      </c>
      <c r="FAT181" s="216">
        <f t="shared" si="112"/>
        <v>0</v>
      </c>
      <c r="FAU181" s="216">
        <f t="shared" si="112"/>
        <v>0</v>
      </c>
      <c r="FAV181" s="216">
        <f t="shared" si="112"/>
        <v>0</v>
      </c>
      <c r="FAW181" s="216">
        <f t="shared" si="112"/>
        <v>0</v>
      </c>
      <c r="FAX181" s="216">
        <f t="shared" si="112"/>
        <v>0</v>
      </c>
      <c r="FAY181" s="216">
        <f t="shared" si="112"/>
        <v>0</v>
      </c>
      <c r="FAZ181" s="216">
        <f t="shared" si="112"/>
        <v>0</v>
      </c>
      <c r="FBA181" s="216">
        <f t="shared" si="112"/>
        <v>0</v>
      </c>
      <c r="FBB181" s="216">
        <f t="shared" si="112"/>
        <v>0</v>
      </c>
      <c r="FBC181" s="216">
        <f t="shared" si="112"/>
        <v>0</v>
      </c>
      <c r="FBD181" s="216">
        <f t="shared" si="112"/>
        <v>0</v>
      </c>
      <c r="FBE181" s="216">
        <f t="shared" si="112"/>
        <v>0</v>
      </c>
      <c r="FBF181" s="216">
        <f t="shared" si="112"/>
        <v>0</v>
      </c>
      <c r="FBG181" s="216">
        <f t="shared" si="112"/>
        <v>0</v>
      </c>
      <c r="FBH181" s="216">
        <f t="shared" si="112"/>
        <v>0</v>
      </c>
      <c r="FBI181" s="216">
        <f t="shared" si="112"/>
        <v>0</v>
      </c>
      <c r="FBJ181" s="216">
        <f t="shared" si="112"/>
        <v>0</v>
      </c>
      <c r="FBK181" s="216">
        <f t="shared" si="112"/>
        <v>0</v>
      </c>
      <c r="FBL181" s="216">
        <f t="shared" si="112"/>
        <v>0</v>
      </c>
      <c r="FBM181" s="216">
        <f t="shared" si="112"/>
        <v>0</v>
      </c>
      <c r="FBN181" s="216">
        <f t="shared" si="112"/>
        <v>0</v>
      </c>
      <c r="FBO181" s="216">
        <f t="shared" si="112"/>
        <v>0</v>
      </c>
      <c r="FBP181" s="216">
        <f t="shared" si="112"/>
        <v>0</v>
      </c>
      <c r="FBQ181" s="216">
        <f t="shared" si="112"/>
        <v>0</v>
      </c>
      <c r="FBR181" s="216">
        <f t="shared" si="112"/>
        <v>0</v>
      </c>
      <c r="FBS181" s="216">
        <f t="shared" si="112"/>
        <v>0</v>
      </c>
      <c r="FBT181" s="216">
        <f t="shared" si="112"/>
        <v>0</v>
      </c>
      <c r="FBU181" s="216">
        <f t="shared" si="112"/>
        <v>0</v>
      </c>
      <c r="FBV181" s="216">
        <f t="shared" si="112"/>
        <v>0</v>
      </c>
      <c r="FBW181" s="216">
        <f t="shared" si="112"/>
        <v>0</v>
      </c>
      <c r="FBX181" s="216">
        <f t="shared" si="112"/>
        <v>0</v>
      </c>
      <c r="FBY181" s="216">
        <f t="shared" si="112"/>
        <v>0</v>
      </c>
      <c r="FBZ181" s="216">
        <f t="shared" si="112"/>
        <v>0</v>
      </c>
      <c r="FCA181" s="216">
        <f t="shared" si="112"/>
        <v>0</v>
      </c>
      <c r="FCB181" s="216">
        <f t="shared" si="112"/>
        <v>0</v>
      </c>
      <c r="FCC181" s="216">
        <f t="shared" si="112"/>
        <v>0</v>
      </c>
      <c r="FCD181" s="216">
        <f t="shared" si="112"/>
        <v>0</v>
      </c>
      <c r="FCE181" s="216">
        <f t="shared" si="112"/>
        <v>0</v>
      </c>
      <c r="FCF181" s="216">
        <f t="shared" si="112"/>
        <v>0</v>
      </c>
      <c r="FCG181" s="216">
        <f t="shared" si="112"/>
        <v>0</v>
      </c>
      <c r="FCH181" s="216">
        <f t="shared" si="112"/>
        <v>0</v>
      </c>
      <c r="FCI181" s="216">
        <f t="shared" si="112"/>
        <v>0</v>
      </c>
      <c r="FCJ181" s="216">
        <f t="shared" si="112"/>
        <v>0</v>
      </c>
      <c r="FCK181" s="216">
        <f t="shared" si="112"/>
        <v>0</v>
      </c>
      <c r="FCL181" s="216">
        <f t="shared" si="112"/>
        <v>0</v>
      </c>
      <c r="FCM181" s="216">
        <f t="shared" si="112"/>
        <v>0</v>
      </c>
      <c r="FCN181" s="216">
        <f t="shared" si="112"/>
        <v>0</v>
      </c>
      <c r="FCO181" s="216">
        <f t="shared" si="112"/>
        <v>0</v>
      </c>
      <c r="FCP181" s="216">
        <f t="shared" si="112"/>
        <v>0</v>
      </c>
      <c r="FCQ181" s="216">
        <f t="shared" si="112"/>
        <v>0</v>
      </c>
      <c r="FCR181" s="216">
        <f t="shared" si="112"/>
        <v>0</v>
      </c>
      <c r="FCS181" s="216">
        <f t="shared" si="112"/>
        <v>0</v>
      </c>
      <c r="FCT181" s="216">
        <f t="shared" si="112"/>
        <v>0</v>
      </c>
      <c r="FCU181" s="216">
        <f t="shared" si="112"/>
        <v>0</v>
      </c>
      <c r="FCV181" s="216">
        <f t="shared" si="112"/>
        <v>0</v>
      </c>
      <c r="FCW181" s="216">
        <f t="shared" si="112"/>
        <v>0</v>
      </c>
      <c r="FCX181" s="216">
        <f t="shared" si="112"/>
        <v>0</v>
      </c>
      <c r="FCY181" s="216">
        <f t="shared" si="112"/>
        <v>0</v>
      </c>
      <c r="FCZ181" s="216">
        <f t="shared" si="112"/>
        <v>0</v>
      </c>
      <c r="FDA181" s="216">
        <f t="shared" si="112"/>
        <v>0</v>
      </c>
      <c r="FDB181" s="216">
        <f t="shared" si="112"/>
        <v>0</v>
      </c>
      <c r="FDC181" s="216">
        <f t="shared" si="112"/>
        <v>0</v>
      </c>
      <c r="FDD181" s="216">
        <f t="shared" ref="FDD181:FFO181" si="113">FDD180+FDD174+FDD168+FDD155+FDD142+FDD131+FDD126+FDD110+FDD92+FDD76+FDD54+FDD22</f>
        <v>0</v>
      </c>
      <c r="FDE181" s="216">
        <f t="shared" si="113"/>
        <v>0</v>
      </c>
      <c r="FDF181" s="216">
        <f t="shared" si="113"/>
        <v>0</v>
      </c>
      <c r="FDG181" s="216">
        <f t="shared" si="113"/>
        <v>0</v>
      </c>
      <c r="FDH181" s="216">
        <f t="shared" si="113"/>
        <v>0</v>
      </c>
      <c r="FDI181" s="216">
        <f t="shared" si="113"/>
        <v>0</v>
      </c>
      <c r="FDJ181" s="216">
        <f t="shared" si="113"/>
        <v>0</v>
      </c>
      <c r="FDK181" s="216">
        <f t="shared" si="113"/>
        <v>0</v>
      </c>
      <c r="FDL181" s="216">
        <f t="shared" si="113"/>
        <v>0</v>
      </c>
      <c r="FDM181" s="216">
        <f t="shared" si="113"/>
        <v>0</v>
      </c>
      <c r="FDN181" s="216">
        <f t="shared" si="113"/>
        <v>0</v>
      </c>
      <c r="FDO181" s="216">
        <f t="shared" si="113"/>
        <v>0</v>
      </c>
      <c r="FDP181" s="216">
        <f t="shared" si="113"/>
        <v>0</v>
      </c>
      <c r="FDQ181" s="216">
        <f t="shared" si="113"/>
        <v>0</v>
      </c>
      <c r="FDR181" s="216">
        <f t="shared" si="113"/>
        <v>0</v>
      </c>
      <c r="FDS181" s="216">
        <f t="shared" si="113"/>
        <v>0</v>
      </c>
      <c r="FDT181" s="216">
        <f t="shared" si="113"/>
        <v>0</v>
      </c>
      <c r="FDU181" s="216">
        <f t="shared" si="113"/>
        <v>0</v>
      </c>
      <c r="FDV181" s="216">
        <f t="shared" si="113"/>
        <v>0</v>
      </c>
      <c r="FDW181" s="216">
        <f t="shared" si="113"/>
        <v>0</v>
      </c>
      <c r="FDX181" s="216">
        <f t="shared" si="113"/>
        <v>0</v>
      </c>
      <c r="FDY181" s="216">
        <f t="shared" si="113"/>
        <v>0</v>
      </c>
      <c r="FDZ181" s="216">
        <f t="shared" si="113"/>
        <v>0</v>
      </c>
      <c r="FEA181" s="216">
        <f t="shared" si="113"/>
        <v>0</v>
      </c>
      <c r="FEB181" s="216">
        <f t="shared" si="113"/>
        <v>0</v>
      </c>
      <c r="FEC181" s="216">
        <f t="shared" si="113"/>
        <v>0</v>
      </c>
      <c r="FED181" s="216">
        <f t="shared" si="113"/>
        <v>0</v>
      </c>
      <c r="FEE181" s="216">
        <f t="shared" si="113"/>
        <v>0</v>
      </c>
      <c r="FEF181" s="216">
        <f t="shared" si="113"/>
        <v>0</v>
      </c>
      <c r="FEG181" s="216">
        <f t="shared" si="113"/>
        <v>0</v>
      </c>
      <c r="FEH181" s="216">
        <f t="shared" si="113"/>
        <v>0</v>
      </c>
      <c r="FEI181" s="216">
        <f t="shared" si="113"/>
        <v>0</v>
      </c>
      <c r="FEJ181" s="216">
        <f t="shared" si="113"/>
        <v>0</v>
      </c>
      <c r="FEK181" s="216">
        <f t="shared" si="113"/>
        <v>0</v>
      </c>
      <c r="FEL181" s="216">
        <f t="shared" si="113"/>
        <v>0</v>
      </c>
      <c r="FEM181" s="216">
        <f t="shared" si="113"/>
        <v>0</v>
      </c>
      <c r="FEN181" s="216">
        <f t="shared" si="113"/>
        <v>0</v>
      </c>
      <c r="FEO181" s="216">
        <f t="shared" si="113"/>
        <v>0</v>
      </c>
      <c r="FEP181" s="216">
        <f t="shared" si="113"/>
        <v>0</v>
      </c>
      <c r="FEQ181" s="216">
        <f t="shared" si="113"/>
        <v>0</v>
      </c>
      <c r="FER181" s="216">
        <f t="shared" si="113"/>
        <v>0</v>
      </c>
      <c r="FES181" s="216">
        <f t="shared" si="113"/>
        <v>0</v>
      </c>
      <c r="FET181" s="216">
        <f t="shared" si="113"/>
        <v>0</v>
      </c>
      <c r="FEU181" s="216">
        <f t="shared" si="113"/>
        <v>0</v>
      </c>
      <c r="FEV181" s="216">
        <f t="shared" si="113"/>
        <v>0</v>
      </c>
      <c r="FEW181" s="216">
        <f t="shared" si="113"/>
        <v>0</v>
      </c>
      <c r="FEX181" s="216">
        <f t="shared" si="113"/>
        <v>0</v>
      </c>
      <c r="FEY181" s="216">
        <f t="shared" si="113"/>
        <v>0</v>
      </c>
      <c r="FEZ181" s="216">
        <f t="shared" si="113"/>
        <v>0</v>
      </c>
      <c r="FFA181" s="216">
        <f t="shared" si="113"/>
        <v>0</v>
      </c>
      <c r="FFB181" s="216">
        <f t="shared" si="113"/>
        <v>0</v>
      </c>
      <c r="FFC181" s="216">
        <f t="shared" si="113"/>
        <v>0</v>
      </c>
      <c r="FFD181" s="216">
        <f t="shared" si="113"/>
        <v>0</v>
      </c>
      <c r="FFE181" s="216">
        <f t="shared" si="113"/>
        <v>0</v>
      </c>
      <c r="FFF181" s="216">
        <f t="shared" si="113"/>
        <v>0</v>
      </c>
      <c r="FFG181" s="216">
        <f t="shared" si="113"/>
        <v>0</v>
      </c>
      <c r="FFH181" s="216">
        <f t="shared" si="113"/>
        <v>0</v>
      </c>
      <c r="FFI181" s="216">
        <f t="shared" si="113"/>
        <v>0</v>
      </c>
      <c r="FFJ181" s="216">
        <f t="shared" si="113"/>
        <v>0</v>
      </c>
      <c r="FFK181" s="216">
        <f t="shared" si="113"/>
        <v>0</v>
      </c>
      <c r="FFL181" s="216">
        <f t="shared" si="113"/>
        <v>0</v>
      </c>
      <c r="FFM181" s="216">
        <f t="shared" si="113"/>
        <v>0</v>
      </c>
      <c r="FFN181" s="216">
        <f t="shared" si="113"/>
        <v>0</v>
      </c>
      <c r="FFO181" s="216">
        <f t="shared" si="113"/>
        <v>0</v>
      </c>
      <c r="FFP181" s="216">
        <f t="shared" ref="FFP181:FIA181" si="114">FFP180+FFP174+FFP168+FFP155+FFP142+FFP131+FFP126+FFP110+FFP92+FFP76+FFP54+FFP22</f>
        <v>0</v>
      </c>
      <c r="FFQ181" s="216">
        <f t="shared" si="114"/>
        <v>0</v>
      </c>
      <c r="FFR181" s="216">
        <f t="shared" si="114"/>
        <v>0</v>
      </c>
      <c r="FFS181" s="216">
        <f t="shared" si="114"/>
        <v>0</v>
      </c>
      <c r="FFT181" s="216">
        <f t="shared" si="114"/>
        <v>0</v>
      </c>
      <c r="FFU181" s="216">
        <f t="shared" si="114"/>
        <v>0</v>
      </c>
      <c r="FFV181" s="216">
        <f t="shared" si="114"/>
        <v>0</v>
      </c>
      <c r="FFW181" s="216">
        <f t="shared" si="114"/>
        <v>0</v>
      </c>
      <c r="FFX181" s="216">
        <f t="shared" si="114"/>
        <v>0</v>
      </c>
      <c r="FFY181" s="216">
        <f t="shared" si="114"/>
        <v>0</v>
      </c>
      <c r="FFZ181" s="216">
        <f t="shared" si="114"/>
        <v>0</v>
      </c>
      <c r="FGA181" s="216">
        <f t="shared" si="114"/>
        <v>0</v>
      </c>
      <c r="FGB181" s="216">
        <f t="shared" si="114"/>
        <v>0</v>
      </c>
      <c r="FGC181" s="216">
        <f t="shared" si="114"/>
        <v>0</v>
      </c>
      <c r="FGD181" s="216">
        <f t="shared" si="114"/>
        <v>0</v>
      </c>
      <c r="FGE181" s="216">
        <f t="shared" si="114"/>
        <v>0</v>
      </c>
      <c r="FGF181" s="216">
        <f t="shared" si="114"/>
        <v>0</v>
      </c>
      <c r="FGG181" s="216">
        <f t="shared" si="114"/>
        <v>0</v>
      </c>
      <c r="FGH181" s="216">
        <f t="shared" si="114"/>
        <v>0</v>
      </c>
      <c r="FGI181" s="216">
        <f t="shared" si="114"/>
        <v>0</v>
      </c>
      <c r="FGJ181" s="216">
        <f t="shared" si="114"/>
        <v>0</v>
      </c>
      <c r="FGK181" s="216">
        <f t="shared" si="114"/>
        <v>0</v>
      </c>
      <c r="FGL181" s="216">
        <f t="shared" si="114"/>
        <v>0</v>
      </c>
      <c r="FGM181" s="216">
        <f t="shared" si="114"/>
        <v>0</v>
      </c>
      <c r="FGN181" s="216">
        <f t="shared" si="114"/>
        <v>0</v>
      </c>
      <c r="FGO181" s="216">
        <f t="shared" si="114"/>
        <v>0</v>
      </c>
      <c r="FGP181" s="216">
        <f t="shared" si="114"/>
        <v>0</v>
      </c>
      <c r="FGQ181" s="216">
        <f t="shared" si="114"/>
        <v>0</v>
      </c>
      <c r="FGR181" s="216">
        <f t="shared" si="114"/>
        <v>0</v>
      </c>
      <c r="FGS181" s="216">
        <f t="shared" si="114"/>
        <v>0</v>
      </c>
      <c r="FGT181" s="216">
        <f t="shared" si="114"/>
        <v>0</v>
      </c>
      <c r="FGU181" s="216">
        <f t="shared" si="114"/>
        <v>0</v>
      </c>
      <c r="FGV181" s="216">
        <f t="shared" si="114"/>
        <v>0</v>
      </c>
      <c r="FGW181" s="216">
        <f t="shared" si="114"/>
        <v>0</v>
      </c>
      <c r="FGX181" s="216">
        <f t="shared" si="114"/>
        <v>0</v>
      </c>
      <c r="FGY181" s="216">
        <f t="shared" si="114"/>
        <v>0</v>
      </c>
      <c r="FGZ181" s="216">
        <f t="shared" si="114"/>
        <v>0</v>
      </c>
      <c r="FHA181" s="216">
        <f t="shared" si="114"/>
        <v>0</v>
      </c>
      <c r="FHB181" s="216">
        <f t="shared" si="114"/>
        <v>0</v>
      </c>
      <c r="FHC181" s="216">
        <f t="shared" si="114"/>
        <v>0</v>
      </c>
      <c r="FHD181" s="216">
        <f t="shared" si="114"/>
        <v>0</v>
      </c>
      <c r="FHE181" s="216">
        <f t="shared" si="114"/>
        <v>0</v>
      </c>
      <c r="FHF181" s="216">
        <f t="shared" si="114"/>
        <v>0</v>
      </c>
      <c r="FHG181" s="216">
        <f t="shared" si="114"/>
        <v>0</v>
      </c>
      <c r="FHH181" s="216">
        <f t="shared" si="114"/>
        <v>0</v>
      </c>
      <c r="FHI181" s="216">
        <f t="shared" si="114"/>
        <v>0</v>
      </c>
      <c r="FHJ181" s="216">
        <f t="shared" si="114"/>
        <v>0</v>
      </c>
      <c r="FHK181" s="216">
        <f t="shared" si="114"/>
        <v>0</v>
      </c>
      <c r="FHL181" s="216">
        <f t="shared" si="114"/>
        <v>0</v>
      </c>
      <c r="FHM181" s="216">
        <f t="shared" si="114"/>
        <v>0</v>
      </c>
      <c r="FHN181" s="216">
        <f t="shared" si="114"/>
        <v>0</v>
      </c>
      <c r="FHO181" s="216">
        <f t="shared" si="114"/>
        <v>0</v>
      </c>
      <c r="FHP181" s="216">
        <f t="shared" si="114"/>
        <v>0</v>
      </c>
      <c r="FHQ181" s="216">
        <f t="shared" si="114"/>
        <v>0</v>
      </c>
      <c r="FHR181" s="216">
        <f t="shared" si="114"/>
        <v>0</v>
      </c>
      <c r="FHS181" s="216">
        <f t="shared" si="114"/>
        <v>0</v>
      </c>
      <c r="FHT181" s="216">
        <f t="shared" si="114"/>
        <v>0</v>
      </c>
      <c r="FHU181" s="216">
        <f t="shared" si="114"/>
        <v>0</v>
      </c>
      <c r="FHV181" s="216">
        <f t="shared" si="114"/>
        <v>0</v>
      </c>
      <c r="FHW181" s="216">
        <f t="shared" si="114"/>
        <v>0</v>
      </c>
      <c r="FHX181" s="216">
        <f t="shared" si="114"/>
        <v>0</v>
      </c>
      <c r="FHY181" s="216">
        <f t="shared" si="114"/>
        <v>0</v>
      </c>
      <c r="FHZ181" s="216">
        <f t="shared" si="114"/>
        <v>0</v>
      </c>
      <c r="FIA181" s="216">
        <f t="shared" si="114"/>
        <v>0</v>
      </c>
      <c r="FIB181" s="216">
        <f t="shared" ref="FIB181:FKM181" si="115">FIB180+FIB174+FIB168+FIB155+FIB142+FIB131+FIB126+FIB110+FIB92+FIB76+FIB54+FIB22</f>
        <v>0</v>
      </c>
      <c r="FIC181" s="216">
        <f t="shared" si="115"/>
        <v>0</v>
      </c>
      <c r="FID181" s="216">
        <f t="shared" si="115"/>
        <v>0</v>
      </c>
      <c r="FIE181" s="216">
        <f t="shared" si="115"/>
        <v>0</v>
      </c>
      <c r="FIF181" s="216">
        <f t="shared" si="115"/>
        <v>0</v>
      </c>
      <c r="FIG181" s="216">
        <f t="shared" si="115"/>
        <v>0</v>
      </c>
      <c r="FIH181" s="216">
        <f t="shared" si="115"/>
        <v>0</v>
      </c>
      <c r="FII181" s="216">
        <f t="shared" si="115"/>
        <v>0</v>
      </c>
      <c r="FIJ181" s="216">
        <f t="shared" si="115"/>
        <v>0</v>
      </c>
      <c r="FIK181" s="216">
        <f t="shared" si="115"/>
        <v>0</v>
      </c>
      <c r="FIL181" s="216">
        <f t="shared" si="115"/>
        <v>0</v>
      </c>
      <c r="FIM181" s="216">
        <f t="shared" si="115"/>
        <v>0</v>
      </c>
      <c r="FIN181" s="216">
        <f t="shared" si="115"/>
        <v>0</v>
      </c>
      <c r="FIO181" s="216">
        <f t="shared" si="115"/>
        <v>0</v>
      </c>
      <c r="FIP181" s="216">
        <f t="shared" si="115"/>
        <v>0</v>
      </c>
      <c r="FIQ181" s="216">
        <f t="shared" si="115"/>
        <v>0</v>
      </c>
      <c r="FIR181" s="216">
        <f t="shared" si="115"/>
        <v>0</v>
      </c>
      <c r="FIS181" s="216">
        <f t="shared" si="115"/>
        <v>0</v>
      </c>
      <c r="FIT181" s="216">
        <f t="shared" si="115"/>
        <v>0</v>
      </c>
      <c r="FIU181" s="216">
        <f t="shared" si="115"/>
        <v>0</v>
      </c>
      <c r="FIV181" s="216">
        <f t="shared" si="115"/>
        <v>0</v>
      </c>
      <c r="FIW181" s="216">
        <f t="shared" si="115"/>
        <v>0</v>
      </c>
      <c r="FIX181" s="216">
        <f t="shared" si="115"/>
        <v>0</v>
      </c>
      <c r="FIY181" s="216">
        <f t="shared" si="115"/>
        <v>0</v>
      </c>
      <c r="FIZ181" s="216">
        <f t="shared" si="115"/>
        <v>0</v>
      </c>
      <c r="FJA181" s="216">
        <f t="shared" si="115"/>
        <v>0</v>
      </c>
      <c r="FJB181" s="216">
        <f t="shared" si="115"/>
        <v>0</v>
      </c>
      <c r="FJC181" s="216">
        <f t="shared" si="115"/>
        <v>0</v>
      </c>
      <c r="FJD181" s="216">
        <f t="shared" si="115"/>
        <v>0</v>
      </c>
      <c r="FJE181" s="216">
        <f t="shared" si="115"/>
        <v>0</v>
      </c>
      <c r="FJF181" s="216">
        <f t="shared" si="115"/>
        <v>0</v>
      </c>
      <c r="FJG181" s="216">
        <f t="shared" si="115"/>
        <v>0</v>
      </c>
      <c r="FJH181" s="216">
        <f t="shared" si="115"/>
        <v>0</v>
      </c>
      <c r="FJI181" s="216">
        <f t="shared" si="115"/>
        <v>0</v>
      </c>
      <c r="FJJ181" s="216">
        <f t="shared" si="115"/>
        <v>0</v>
      </c>
      <c r="FJK181" s="216">
        <f t="shared" si="115"/>
        <v>0</v>
      </c>
      <c r="FJL181" s="216">
        <f t="shared" si="115"/>
        <v>0</v>
      </c>
      <c r="FJM181" s="216">
        <f t="shared" si="115"/>
        <v>0</v>
      </c>
      <c r="FJN181" s="216">
        <f t="shared" si="115"/>
        <v>0</v>
      </c>
      <c r="FJO181" s="216">
        <f t="shared" si="115"/>
        <v>0</v>
      </c>
      <c r="FJP181" s="216">
        <f t="shared" si="115"/>
        <v>0</v>
      </c>
      <c r="FJQ181" s="216">
        <f t="shared" si="115"/>
        <v>0</v>
      </c>
      <c r="FJR181" s="216">
        <f t="shared" si="115"/>
        <v>0</v>
      </c>
      <c r="FJS181" s="216">
        <f t="shared" si="115"/>
        <v>0</v>
      </c>
      <c r="FJT181" s="216">
        <f t="shared" si="115"/>
        <v>0</v>
      </c>
      <c r="FJU181" s="216">
        <f t="shared" si="115"/>
        <v>0</v>
      </c>
      <c r="FJV181" s="216">
        <f t="shared" si="115"/>
        <v>0</v>
      </c>
      <c r="FJW181" s="216">
        <f t="shared" si="115"/>
        <v>0</v>
      </c>
      <c r="FJX181" s="216">
        <f t="shared" si="115"/>
        <v>0</v>
      </c>
      <c r="FJY181" s="216">
        <f t="shared" si="115"/>
        <v>0</v>
      </c>
      <c r="FJZ181" s="216">
        <f t="shared" si="115"/>
        <v>0</v>
      </c>
      <c r="FKA181" s="216">
        <f t="shared" si="115"/>
        <v>0</v>
      </c>
      <c r="FKB181" s="216">
        <f t="shared" si="115"/>
        <v>0</v>
      </c>
      <c r="FKC181" s="216">
        <f t="shared" si="115"/>
        <v>0</v>
      </c>
      <c r="FKD181" s="216">
        <f t="shared" si="115"/>
        <v>0</v>
      </c>
      <c r="FKE181" s="216">
        <f t="shared" si="115"/>
        <v>0</v>
      </c>
      <c r="FKF181" s="216">
        <f t="shared" si="115"/>
        <v>0</v>
      </c>
      <c r="FKG181" s="216">
        <f t="shared" si="115"/>
        <v>0</v>
      </c>
      <c r="FKH181" s="216">
        <f t="shared" si="115"/>
        <v>0</v>
      </c>
      <c r="FKI181" s="216">
        <f t="shared" si="115"/>
        <v>0</v>
      </c>
      <c r="FKJ181" s="216">
        <f t="shared" si="115"/>
        <v>0</v>
      </c>
      <c r="FKK181" s="216">
        <f t="shared" si="115"/>
        <v>0</v>
      </c>
      <c r="FKL181" s="216">
        <f t="shared" si="115"/>
        <v>0</v>
      </c>
      <c r="FKM181" s="216">
        <f t="shared" si="115"/>
        <v>0</v>
      </c>
      <c r="FKN181" s="216">
        <f t="shared" ref="FKN181:FMY181" si="116">FKN180+FKN174+FKN168+FKN155+FKN142+FKN131+FKN126+FKN110+FKN92+FKN76+FKN54+FKN22</f>
        <v>0</v>
      </c>
      <c r="FKO181" s="216">
        <f t="shared" si="116"/>
        <v>0</v>
      </c>
      <c r="FKP181" s="216">
        <f t="shared" si="116"/>
        <v>0</v>
      </c>
      <c r="FKQ181" s="216">
        <f t="shared" si="116"/>
        <v>0</v>
      </c>
      <c r="FKR181" s="216">
        <f t="shared" si="116"/>
        <v>0</v>
      </c>
      <c r="FKS181" s="216">
        <f t="shared" si="116"/>
        <v>0</v>
      </c>
      <c r="FKT181" s="216">
        <f t="shared" si="116"/>
        <v>0</v>
      </c>
      <c r="FKU181" s="216">
        <f t="shared" si="116"/>
        <v>0</v>
      </c>
      <c r="FKV181" s="216">
        <f t="shared" si="116"/>
        <v>0</v>
      </c>
      <c r="FKW181" s="216">
        <f t="shared" si="116"/>
        <v>0</v>
      </c>
      <c r="FKX181" s="216">
        <f t="shared" si="116"/>
        <v>0</v>
      </c>
      <c r="FKY181" s="216">
        <f t="shared" si="116"/>
        <v>0</v>
      </c>
      <c r="FKZ181" s="216">
        <f t="shared" si="116"/>
        <v>0</v>
      </c>
      <c r="FLA181" s="216">
        <f t="shared" si="116"/>
        <v>0</v>
      </c>
      <c r="FLB181" s="216">
        <f t="shared" si="116"/>
        <v>0</v>
      </c>
      <c r="FLC181" s="216">
        <f t="shared" si="116"/>
        <v>0</v>
      </c>
      <c r="FLD181" s="216">
        <f t="shared" si="116"/>
        <v>0</v>
      </c>
      <c r="FLE181" s="216">
        <f t="shared" si="116"/>
        <v>0</v>
      </c>
      <c r="FLF181" s="216">
        <f t="shared" si="116"/>
        <v>0</v>
      </c>
      <c r="FLG181" s="216">
        <f t="shared" si="116"/>
        <v>0</v>
      </c>
      <c r="FLH181" s="216">
        <f t="shared" si="116"/>
        <v>0</v>
      </c>
      <c r="FLI181" s="216">
        <f t="shared" si="116"/>
        <v>0</v>
      </c>
      <c r="FLJ181" s="216">
        <f t="shared" si="116"/>
        <v>0</v>
      </c>
      <c r="FLK181" s="216">
        <f t="shared" si="116"/>
        <v>0</v>
      </c>
      <c r="FLL181" s="216">
        <f t="shared" si="116"/>
        <v>0</v>
      </c>
      <c r="FLM181" s="216">
        <f t="shared" si="116"/>
        <v>0</v>
      </c>
      <c r="FLN181" s="216">
        <f t="shared" si="116"/>
        <v>0</v>
      </c>
      <c r="FLO181" s="216">
        <f t="shared" si="116"/>
        <v>0</v>
      </c>
      <c r="FLP181" s="216">
        <f t="shared" si="116"/>
        <v>0</v>
      </c>
      <c r="FLQ181" s="216">
        <f t="shared" si="116"/>
        <v>0</v>
      </c>
      <c r="FLR181" s="216">
        <f t="shared" si="116"/>
        <v>0</v>
      </c>
      <c r="FLS181" s="216">
        <f t="shared" si="116"/>
        <v>0</v>
      </c>
      <c r="FLT181" s="216">
        <f t="shared" si="116"/>
        <v>0</v>
      </c>
      <c r="FLU181" s="216">
        <f t="shared" si="116"/>
        <v>0</v>
      </c>
      <c r="FLV181" s="216">
        <f t="shared" si="116"/>
        <v>0</v>
      </c>
      <c r="FLW181" s="216">
        <f t="shared" si="116"/>
        <v>0</v>
      </c>
      <c r="FLX181" s="216">
        <f t="shared" si="116"/>
        <v>0</v>
      </c>
      <c r="FLY181" s="216">
        <f t="shared" si="116"/>
        <v>0</v>
      </c>
      <c r="FLZ181" s="216">
        <f t="shared" si="116"/>
        <v>0</v>
      </c>
      <c r="FMA181" s="216">
        <f t="shared" si="116"/>
        <v>0</v>
      </c>
      <c r="FMB181" s="216">
        <f t="shared" si="116"/>
        <v>0</v>
      </c>
      <c r="FMC181" s="216">
        <f t="shared" si="116"/>
        <v>0</v>
      </c>
      <c r="FMD181" s="216">
        <f t="shared" si="116"/>
        <v>0</v>
      </c>
      <c r="FME181" s="216">
        <f t="shared" si="116"/>
        <v>0</v>
      </c>
      <c r="FMF181" s="216">
        <f t="shared" si="116"/>
        <v>0</v>
      </c>
      <c r="FMG181" s="216">
        <f t="shared" si="116"/>
        <v>0</v>
      </c>
      <c r="FMH181" s="216">
        <f t="shared" si="116"/>
        <v>0</v>
      </c>
      <c r="FMI181" s="216">
        <f t="shared" si="116"/>
        <v>0</v>
      </c>
      <c r="FMJ181" s="216">
        <f t="shared" si="116"/>
        <v>0</v>
      </c>
      <c r="FMK181" s="216">
        <f t="shared" si="116"/>
        <v>0</v>
      </c>
      <c r="FML181" s="216">
        <f t="shared" si="116"/>
        <v>0</v>
      </c>
      <c r="FMM181" s="216">
        <f t="shared" si="116"/>
        <v>0</v>
      </c>
      <c r="FMN181" s="216">
        <f t="shared" si="116"/>
        <v>0</v>
      </c>
      <c r="FMO181" s="216">
        <f t="shared" si="116"/>
        <v>0</v>
      </c>
      <c r="FMP181" s="216">
        <f t="shared" si="116"/>
        <v>0</v>
      </c>
      <c r="FMQ181" s="216">
        <f t="shared" si="116"/>
        <v>0</v>
      </c>
      <c r="FMR181" s="216">
        <f t="shared" si="116"/>
        <v>0</v>
      </c>
      <c r="FMS181" s="216">
        <f t="shared" si="116"/>
        <v>0</v>
      </c>
      <c r="FMT181" s="216">
        <f t="shared" si="116"/>
        <v>0</v>
      </c>
      <c r="FMU181" s="216">
        <f t="shared" si="116"/>
        <v>0</v>
      </c>
      <c r="FMV181" s="216">
        <f t="shared" si="116"/>
        <v>0</v>
      </c>
      <c r="FMW181" s="216">
        <f t="shared" si="116"/>
        <v>0</v>
      </c>
      <c r="FMX181" s="216">
        <f t="shared" si="116"/>
        <v>0</v>
      </c>
      <c r="FMY181" s="216">
        <f t="shared" si="116"/>
        <v>0</v>
      </c>
      <c r="FMZ181" s="216">
        <f t="shared" ref="FMZ181:FPK181" si="117">FMZ180+FMZ174+FMZ168+FMZ155+FMZ142+FMZ131+FMZ126+FMZ110+FMZ92+FMZ76+FMZ54+FMZ22</f>
        <v>0</v>
      </c>
      <c r="FNA181" s="216">
        <f t="shared" si="117"/>
        <v>0</v>
      </c>
      <c r="FNB181" s="216">
        <f t="shared" si="117"/>
        <v>0</v>
      </c>
      <c r="FNC181" s="216">
        <f t="shared" si="117"/>
        <v>0</v>
      </c>
      <c r="FND181" s="216">
        <f t="shared" si="117"/>
        <v>0</v>
      </c>
      <c r="FNE181" s="216">
        <f t="shared" si="117"/>
        <v>0</v>
      </c>
      <c r="FNF181" s="216">
        <f t="shared" si="117"/>
        <v>0</v>
      </c>
      <c r="FNG181" s="216">
        <f t="shared" si="117"/>
        <v>0</v>
      </c>
      <c r="FNH181" s="216">
        <f t="shared" si="117"/>
        <v>0</v>
      </c>
      <c r="FNI181" s="216">
        <f t="shared" si="117"/>
        <v>0</v>
      </c>
      <c r="FNJ181" s="216">
        <f t="shared" si="117"/>
        <v>0</v>
      </c>
      <c r="FNK181" s="216">
        <f t="shared" si="117"/>
        <v>0</v>
      </c>
      <c r="FNL181" s="216">
        <f t="shared" si="117"/>
        <v>0</v>
      </c>
      <c r="FNM181" s="216">
        <f t="shared" si="117"/>
        <v>0</v>
      </c>
      <c r="FNN181" s="216">
        <f t="shared" si="117"/>
        <v>0</v>
      </c>
      <c r="FNO181" s="216">
        <f t="shared" si="117"/>
        <v>0</v>
      </c>
      <c r="FNP181" s="216">
        <f t="shared" si="117"/>
        <v>0</v>
      </c>
      <c r="FNQ181" s="216">
        <f t="shared" si="117"/>
        <v>0</v>
      </c>
      <c r="FNR181" s="216">
        <f t="shared" si="117"/>
        <v>0</v>
      </c>
      <c r="FNS181" s="216">
        <f t="shared" si="117"/>
        <v>0</v>
      </c>
      <c r="FNT181" s="216">
        <f t="shared" si="117"/>
        <v>0</v>
      </c>
      <c r="FNU181" s="216">
        <f t="shared" si="117"/>
        <v>0</v>
      </c>
      <c r="FNV181" s="216">
        <f t="shared" si="117"/>
        <v>0</v>
      </c>
      <c r="FNW181" s="216">
        <f t="shared" si="117"/>
        <v>0</v>
      </c>
      <c r="FNX181" s="216">
        <f t="shared" si="117"/>
        <v>0</v>
      </c>
      <c r="FNY181" s="216">
        <f t="shared" si="117"/>
        <v>0</v>
      </c>
      <c r="FNZ181" s="216">
        <f t="shared" si="117"/>
        <v>0</v>
      </c>
      <c r="FOA181" s="216">
        <f t="shared" si="117"/>
        <v>0</v>
      </c>
      <c r="FOB181" s="216">
        <f t="shared" si="117"/>
        <v>0</v>
      </c>
      <c r="FOC181" s="216">
        <f t="shared" si="117"/>
        <v>0</v>
      </c>
      <c r="FOD181" s="216">
        <f t="shared" si="117"/>
        <v>0</v>
      </c>
      <c r="FOE181" s="216">
        <f t="shared" si="117"/>
        <v>0</v>
      </c>
      <c r="FOF181" s="216">
        <f t="shared" si="117"/>
        <v>0</v>
      </c>
      <c r="FOG181" s="216">
        <f t="shared" si="117"/>
        <v>0</v>
      </c>
      <c r="FOH181" s="216">
        <f t="shared" si="117"/>
        <v>0</v>
      </c>
      <c r="FOI181" s="216">
        <f t="shared" si="117"/>
        <v>0</v>
      </c>
      <c r="FOJ181" s="216">
        <f t="shared" si="117"/>
        <v>0</v>
      </c>
      <c r="FOK181" s="216">
        <f t="shared" si="117"/>
        <v>0</v>
      </c>
      <c r="FOL181" s="216">
        <f t="shared" si="117"/>
        <v>0</v>
      </c>
      <c r="FOM181" s="216">
        <f t="shared" si="117"/>
        <v>0</v>
      </c>
      <c r="FON181" s="216">
        <f t="shared" si="117"/>
        <v>0</v>
      </c>
      <c r="FOO181" s="216">
        <f t="shared" si="117"/>
        <v>0</v>
      </c>
      <c r="FOP181" s="216">
        <f t="shared" si="117"/>
        <v>0</v>
      </c>
      <c r="FOQ181" s="216">
        <f t="shared" si="117"/>
        <v>0</v>
      </c>
      <c r="FOR181" s="216">
        <f t="shared" si="117"/>
        <v>0</v>
      </c>
      <c r="FOS181" s="216">
        <f t="shared" si="117"/>
        <v>0</v>
      </c>
      <c r="FOT181" s="216">
        <f t="shared" si="117"/>
        <v>0</v>
      </c>
      <c r="FOU181" s="216">
        <f t="shared" si="117"/>
        <v>0</v>
      </c>
      <c r="FOV181" s="216">
        <f t="shared" si="117"/>
        <v>0</v>
      </c>
      <c r="FOW181" s="216">
        <f t="shared" si="117"/>
        <v>0</v>
      </c>
      <c r="FOX181" s="216">
        <f t="shared" si="117"/>
        <v>0</v>
      </c>
      <c r="FOY181" s="216">
        <f t="shared" si="117"/>
        <v>0</v>
      </c>
      <c r="FOZ181" s="216">
        <f t="shared" si="117"/>
        <v>0</v>
      </c>
      <c r="FPA181" s="216">
        <f t="shared" si="117"/>
        <v>0</v>
      </c>
      <c r="FPB181" s="216">
        <f t="shared" si="117"/>
        <v>0</v>
      </c>
      <c r="FPC181" s="216">
        <f t="shared" si="117"/>
        <v>0</v>
      </c>
      <c r="FPD181" s="216">
        <f t="shared" si="117"/>
        <v>0</v>
      </c>
      <c r="FPE181" s="216">
        <f t="shared" si="117"/>
        <v>0</v>
      </c>
      <c r="FPF181" s="216">
        <f t="shared" si="117"/>
        <v>0</v>
      </c>
      <c r="FPG181" s="216">
        <f t="shared" si="117"/>
        <v>0</v>
      </c>
      <c r="FPH181" s="216">
        <f t="shared" si="117"/>
        <v>0</v>
      </c>
      <c r="FPI181" s="216">
        <f t="shared" si="117"/>
        <v>0</v>
      </c>
      <c r="FPJ181" s="216">
        <f t="shared" si="117"/>
        <v>0</v>
      </c>
      <c r="FPK181" s="216">
        <f t="shared" si="117"/>
        <v>0</v>
      </c>
      <c r="FPL181" s="216">
        <f t="shared" ref="FPL181:FRW181" si="118">FPL180+FPL174+FPL168+FPL155+FPL142+FPL131+FPL126+FPL110+FPL92+FPL76+FPL54+FPL22</f>
        <v>0</v>
      </c>
      <c r="FPM181" s="216">
        <f t="shared" si="118"/>
        <v>0</v>
      </c>
      <c r="FPN181" s="216">
        <f t="shared" si="118"/>
        <v>0</v>
      </c>
      <c r="FPO181" s="216">
        <f t="shared" si="118"/>
        <v>0</v>
      </c>
      <c r="FPP181" s="216">
        <f t="shared" si="118"/>
        <v>0</v>
      </c>
      <c r="FPQ181" s="216">
        <f t="shared" si="118"/>
        <v>0</v>
      </c>
      <c r="FPR181" s="216">
        <f t="shared" si="118"/>
        <v>0</v>
      </c>
      <c r="FPS181" s="216">
        <f t="shared" si="118"/>
        <v>0</v>
      </c>
      <c r="FPT181" s="216">
        <f t="shared" si="118"/>
        <v>0</v>
      </c>
      <c r="FPU181" s="216">
        <f t="shared" si="118"/>
        <v>0</v>
      </c>
      <c r="FPV181" s="216">
        <f t="shared" si="118"/>
        <v>0</v>
      </c>
      <c r="FPW181" s="216">
        <f t="shared" si="118"/>
        <v>0</v>
      </c>
      <c r="FPX181" s="216">
        <f t="shared" si="118"/>
        <v>0</v>
      </c>
      <c r="FPY181" s="216">
        <f t="shared" si="118"/>
        <v>0</v>
      </c>
      <c r="FPZ181" s="216">
        <f t="shared" si="118"/>
        <v>0</v>
      </c>
      <c r="FQA181" s="216">
        <f t="shared" si="118"/>
        <v>0</v>
      </c>
      <c r="FQB181" s="216">
        <f t="shared" si="118"/>
        <v>0</v>
      </c>
      <c r="FQC181" s="216">
        <f t="shared" si="118"/>
        <v>0</v>
      </c>
      <c r="FQD181" s="216">
        <f t="shared" si="118"/>
        <v>0</v>
      </c>
      <c r="FQE181" s="216">
        <f t="shared" si="118"/>
        <v>0</v>
      </c>
      <c r="FQF181" s="216">
        <f t="shared" si="118"/>
        <v>0</v>
      </c>
      <c r="FQG181" s="216">
        <f t="shared" si="118"/>
        <v>0</v>
      </c>
      <c r="FQH181" s="216">
        <f t="shared" si="118"/>
        <v>0</v>
      </c>
      <c r="FQI181" s="216">
        <f t="shared" si="118"/>
        <v>0</v>
      </c>
      <c r="FQJ181" s="216">
        <f t="shared" si="118"/>
        <v>0</v>
      </c>
      <c r="FQK181" s="216">
        <f t="shared" si="118"/>
        <v>0</v>
      </c>
      <c r="FQL181" s="216">
        <f t="shared" si="118"/>
        <v>0</v>
      </c>
      <c r="FQM181" s="216">
        <f t="shared" si="118"/>
        <v>0</v>
      </c>
      <c r="FQN181" s="216">
        <f t="shared" si="118"/>
        <v>0</v>
      </c>
      <c r="FQO181" s="216">
        <f t="shared" si="118"/>
        <v>0</v>
      </c>
      <c r="FQP181" s="216">
        <f t="shared" si="118"/>
        <v>0</v>
      </c>
      <c r="FQQ181" s="216">
        <f t="shared" si="118"/>
        <v>0</v>
      </c>
      <c r="FQR181" s="216">
        <f t="shared" si="118"/>
        <v>0</v>
      </c>
      <c r="FQS181" s="216">
        <f t="shared" si="118"/>
        <v>0</v>
      </c>
      <c r="FQT181" s="216">
        <f t="shared" si="118"/>
        <v>0</v>
      </c>
      <c r="FQU181" s="216">
        <f t="shared" si="118"/>
        <v>0</v>
      </c>
      <c r="FQV181" s="216">
        <f t="shared" si="118"/>
        <v>0</v>
      </c>
      <c r="FQW181" s="216">
        <f t="shared" si="118"/>
        <v>0</v>
      </c>
      <c r="FQX181" s="216">
        <f t="shared" si="118"/>
        <v>0</v>
      </c>
      <c r="FQY181" s="216">
        <f t="shared" si="118"/>
        <v>0</v>
      </c>
      <c r="FQZ181" s="216">
        <f t="shared" si="118"/>
        <v>0</v>
      </c>
      <c r="FRA181" s="216">
        <f t="shared" si="118"/>
        <v>0</v>
      </c>
      <c r="FRB181" s="216">
        <f t="shared" si="118"/>
        <v>0</v>
      </c>
      <c r="FRC181" s="216">
        <f t="shared" si="118"/>
        <v>0</v>
      </c>
      <c r="FRD181" s="216">
        <f t="shared" si="118"/>
        <v>0</v>
      </c>
      <c r="FRE181" s="216">
        <f t="shared" si="118"/>
        <v>0</v>
      </c>
      <c r="FRF181" s="216">
        <f t="shared" si="118"/>
        <v>0</v>
      </c>
      <c r="FRG181" s="216">
        <f t="shared" si="118"/>
        <v>0</v>
      </c>
      <c r="FRH181" s="216">
        <f t="shared" si="118"/>
        <v>0</v>
      </c>
      <c r="FRI181" s="216">
        <f t="shared" si="118"/>
        <v>0</v>
      </c>
      <c r="FRJ181" s="216">
        <f t="shared" si="118"/>
        <v>0</v>
      </c>
      <c r="FRK181" s="216">
        <f t="shared" si="118"/>
        <v>0</v>
      </c>
      <c r="FRL181" s="216">
        <f t="shared" si="118"/>
        <v>0</v>
      </c>
      <c r="FRM181" s="216">
        <f t="shared" si="118"/>
        <v>0</v>
      </c>
      <c r="FRN181" s="216">
        <f t="shared" si="118"/>
        <v>0</v>
      </c>
      <c r="FRO181" s="216">
        <f t="shared" si="118"/>
        <v>0</v>
      </c>
      <c r="FRP181" s="216">
        <f t="shared" si="118"/>
        <v>0</v>
      </c>
      <c r="FRQ181" s="216">
        <f t="shared" si="118"/>
        <v>0</v>
      </c>
      <c r="FRR181" s="216">
        <f t="shared" si="118"/>
        <v>0</v>
      </c>
      <c r="FRS181" s="216">
        <f t="shared" si="118"/>
        <v>0</v>
      </c>
      <c r="FRT181" s="216">
        <f t="shared" si="118"/>
        <v>0</v>
      </c>
      <c r="FRU181" s="216">
        <f t="shared" si="118"/>
        <v>0</v>
      </c>
      <c r="FRV181" s="216">
        <f t="shared" si="118"/>
        <v>0</v>
      </c>
      <c r="FRW181" s="216">
        <f t="shared" si="118"/>
        <v>0</v>
      </c>
      <c r="FRX181" s="216">
        <f t="shared" ref="FRX181:FUI181" si="119">FRX180+FRX174+FRX168+FRX155+FRX142+FRX131+FRX126+FRX110+FRX92+FRX76+FRX54+FRX22</f>
        <v>0</v>
      </c>
      <c r="FRY181" s="216">
        <f t="shared" si="119"/>
        <v>0</v>
      </c>
      <c r="FRZ181" s="216">
        <f t="shared" si="119"/>
        <v>0</v>
      </c>
      <c r="FSA181" s="216">
        <f t="shared" si="119"/>
        <v>0</v>
      </c>
      <c r="FSB181" s="216">
        <f t="shared" si="119"/>
        <v>0</v>
      </c>
      <c r="FSC181" s="216">
        <f t="shared" si="119"/>
        <v>0</v>
      </c>
      <c r="FSD181" s="216">
        <f t="shared" si="119"/>
        <v>0</v>
      </c>
      <c r="FSE181" s="216">
        <f t="shared" si="119"/>
        <v>0</v>
      </c>
      <c r="FSF181" s="216">
        <f t="shared" si="119"/>
        <v>0</v>
      </c>
      <c r="FSG181" s="216">
        <f t="shared" si="119"/>
        <v>0</v>
      </c>
      <c r="FSH181" s="216">
        <f t="shared" si="119"/>
        <v>0</v>
      </c>
      <c r="FSI181" s="216">
        <f t="shared" si="119"/>
        <v>0</v>
      </c>
      <c r="FSJ181" s="216">
        <f t="shared" si="119"/>
        <v>0</v>
      </c>
      <c r="FSK181" s="216">
        <f t="shared" si="119"/>
        <v>0</v>
      </c>
      <c r="FSL181" s="216">
        <f t="shared" si="119"/>
        <v>0</v>
      </c>
      <c r="FSM181" s="216">
        <f t="shared" si="119"/>
        <v>0</v>
      </c>
      <c r="FSN181" s="216">
        <f t="shared" si="119"/>
        <v>0</v>
      </c>
      <c r="FSO181" s="216">
        <f t="shared" si="119"/>
        <v>0</v>
      </c>
      <c r="FSP181" s="216">
        <f t="shared" si="119"/>
        <v>0</v>
      </c>
      <c r="FSQ181" s="216">
        <f t="shared" si="119"/>
        <v>0</v>
      </c>
      <c r="FSR181" s="216">
        <f t="shared" si="119"/>
        <v>0</v>
      </c>
      <c r="FSS181" s="216">
        <f t="shared" si="119"/>
        <v>0</v>
      </c>
      <c r="FST181" s="216">
        <f t="shared" si="119"/>
        <v>0</v>
      </c>
      <c r="FSU181" s="216">
        <f t="shared" si="119"/>
        <v>0</v>
      </c>
      <c r="FSV181" s="216">
        <f t="shared" si="119"/>
        <v>0</v>
      </c>
      <c r="FSW181" s="216">
        <f t="shared" si="119"/>
        <v>0</v>
      </c>
      <c r="FSX181" s="216">
        <f t="shared" si="119"/>
        <v>0</v>
      </c>
      <c r="FSY181" s="216">
        <f t="shared" si="119"/>
        <v>0</v>
      </c>
      <c r="FSZ181" s="216">
        <f t="shared" si="119"/>
        <v>0</v>
      </c>
      <c r="FTA181" s="216">
        <f t="shared" si="119"/>
        <v>0</v>
      </c>
      <c r="FTB181" s="216">
        <f t="shared" si="119"/>
        <v>0</v>
      </c>
      <c r="FTC181" s="216">
        <f t="shared" si="119"/>
        <v>0</v>
      </c>
      <c r="FTD181" s="216">
        <f t="shared" si="119"/>
        <v>0</v>
      </c>
      <c r="FTE181" s="216">
        <f t="shared" si="119"/>
        <v>0</v>
      </c>
      <c r="FTF181" s="216">
        <f t="shared" si="119"/>
        <v>0</v>
      </c>
      <c r="FTG181" s="216">
        <f t="shared" si="119"/>
        <v>0</v>
      </c>
      <c r="FTH181" s="216">
        <f t="shared" si="119"/>
        <v>0</v>
      </c>
      <c r="FTI181" s="216">
        <f t="shared" si="119"/>
        <v>0</v>
      </c>
      <c r="FTJ181" s="216">
        <f t="shared" si="119"/>
        <v>0</v>
      </c>
      <c r="FTK181" s="216">
        <f t="shared" si="119"/>
        <v>0</v>
      </c>
      <c r="FTL181" s="216">
        <f t="shared" si="119"/>
        <v>0</v>
      </c>
      <c r="FTM181" s="216">
        <f t="shared" si="119"/>
        <v>0</v>
      </c>
      <c r="FTN181" s="216">
        <f t="shared" si="119"/>
        <v>0</v>
      </c>
      <c r="FTO181" s="216">
        <f t="shared" si="119"/>
        <v>0</v>
      </c>
      <c r="FTP181" s="216">
        <f t="shared" si="119"/>
        <v>0</v>
      </c>
      <c r="FTQ181" s="216">
        <f t="shared" si="119"/>
        <v>0</v>
      </c>
      <c r="FTR181" s="216">
        <f t="shared" si="119"/>
        <v>0</v>
      </c>
      <c r="FTS181" s="216">
        <f t="shared" si="119"/>
        <v>0</v>
      </c>
      <c r="FTT181" s="216">
        <f t="shared" si="119"/>
        <v>0</v>
      </c>
      <c r="FTU181" s="216">
        <f t="shared" si="119"/>
        <v>0</v>
      </c>
      <c r="FTV181" s="216">
        <f t="shared" si="119"/>
        <v>0</v>
      </c>
      <c r="FTW181" s="216">
        <f t="shared" si="119"/>
        <v>0</v>
      </c>
      <c r="FTX181" s="216">
        <f t="shared" si="119"/>
        <v>0</v>
      </c>
      <c r="FTY181" s="216">
        <f t="shared" si="119"/>
        <v>0</v>
      </c>
      <c r="FTZ181" s="216">
        <f t="shared" si="119"/>
        <v>0</v>
      </c>
      <c r="FUA181" s="216">
        <f t="shared" si="119"/>
        <v>0</v>
      </c>
      <c r="FUB181" s="216">
        <f t="shared" si="119"/>
        <v>0</v>
      </c>
      <c r="FUC181" s="216">
        <f t="shared" si="119"/>
        <v>0</v>
      </c>
      <c r="FUD181" s="216">
        <f t="shared" si="119"/>
        <v>0</v>
      </c>
      <c r="FUE181" s="216">
        <f t="shared" si="119"/>
        <v>0</v>
      </c>
      <c r="FUF181" s="216">
        <f t="shared" si="119"/>
        <v>0</v>
      </c>
      <c r="FUG181" s="216">
        <f t="shared" si="119"/>
        <v>0</v>
      </c>
      <c r="FUH181" s="216">
        <f t="shared" si="119"/>
        <v>0</v>
      </c>
      <c r="FUI181" s="216">
        <f t="shared" si="119"/>
        <v>0</v>
      </c>
      <c r="FUJ181" s="216">
        <f t="shared" ref="FUJ181:FWU181" si="120">FUJ180+FUJ174+FUJ168+FUJ155+FUJ142+FUJ131+FUJ126+FUJ110+FUJ92+FUJ76+FUJ54+FUJ22</f>
        <v>0</v>
      </c>
      <c r="FUK181" s="216">
        <f t="shared" si="120"/>
        <v>0</v>
      </c>
      <c r="FUL181" s="216">
        <f t="shared" si="120"/>
        <v>0</v>
      </c>
      <c r="FUM181" s="216">
        <f t="shared" si="120"/>
        <v>0</v>
      </c>
      <c r="FUN181" s="216">
        <f t="shared" si="120"/>
        <v>0</v>
      </c>
      <c r="FUO181" s="216">
        <f t="shared" si="120"/>
        <v>0</v>
      </c>
      <c r="FUP181" s="216">
        <f t="shared" si="120"/>
        <v>0</v>
      </c>
      <c r="FUQ181" s="216">
        <f t="shared" si="120"/>
        <v>0</v>
      </c>
      <c r="FUR181" s="216">
        <f t="shared" si="120"/>
        <v>0</v>
      </c>
      <c r="FUS181" s="216">
        <f t="shared" si="120"/>
        <v>0</v>
      </c>
      <c r="FUT181" s="216">
        <f t="shared" si="120"/>
        <v>0</v>
      </c>
      <c r="FUU181" s="216">
        <f t="shared" si="120"/>
        <v>0</v>
      </c>
      <c r="FUV181" s="216">
        <f t="shared" si="120"/>
        <v>0</v>
      </c>
      <c r="FUW181" s="216">
        <f t="shared" si="120"/>
        <v>0</v>
      </c>
      <c r="FUX181" s="216">
        <f t="shared" si="120"/>
        <v>0</v>
      </c>
      <c r="FUY181" s="216">
        <f t="shared" si="120"/>
        <v>0</v>
      </c>
      <c r="FUZ181" s="216">
        <f t="shared" si="120"/>
        <v>0</v>
      </c>
      <c r="FVA181" s="216">
        <f t="shared" si="120"/>
        <v>0</v>
      </c>
      <c r="FVB181" s="216">
        <f t="shared" si="120"/>
        <v>0</v>
      </c>
      <c r="FVC181" s="216">
        <f t="shared" si="120"/>
        <v>0</v>
      </c>
      <c r="FVD181" s="216">
        <f t="shared" si="120"/>
        <v>0</v>
      </c>
      <c r="FVE181" s="216">
        <f t="shared" si="120"/>
        <v>0</v>
      </c>
      <c r="FVF181" s="216">
        <f t="shared" si="120"/>
        <v>0</v>
      </c>
      <c r="FVG181" s="216">
        <f t="shared" si="120"/>
        <v>0</v>
      </c>
      <c r="FVH181" s="216">
        <f t="shared" si="120"/>
        <v>0</v>
      </c>
      <c r="FVI181" s="216">
        <f t="shared" si="120"/>
        <v>0</v>
      </c>
      <c r="FVJ181" s="216">
        <f t="shared" si="120"/>
        <v>0</v>
      </c>
      <c r="FVK181" s="216">
        <f t="shared" si="120"/>
        <v>0</v>
      </c>
      <c r="FVL181" s="216">
        <f t="shared" si="120"/>
        <v>0</v>
      </c>
      <c r="FVM181" s="216">
        <f t="shared" si="120"/>
        <v>0</v>
      </c>
      <c r="FVN181" s="216">
        <f t="shared" si="120"/>
        <v>0</v>
      </c>
      <c r="FVO181" s="216">
        <f t="shared" si="120"/>
        <v>0</v>
      </c>
      <c r="FVP181" s="216">
        <f t="shared" si="120"/>
        <v>0</v>
      </c>
      <c r="FVQ181" s="216">
        <f t="shared" si="120"/>
        <v>0</v>
      </c>
      <c r="FVR181" s="216">
        <f t="shared" si="120"/>
        <v>0</v>
      </c>
      <c r="FVS181" s="216">
        <f t="shared" si="120"/>
        <v>0</v>
      </c>
      <c r="FVT181" s="216">
        <f t="shared" si="120"/>
        <v>0</v>
      </c>
      <c r="FVU181" s="216">
        <f t="shared" si="120"/>
        <v>0</v>
      </c>
      <c r="FVV181" s="216">
        <f t="shared" si="120"/>
        <v>0</v>
      </c>
      <c r="FVW181" s="216">
        <f t="shared" si="120"/>
        <v>0</v>
      </c>
      <c r="FVX181" s="216">
        <f t="shared" si="120"/>
        <v>0</v>
      </c>
      <c r="FVY181" s="216">
        <f t="shared" si="120"/>
        <v>0</v>
      </c>
      <c r="FVZ181" s="216">
        <f t="shared" si="120"/>
        <v>0</v>
      </c>
      <c r="FWA181" s="216">
        <f t="shared" si="120"/>
        <v>0</v>
      </c>
      <c r="FWB181" s="216">
        <f t="shared" si="120"/>
        <v>0</v>
      </c>
      <c r="FWC181" s="216">
        <f t="shared" si="120"/>
        <v>0</v>
      </c>
      <c r="FWD181" s="216">
        <f t="shared" si="120"/>
        <v>0</v>
      </c>
      <c r="FWE181" s="216">
        <f t="shared" si="120"/>
        <v>0</v>
      </c>
      <c r="FWF181" s="216">
        <f t="shared" si="120"/>
        <v>0</v>
      </c>
      <c r="FWG181" s="216">
        <f t="shared" si="120"/>
        <v>0</v>
      </c>
      <c r="FWH181" s="216">
        <f t="shared" si="120"/>
        <v>0</v>
      </c>
      <c r="FWI181" s="216">
        <f t="shared" si="120"/>
        <v>0</v>
      </c>
      <c r="FWJ181" s="216">
        <f t="shared" si="120"/>
        <v>0</v>
      </c>
      <c r="FWK181" s="216">
        <f t="shared" si="120"/>
        <v>0</v>
      </c>
      <c r="FWL181" s="216">
        <f t="shared" si="120"/>
        <v>0</v>
      </c>
      <c r="FWM181" s="216">
        <f t="shared" si="120"/>
        <v>0</v>
      </c>
      <c r="FWN181" s="216">
        <f t="shared" si="120"/>
        <v>0</v>
      </c>
      <c r="FWO181" s="216">
        <f t="shared" si="120"/>
        <v>0</v>
      </c>
      <c r="FWP181" s="216">
        <f t="shared" si="120"/>
        <v>0</v>
      </c>
      <c r="FWQ181" s="216">
        <f t="shared" si="120"/>
        <v>0</v>
      </c>
      <c r="FWR181" s="216">
        <f t="shared" si="120"/>
        <v>0</v>
      </c>
      <c r="FWS181" s="216">
        <f t="shared" si="120"/>
        <v>0</v>
      </c>
      <c r="FWT181" s="216">
        <f t="shared" si="120"/>
        <v>0</v>
      </c>
      <c r="FWU181" s="216">
        <f t="shared" si="120"/>
        <v>0</v>
      </c>
      <c r="FWV181" s="216">
        <f t="shared" ref="FWV181:FZG181" si="121">FWV180+FWV174+FWV168+FWV155+FWV142+FWV131+FWV126+FWV110+FWV92+FWV76+FWV54+FWV22</f>
        <v>0</v>
      </c>
      <c r="FWW181" s="216">
        <f t="shared" si="121"/>
        <v>0</v>
      </c>
      <c r="FWX181" s="216">
        <f t="shared" si="121"/>
        <v>0</v>
      </c>
      <c r="FWY181" s="216">
        <f t="shared" si="121"/>
        <v>0</v>
      </c>
      <c r="FWZ181" s="216">
        <f t="shared" si="121"/>
        <v>0</v>
      </c>
      <c r="FXA181" s="216">
        <f t="shared" si="121"/>
        <v>0</v>
      </c>
      <c r="FXB181" s="216">
        <f t="shared" si="121"/>
        <v>0</v>
      </c>
      <c r="FXC181" s="216">
        <f t="shared" si="121"/>
        <v>0</v>
      </c>
      <c r="FXD181" s="216">
        <f t="shared" si="121"/>
        <v>0</v>
      </c>
      <c r="FXE181" s="216">
        <f t="shared" si="121"/>
        <v>0</v>
      </c>
      <c r="FXF181" s="216">
        <f t="shared" si="121"/>
        <v>0</v>
      </c>
      <c r="FXG181" s="216">
        <f t="shared" si="121"/>
        <v>0</v>
      </c>
      <c r="FXH181" s="216">
        <f t="shared" si="121"/>
        <v>0</v>
      </c>
      <c r="FXI181" s="216">
        <f t="shared" si="121"/>
        <v>0</v>
      </c>
      <c r="FXJ181" s="216">
        <f t="shared" si="121"/>
        <v>0</v>
      </c>
      <c r="FXK181" s="216">
        <f t="shared" si="121"/>
        <v>0</v>
      </c>
      <c r="FXL181" s="216">
        <f t="shared" si="121"/>
        <v>0</v>
      </c>
      <c r="FXM181" s="216">
        <f t="shared" si="121"/>
        <v>0</v>
      </c>
      <c r="FXN181" s="216">
        <f t="shared" si="121"/>
        <v>0</v>
      </c>
      <c r="FXO181" s="216">
        <f t="shared" si="121"/>
        <v>0</v>
      </c>
      <c r="FXP181" s="216">
        <f t="shared" si="121"/>
        <v>0</v>
      </c>
      <c r="FXQ181" s="216">
        <f t="shared" si="121"/>
        <v>0</v>
      </c>
      <c r="FXR181" s="216">
        <f t="shared" si="121"/>
        <v>0</v>
      </c>
      <c r="FXS181" s="216">
        <f t="shared" si="121"/>
        <v>0</v>
      </c>
      <c r="FXT181" s="216">
        <f t="shared" si="121"/>
        <v>0</v>
      </c>
      <c r="FXU181" s="216">
        <f t="shared" si="121"/>
        <v>0</v>
      </c>
      <c r="FXV181" s="216">
        <f t="shared" si="121"/>
        <v>0</v>
      </c>
      <c r="FXW181" s="216">
        <f t="shared" si="121"/>
        <v>0</v>
      </c>
      <c r="FXX181" s="216">
        <f t="shared" si="121"/>
        <v>0</v>
      </c>
      <c r="FXY181" s="216">
        <f t="shared" si="121"/>
        <v>0</v>
      </c>
      <c r="FXZ181" s="216">
        <f t="shared" si="121"/>
        <v>0</v>
      </c>
      <c r="FYA181" s="216">
        <f t="shared" si="121"/>
        <v>0</v>
      </c>
      <c r="FYB181" s="216">
        <f t="shared" si="121"/>
        <v>0</v>
      </c>
      <c r="FYC181" s="216">
        <f t="shared" si="121"/>
        <v>0</v>
      </c>
      <c r="FYD181" s="216">
        <f t="shared" si="121"/>
        <v>0</v>
      </c>
      <c r="FYE181" s="216">
        <f t="shared" si="121"/>
        <v>0</v>
      </c>
      <c r="FYF181" s="216">
        <f t="shared" si="121"/>
        <v>0</v>
      </c>
      <c r="FYG181" s="216">
        <f t="shared" si="121"/>
        <v>0</v>
      </c>
      <c r="FYH181" s="216">
        <f t="shared" si="121"/>
        <v>0</v>
      </c>
      <c r="FYI181" s="216">
        <f t="shared" si="121"/>
        <v>0</v>
      </c>
      <c r="FYJ181" s="216">
        <f t="shared" si="121"/>
        <v>0</v>
      </c>
      <c r="FYK181" s="216">
        <f t="shared" si="121"/>
        <v>0</v>
      </c>
      <c r="FYL181" s="216">
        <f t="shared" si="121"/>
        <v>0</v>
      </c>
      <c r="FYM181" s="216">
        <f t="shared" si="121"/>
        <v>0</v>
      </c>
      <c r="FYN181" s="216">
        <f t="shared" si="121"/>
        <v>0</v>
      </c>
      <c r="FYO181" s="216">
        <f t="shared" si="121"/>
        <v>0</v>
      </c>
      <c r="FYP181" s="216">
        <f t="shared" si="121"/>
        <v>0</v>
      </c>
      <c r="FYQ181" s="216">
        <f t="shared" si="121"/>
        <v>0</v>
      </c>
      <c r="FYR181" s="216">
        <f t="shared" si="121"/>
        <v>0</v>
      </c>
      <c r="FYS181" s="216">
        <f t="shared" si="121"/>
        <v>0</v>
      </c>
      <c r="FYT181" s="216">
        <f t="shared" si="121"/>
        <v>0</v>
      </c>
      <c r="FYU181" s="216">
        <f t="shared" si="121"/>
        <v>0</v>
      </c>
      <c r="FYV181" s="216">
        <f t="shared" si="121"/>
        <v>0</v>
      </c>
      <c r="FYW181" s="216">
        <f t="shared" si="121"/>
        <v>0</v>
      </c>
      <c r="FYX181" s="216">
        <f t="shared" si="121"/>
        <v>0</v>
      </c>
      <c r="FYY181" s="216">
        <f t="shared" si="121"/>
        <v>0</v>
      </c>
      <c r="FYZ181" s="216">
        <f t="shared" si="121"/>
        <v>0</v>
      </c>
      <c r="FZA181" s="216">
        <f t="shared" si="121"/>
        <v>0</v>
      </c>
      <c r="FZB181" s="216">
        <f t="shared" si="121"/>
        <v>0</v>
      </c>
      <c r="FZC181" s="216">
        <f t="shared" si="121"/>
        <v>0</v>
      </c>
      <c r="FZD181" s="216">
        <f t="shared" si="121"/>
        <v>0</v>
      </c>
      <c r="FZE181" s="216">
        <f t="shared" si="121"/>
        <v>0</v>
      </c>
      <c r="FZF181" s="216">
        <f t="shared" si="121"/>
        <v>0</v>
      </c>
      <c r="FZG181" s="216">
        <f t="shared" si="121"/>
        <v>0</v>
      </c>
      <c r="FZH181" s="216">
        <f t="shared" ref="FZH181:GBS181" si="122">FZH180+FZH174+FZH168+FZH155+FZH142+FZH131+FZH126+FZH110+FZH92+FZH76+FZH54+FZH22</f>
        <v>0</v>
      </c>
      <c r="FZI181" s="216">
        <f t="shared" si="122"/>
        <v>0</v>
      </c>
      <c r="FZJ181" s="216">
        <f t="shared" si="122"/>
        <v>0</v>
      </c>
      <c r="FZK181" s="216">
        <f t="shared" si="122"/>
        <v>0</v>
      </c>
      <c r="FZL181" s="216">
        <f t="shared" si="122"/>
        <v>0</v>
      </c>
      <c r="FZM181" s="216">
        <f t="shared" si="122"/>
        <v>0</v>
      </c>
      <c r="FZN181" s="216">
        <f t="shared" si="122"/>
        <v>0</v>
      </c>
      <c r="FZO181" s="216">
        <f t="shared" si="122"/>
        <v>0</v>
      </c>
      <c r="FZP181" s="216">
        <f t="shared" si="122"/>
        <v>0</v>
      </c>
      <c r="FZQ181" s="216">
        <f t="shared" si="122"/>
        <v>0</v>
      </c>
      <c r="FZR181" s="216">
        <f t="shared" si="122"/>
        <v>0</v>
      </c>
      <c r="FZS181" s="216">
        <f t="shared" si="122"/>
        <v>0</v>
      </c>
      <c r="FZT181" s="216">
        <f t="shared" si="122"/>
        <v>0</v>
      </c>
      <c r="FZU181" s="216">
        <f t="shared" si="122"/>
        <v>0</v>
      </c>
      <c r="FZV181" s="216">
        <f t="shared" si="122"/>
        <v>0</v>
      </c>
      <c r="FZW181" s="216">
        <f t="shared" si="122"/>
        <v>0</v>
      </c>
      <c r="FZX181" s="216">
        <f t="shared" si="122"/>
        <v>0</v>
      </c>
      <c r="FZY181" s="216">
        <f t="shared" si="122"/>
        <v>0</v>
      </c>
      <c r="FZZ181" s="216">
        <f t="shared" si="122"/>
        <v>0</v>
      </c>
      <c r="GAA181" s="216">
        <f t="shared" si="122"/>
        <v>0</v>
      </c>
      <c r="GAB181" s="216">
        <f t="shared" si="122"/>
        <v>0</v>
      </c>
      <c r="GAC181" s="216">
        <f t="shared" si="122"/>
        <v>0</v>
      </c>
      <c r="GAD181" s="216">
        <f t="shared" si="122"/>
        <v>0</v>
      </c>
      <c r="GAE181" s="216">
        <f t="shared" si="122"/>
        <v>0</v>
      </c>
      <c r="GAF181" s="216">
        <f t="shared" si="122"/>
        <v>0</v>
      </c>
      <c r="GAG181" s="216">
        <f t="shared" si="122"/>
        <v>0</v>
      </c>
      <c r="GAH181" s="216">
        <f t="shared" si="122"/>
        <v>0</v>
      </c>
      <c r="GAI181" s="216">
        <f t="shared" si="122"/>
        <v>0</v>
      </c>
      <c r="GAJ181" s="216">
        <f t="shared" si="122"/>
        <v>0</v>
      </c>
      <c r="GAK181" s="216">
        <f t="shared" si="122"/>
        <v>0</v>
      </c>
      <c r="GAL181" s="216">
        <f t="shared" si="122"/>
        <v>0</v>
      </c>
      <c r="GAM181" s="216">
        <f t="shared" si="122"/>
        <v>0</v>
      </c>
      <c r="GAN181" s="216">
        <f t="shared" si="122"/>
        <v>0</v>
      </c>
      <c r="GAO181" s="216">
        <f t="shared" si="122"/>
        <v>0</v>
      </c>
      <c r="GAP181" s="216">
        <f t="shared" si="122"/>
        <v>0</v>
      </c>
      <c r="GAQ181" s="216">
        <f t="shared" si="122"/>
        <v>0</v>
      </c>
      <c r="GAR181" s="216">
        <f t="shared" si="122"/>
        <v>0</v>
      </c>
      <c r="GAS181" s="216">
        <f t="shared" si="122"/>
        <v>0</v>
      </c>
      <c r="GAT181" s="216">
        <f t="shared" si="122"/>
        <v>0</v>
      </c>
      <c r="GAU181" s="216">
        <f t="shared" si="122"/>
        <v>0</v>
      </c>
      <c r="GAV181" s="216">
        <f t="shared" si="122"/>
        <v>0</v>
      </c>
      <c r="GAW181" s="216">
        <f t="shared" si="122"/>
        <v>0</v>
      </c>
      <c r="GAX181" s="216">
        <f t="shared" si="122"/>
        <v>0</v>
      </c>
      <c r="GAY181" s="216">
        <f t="shared" si="122"/>
        <v>0</v>
      </c>
      <c r="GAZ181" s="216">
        <f t="shared" si="122"/>
        <v>0</v>
      </c>
      <c r="GBA181" s="216">
        <f t="shared" si="122"/>
        <v>0</v>
      </c>
      <c r="GBB181" s="216">
        <f t="shared" si="122"/>
        <v>0</v>
      </c>
      <c r="GBC181" s="216">
        <f t="shared" si="122"/>
        <v>0</v>
      </c>
      <c r="GBD181" s="216">
        <f t="shared" si="122"/>
        <v>0</v>
      </c>
      <c r="GBE181" s="216">
        <f t="shared" si="122"/>
        <v>0</v>
      </c>
      <c r="GBF181" s="216">
        <f t="shared" si="122"/>
        <v>0</v>
      </c>
      <c r="GBG181" s="216">
        <f t="shared" si="122"/>
        <v>0</v>
      </c>
      <c r="GBH181" s="216">
        <f t="shared" si="122"/>
        <v>0</v>
      </c>
      <c r="GBI181" s="216">
        <f t="shared" si="122"/>
        <v>0</v>
      </c>
      <c r="GBJ181" s="216">
        <f t="shared" si="122"/>
        <v>0</v>
      </c>
      <c r="GBK181" s="216">
        <f t="shared" si="122"/>
        <v>0</v>
      </c>
      <c r="GBL181" s="216">
        <f t="shared" si="122"/>
        <v>0</v>
      </c>
      <c r="GBM181" s="216">
        <f t="shared" si="122"/>
        <v>0</v>
      </c>
      <c r="GBN181" s="216">
        <f t="shared" si="122"/>
        <v>0</v>
      </c>
      <c r="GBO181" s="216">
        <f t="shared" si="122"/>
        <v>0</v>
      </c>
      <c r="GBP181" s="216">
        <f t="shared" si="122"/>
        <v>0</v>
      </c>
      <c r="GBQ181" s="216">
        <f t="shared" si="122"/>
        <v>0</v>
      </c>
      <c r="GBR181" s="216">
        <f t="shared" si="122"/>
        <v>0</v>
      </c>
      <c r="GBS181" s="216">
        <f t="shared" si="122"/>
        <v>0</v>
      </c>
      <c r="GBT181" s="216">
        <f t="shared" ref="GBT181:GEE181" si="123">GBT180+GBT174+GBT168+GBT155+GBT142+GBT131+GBT126+GBT110+GBT92+GBT76+GBT54+GBT22</f>
        <v>0</v>
      </c>
      <c r="GBU181" s="216">
        <f t="shared" si="123"/>
        <v>0</v>
      </c>
      <c r="GBV181" s="216">
        <f t="shared" si="123"/>
        <v>0</v>
      </c>
      <c r="GBW181" s="216">
        <f t="shared" si="123"/>
        <v>0</v>
      </c>
      <c r="GBX181" s="216">
        <f t="shared" si="123"/>
        <v>0</v>
      </c>
      <c r="GBY181" s="216">
        <f t="shared" si="123"/>
        <v>0</v>
      </c>
      <c r="GBZ181" s="216">
        <f t="shared" si="123"/>
        <v>0</v>
      </c>
      <c r="GCA181" s="216">
        <f t="shared" si="123"/>
        <v>0</v>
      </c>
      <c r="GCB181" s="216">
        <f t="shared" si="123"/>
        <v>0</v>
      </c>
      <c r="GCC181" s="216">
        <f t="shared" si="123"/>
        <v>0</v>
      </c>
      <c r="GCD181" s="216">
        <f t="shared" si="123"/>
        <v>0</v>
      </c>
      <c r="GCE181" s="216">
        <f t="shared" si="123"/>
        <v>0</v>
      </c>
      <c r="GCF181" s="216">
        <f t="shared" si="123"/>
        <v>0</v>
      </c>
      <c r="GCG181" s="216">
        <f t="shared" si="123"/>
        <v>0</v>
      </c>
      <c r="GCH181" s="216">
        <f t="shared" si="123"/>
        <v>0</v>
      </c>
      <c r="GCI181" s="216">
        <f t="shared" si="123"/>
        <v>0</v>
      </c>
      <c r="GCJ181" s="216">
        <f t="shared" si="123"/>
        <v>0</v>
      </c>
      <c r="GCK181" s="216">
        <f t="shared" si="123"/>
        <v>0</v>
      </c>
      <c r="GCL181" s="216">
        <f t="shared" si="123"/>
        <v>0</v>
      </c>
      <c r="GCM181" s="216">
        <f t="shared" si="123"/>
        <v>0</v>
      </c>
      <c r="GCN181" s="216">
        <f t="shared" si="123"/>
        <v>0</v>
      </c>
      <c r="GCO181" s="216">
        <f t="shared" si="123"/>
        <v>0</v>
      </c>
      <c r="GCP181" s="216">
        <f t="shared" si="123"/>
        <v>0</v>
      </c>
      <c r="GCQ181" s="216">
        <f t="shared" si="123"/>
        <v>0</v>
      </c>
      <c r="GCR181" s="216">
        <f t="shared" si="123"/>
        <v>0</v>
      </c>
      <c r="GCS181" s="216">
        <f t="shared" si="123"/>
        <v>0</v>
      </c>
      <c r="GCT181" s="216">
        <f t="shared" si="123"/>
        <v>0</v>
      </c>
      <c r="GCU181" s="216">
        <f t="shared" si="123"/>
        <v>0</v>
      </c>
      <c r="GCV181" s="216">
        <f t="shared" si="123"/>
        <v>0</v>
      </c>
      <c r="GCW181" s="216">
        <f t="shared" si="123"/>
        <v>0</v>
      </c>
      <c r="GCX181" s="216">
        <f t="shared" si="123"/>
        <v>0</v>
      </c>
      <c r="GCY181" s="216">
        <f t="shared" si="123"/>
        <v>0</v>
      </c>
      <c r="GCZ181" s="216">
        <f t="shared" si="123"/>
        <v>0</v>
      </c>
      <c r="GDA181" s="216">
        <f t="shared" si="123"/>
        <v>0</v>
      </c>
      <c r="GDB181" s="216">
        <f t="shared" si="123"/>
        <v>0</v>
      </c>
      <c r="GDC181" s="216">
        <f t="shared" si="123"/>
        <v>0</v>
      </c>
      <c r="GDD181" s="216">
        <f t="shared" si="123"/>
        <v>0</v>
      </c>
      <c r="GDE181" s="216">
        <f t="shared" si="123"/>
        <v>0</v>
      </c>
      <c r="GDF181" s="216">
        <f t="shared" si="123"/>
        <v>0</v>
      </c>
      <c r="GDG181" s="216">
        <f t="shared" si="123"/>
        <v>0</v>
      </c>
      <c r="GDH181" s="216">
        <f t="shared" si="123"/>
        <v>0</v>
      </c>
      <c r="GDI181" s="216">
        <f t="shared" si="123"/>
        <v>0</v>
      </c>
      <c r="GDJ181" s="216">
        <f t="shared" si="123"/>
        <v>0</v>
      </c>
      <c r="GDK181" s="216">
        <f t="shared" si="123"/>
        <v>0</v>
      </c>
      <c r="GDL181" s="216">
        <f t="shared" si="123"/>
        <v>0</v>
      </c>
      <c r="GDM181" s="216">
        <f t="shared" si="123"/>
        <v>0</v>
      </c>
      <c r="GDN181" s="216">
        <f t="shared" si="123"/>
        <v>0</v>
      </c>
      <c r="GDO181" s="216">
        <f t="shared" si="123"/>
        <v>0</v>
      </c>
      <c r="GDP181" s="216">
        <f t="shared" si="123"/>
        <v>0</v>
      </c>
      <c r="GDQ181" s="216">
        <f t="shared" si="123"/>
        <v>0</v>
      </c>
      <c r="GDR181" s="216">
        <f t="shared" si="123"/>
        <v>0</v>
      </c>
      <c r="GDS181" s="216">
        <f t="shared" si="123"/>
        <v>0</v>
      </c>
      <c r="GDT181" s="216">
        <f t="shared" si="123"/>
        <v>0</v>
      </c>
      <c r="GDU181" s="216">
        <f t="shared" si="123"/>
        <v>0</v>
      </c>
      <c r="GDV181" s="216">
        <f t="shared" si="123"/>
        <v>0</v>
      </c>
      <c r="GDW181" s="216">
        <f t="shared" si="123"/>
        <v>0</v>
      </c>
      <c r="GDX181" s="216">
        <f t="shared" si="123"/>
        <v>0</v>
      </c>
      <c r="GDY181" s="216">
        <f t="shared" si="123"/>
        <v>0</v>
      </c>
      <c r="GDZ181" s="216">
        <f t="shared" si="123"/>
        <v>0</v>
      </c>
      <c r="GEA181" s="216">
        <f t="shared" si="123"/>
        <v>0</v>
      </c>
      <c r="GEB181" s="216">
        <f t="shared" si="123"/>
        <v>0</v>
      </c>
      <c r="GEC181" s="216">
        <f t="shared" si="123"/>
        <v>0</v>
      </c>
      <c r="GED181" s="216">
        <f t="shared" si="123"/>
        <v>0</v>
      </c>
      <c r="GEE181" s="216">
        <f t="shared" si="123"/>
        <v>0</v>
      </c>
      <c r="GEF181" s="216">
        <f t="shared" ref="GEF181:GGQ181" si="124">GEF180+GEF174+GEF168+GEF155+GEF142+GEF131+GEF126+GEF110+GEF92+GEF76+GEF54+GEF22</f>
        <v>0</v>
      </c>
      <c r="GEG181" s="216">
        <f t="shared" si="124"/>
        <v>0</v>
      </c>
      <c r="GEH181" s="216">
        <f t="shared" si="124"/>
        <v>0</v>
      </c>
      <c r="GEI181" s="216">
        <f t="shared" si="124"/>
        <v>0</v>
      </c>
      <c r="GEJ181" s="216">
        <f t="shared" si="124"/>
        <v>0</v>
      </c>
      <c r="GEK181" s="216">
        <f t="shared" si="124"/>
        <v>0</v>
      </c>
      <c r="GEL181" s="216">
        <f t="shared" si="124"/>
        <v>0</v>
      </c>
      <c r="GEM181" s="216">
        <f t="shared" si="124"/>
        <v>0</v>
      </c>
      <c r="GEN181" s="216">
        <f t="shared" si="124"/>
        <v>0</v>
      </c>
      <c r="GEO181" s="216">
        <f t="shared" si="124"/>
        <v>0</v>
      </c>
      <c r="GEP181" s="216">
        <f t="shared" si="124"/>
        <v>0</v>
      </c>
      <c r="GEQ181" s="216">
        <f t="shared" si="124"/>
        <v>0</v>
      </c>
      <c r="GER181" s="216">
        <f t="shared" si="124"/>
        <v>0</v>
      </c>
      <c r="GES181" s="216">
        <f t="shared" si="124"/>
        <v>0</v>
      </c>
      <c r="GET181" s="216">
        <f t="shared" si="124"/>
        <v>0</v>
      </c>
      <c r="GEU181" s="216">
        <f t="shared" si="124"/>
        <v>0</v>
      </c>
      <c r="GEV181" s="216">
        <f t="shared" si="124"/>
        <v>0</v>
      </c>
      <c r="GEW181" s="216">
        <f t="shared" si="124"/>
        <v>0</v>
      </c>
      <c r="GEX181" s="216">
        <f t="shared" si="124"/>
        <v>0</v>
      </c>
      <c r="GEY181" s="216">
        <f t="shared" si="124"/>
        <v>0</v>
      </c>
      <c r="GEZ181" s="216">
        <f t="shared" si="124"/>
        <v>0</v>
      </c>
      <c r="GFA181" s="216">
        <f t="shared" si="124"/>
        <v>0</v>
      </c>
      <c r="GFB181" s="216">
        <f t="shared" si="124"/>
        <v>0</v>
      </c>
      <c r="GFC181" s="216">
        <f t="shared" si="124"/>
        <v>0</v>
      </c>
      <c r="GFD181" s="216">
        <f t="shared" si="124"/>
        <v>0</v>
      </c>
      <c r="GFE181" s="216">
        <f t="shared" si="124"/>
        <v>0</v>
      </c>
      <c r="GFF181" s="216">
        <f t="shared" si="124"/>
        <v>0</v>
      </c>
      <c r="GFG181" s="216">
        <f t="shared" si="124"/>
        <v>0</v>
      </c>
      <c r="GFH181" s="216">
        <f t="shared" si="124"/>
        <v>0</v>
      </c>
      <c r="GFI181" s="216">
        <f t="shared" si="124"/>
        <v>0</v>
      </c>
      <c r="GFJ181" s="216">
        <f t="shared" si="124"/>
        <v>0</v>
      </c>
      <c r="GFK181" s="216">
        <f t="shared" si="124"/>
        <v>0</v>
      </c>
      <c r="GFL181" s="216">
        <f t="shared" si="124"/>
        <v>0</v>
      </c>
      <c r="GFM181" s="216">
        <f t="shared" si="124"/>
        <v>0</v>
      </c>
      <c r="GFN181" s="216">
        <f t="shared" si="124"/>
        <v>0</v>
      </c>
      <c r="GFO181" s="216">
        <f t="shared" si="124"/>
        <v>0</v>
      </c>
      <c r="GFP181" s="216">
        <f t="shared" si="124"/>
        <v>0</v>
      </c>
      <c r="GFQ181" s="216">
        <f t="shared" si="124"/>
        <v>0</v>
      </c>
      <c r="GFR181" s="216">
        <f t="shared" si="124"/>
        <v>0</v>
      </c>
      <c r="GFS181" s="216">
        <f t="shared" si="124"/>
        <v>0</v>
      </c>
      <c r="GFT181" s="216">
        <f t="shared" si="124"/>
        <v>0</v>
      </c>
      <c r="GFU181" s="216">
        <f t="shared" si="124"/>
        <v>0</v>
      </c>
      <c r="GFV181" s="216">
        <f t="shared" si="124"/>
        <v>0</v>
      </c>
      <c r="GFW181" s="216">
        <f t="shared" si="124"/>
        <v>0</v>
      </c>
      <c r="GFX181" s="216">
        <f t="shared" si="124"/>
        <v>0</v>
      </c>
      <c r="GFY181" s="216">
        <f t="shared" si="124"/>
        <v>0</v>
      </c>
      <c r="GFZ181" s="216">
        <f t="shared" si="124"/>
        <v>0</v>
      </c>
      <c r="GGA181" s="216">
        <f t="shared" si="124"/>
        <v>0</v>
      </c>
      <c r="GGB181" s="216">
        <f t="shared" si="124"/>
        <v>0</v>
      </c>
      <c r="GGC181" s="216">
        <f t="shared" si="124"/>
        <v>0</v>
      </c>
      <c r="GGD181" s="216">
        <f t="shared" si="124"/>
        <v>0</v>
      </c>
      <c r="GGE181" s="216">
        <f t="shared" si="124"/>
        <v>0</v>
      </c>
      <c r="GGF181" s="216">
        <f t="shared" si="124"/>
        <v>0</v>
      </c>
      <c r="GGG181" s="216">
        <f t="shared" si="124"/>
        <v>0</v>
      </c>
      <c r="GGH181" s="216">
        <f t="shared" si="124"/>
        <v>0</v>
      </c>
      <c r="GGI181" s="216">
        <f t="shared" si="124"/>
        <v>0</v>
      </c>
      <c r="GGJ181" s="216">
        <f t="shared" si="124"/>
        <v>0</v>
      </c>
      <c r="GGK181" s="216">
        <f t="shared" si="124"/>
        <v>0</v>
      </c>
      <c r="GGL181" s="216">
        <f t="shared" si="124"/>
        <v>0</v>
      </c>
      <c r="GGM181" s="216">
        <f t="shared" si="124"/>
        <v>0</v>
      </c>
      <c r="GGN181" s="216">
        <f t="shared" si="124"/>
        <v>0</v>
      </c>
      <c r="GGO181" s="216">
        <f t="shared" si="124"/>
        <v>0</v>
      </c>
      <c r="GGP181" s="216">
        <f t="shared" si="124"/>
        <v>0</v>
      </c>
      <c r="GGQ181" s="216">
        <f t="shared" si="124"/>
        <v>0</v>
      </c>
      <c r="GGR181" s="216">
        <f t="shared" ref="GGR181:GJC181" si="125">GGR180+GGR174+GGR168+GGR155+GGR142+GGR131+GGR126+GGR110+GGR92+GGR76+GGR54+GGR22</f>
        <v>0</v>
      </c>
      <c r="GGS181" s="216">
        <f t="shared" si="125"/>
        <v>0</v>
      </c>
      <c r="GGT181" s="216">
        <f t="shared" si="125"/>
        <v>0</v>
      </c>
      <c r="GGU181" s="216">
        <f t="shared" si="125"/>
        <v>0</v>
      </c>
      <c r="GGV181" s="216">
        <f t="shared" si="125"/>
        <v>0</v>
      </c>
      <c r="GGW181" s="216">
        <f t="shared" si="125"/>
        <v>0</v>
      </c>
      <c r="GGX181" s="216">
        <f t="shared" si="125"/>
        <v>0</v>
      </c>
      <c r="GGY181" s="216">
        <f t="shared" si="125"/>
        <v>0</v>
      </c>
      <c r="GGZ181" s="216">
        <f t="shared" si="125"/>
        <v>0</v>
      </c>
      <c r="GHA181" s="216">
        <f t="shared" si="125"/>
        <v>0</v>
      </c>
      <c r="GHB181" s="216">
        <f t="shared" si="125"/>
        <v>0</v>
      </c>
      <c r="GHC181" s="216">
        <f t="shared" si="125"/>
        <v>0</v>
      </c>
      <c r="GHD181" s="216">
        <f t="shared" si="125"/>
        <v>0</v>
      </c>
      <c r="GHE181" s="216">
        <f t="shared" si="125"/>
        <v>0</v>
      </c>
      <c r="GHF181" s="216">
        <f t="shared" si="125"/>
        <v>0</v>
      </c>
      <c r="GHG181" s="216">
        <f t="shared" si="125"/>
        <v>0</v>
      </c>
      <c r="GHH181" s="216">
        <f t="shared" si="125"/>
        <v>0</v>
      </c>
      <c r="GHI181" s="216">
        <f t="shared" si="125"/>
        <v>0</v>
      </c>
      <c r="GHJ181" s="216">
        <f t="shared" si="125"/>
        <v>0</v>
      </c>
      <c r="GHK181" s="216">
        <f t="shared" si="125"/>
        <v>0</v>
      </c>
      <c r="GHL181" s="216">
        <f t="shared" si="125"/>
        <v>0</v>
      </c>
      <c r="GHM181" s="216">
        <f t="shared" si="125"/>
        <v>0</v>
      </c>
      <c r="GHN181" s="216">
        <f t="shared" si="125"/>
        <v>0</v>
      </c>
      <c r="GHO181" s="216">
        <f t="shared" si="125"/>
        <v>0</v>
      </c>
      <c r="GHP181" s="216">
        <f t="shared" si="125"/>
        <v>0</v>
      </c>
      <c r="GHQ181" s="216">
        <f t="shared" si="125"/>
        <v>0</v>
      </c>
      <c r="GHR181" s="216">
        <f t="shared" si="125"/>
        <v>0</v>
      </c>
      <c r="GHS181" s="216">
        <f t="shared" si="125"/>
        <v>0</v>
      </c>
      <c r="GHT181" s="216">
        <f t="shared" si="125"/>
        <v>0</v>
      </c>
      <c r="GHU181" s="216">
        <f t="shared" si="125"/>
        <v>0</v>
      </c>
      <c r="GHV181" s="216">
        <f t="shared" si="125"/>
        <v>0</v>
      </c>
      <c r="GHW181" s="216">
        <f t="shared" si="125"/>
        <v>0</v>
      </c>
      <c r="GHX181" s="216">
        <f t="shared" si="125"/>
        <v>0</v>
      </c>
      <c r="GHY181" s="216">
        <f t="shared" si="125"/>
        <v>0</v>
      </c>
      <c r="GHZ181" s="216">
        <f t="shared" si="125"/>
        <v>0</v>
      </c>
      <c r="GIA181" s="216">
        <f t="shared" si="125"/>
        <v>0</v>
      </c>
      <c r="GIB181" s="216">
        <f t="shared" si="125"/>
        <v>0</v>
      </c>
      <c r="GIC181" s="216">
        <f t="shared" si="125"/>
        <v>0</v>
      </c>
      <c r="GID181" s="216">
        <f t="shared" si="125"/>
        <v>0</v>
      </c>
      <c r="GIE181" s="216">
        <f t="shared" si="125"/>
        <v>0</v>
      </c>
      <c r="GIF181" s="216">
        <f t="shared" si="125"/>
        <v>0</v>
      </c>
      <c r="GIG181" s="216">
        <f t="shared" si="125"/>
        <v>0</v>
      </c>
      <c r="GIH181" s="216">
        <f t="shared" si="125"/>
        <v>0</v>
      </c>
      <c r="GII181" s="216">
        <f t="shared" si="125"/>
        <v>0</v>
      </c>
      <c r="GIJ181" s="216">
        <f t="shared" si="125"/>
        <v>0</v>
      </c>
      <c r="GIK181" s="216">
        <f t="shared" si="125"/>
        <v>0</v>
      </c>
      <c r="GIL181" s="216">
        <f t="shared" si="125"/>
        <v>0</v>
      </c>
      <c r="GIM181" s="216">
        <f t="shared" si="125"/>
        <v>0</v>
      </c>
      <c r="GIN181" s="216">
        <f t="shared" si="125"/>
        <v>0</v>
      </c>
      <c r="GIO181" s="216">
        <f t="shared" si="125"/>
        <v>0</v>
      </c>
      <c r="GIP181" s="216">
        <f t="shared" si="125"/>
        <v>0</v>
      </c>
      <c r="GIQ181" s="216">
        <f t="shared" si="125"/>
        <v>0</v>
      </c>
      <c r="GIR181" s="216">
        <f t="shared" si="125"/>
        <v>0</v>
      </c>
      <c r="GIS181" s="216">
        <f t="shared" si="125"/>
        <v>0</v>
      </c>
      <c r="GIT181" s="216">
        <f t="shared" si="125"/>
        <v>0</v>
      </c>
      <c r="GIU181" s="216">
        <f t="shared" si="125"/>
        <v>0</v>
      </c>
      <c r="GIV181" s="216">
        <f t="shared" si="125"/>
        <v>0</v>
      </c>
      <c r="GIW181" s="216">
        <f t="shared" si="125"/>
        <v>0</v>
      </c>
      <c r="GIX181" s="216">
        <f t="shared" si="125"/>
        <v>0</v>
      </c>
      <c r="GIY181" s="216">
        <f t="shared" si="125"/>
        <v>0</v>
      </c>
      <c r="GIZ181" s="216">
        <f t="shared" si="125"/>
        <v>0</v>
      </c>
      <c r="GJA181" s="216">
        <f t="shared" si="125"/>
        <v>0</v>
      </c>
      <c r="GJB181" s="216">
        <f t="shared" si="125"/>
        <v>0</v>
      </c>
      <c r="GJC181" s="216">
        <f t="shared" si="125"/>
        <v>0</v>
      </c>
      <c r="GJD181" s="216">
        <f t="shared" ref="GJD181:GLO181" si="126">GJD180+GJD174+GJD168+GJD155+GJD142+GJD131+GJD126+GJD110+GJD92+GJD76+GJD54+GJD22</f>
        <v>0</v>
      </c>
      <c r="GJE181" s="216">
        <f t="shared" si="126"/>
        <v>0</v>
      </c>
      <c r="GJF181" s="216">
        <f t="shared" si="126"/>
        <v>0</v>
      </c>
      <c r="GJG181" s="216">
        <f t="shared" si="126"/>
        <v>0</v>
      </c>
      <c r="GJH181" s="216">
        <f t="shared" si="126"/>
        <v>0</v>
      </c>
      <c r="GJI181" s="216">
        <f t="shared" si="126"/>
        <v>0</v>
      </c>
      <c r="GJJ181" s="216">
        <f t="shared" si="126"/>
        <v>0</v>
      </c>
      <c r="GJK181" s="216">
        <f t="shared" si="126"/>
        <v>0</v>
      </c>
      <c r="GJL181" s="216">
        <f t="shared" si="126"/>
        <v>0</v>
      </c>
      <c r="GJM181" s="216">
        <f t="shared" si="126"/>
        <v>0</v>
      </c>
      <c r="GJN181" s="216">
        <f t="shared" si="126"/>
        <v>0</v>
      </c>
      <c r="GJO181" s="216">
        <f t="shared" si="126"/>
        <v>0</v>
      </c>
      <c r="GJP181" s="216">
        <f t="shared" si="126"/>
        <v>0</v>
      </c>
      <c r="GJQ181" s="216">
        <f t="shared" si="126"/>
        <v>0</v>
      </c>
      <c r="GJR181" s="216">
        <f t="shared" si="126"/>
        <v>0</v>
      </c>
      <c r="GJS181" s="216">
        <f t="shared" si="126"/>
        <v>0</v>
      </c>
      <c r="GJT181" s="216">
        <f t="shared" si="126"/>
        <v>0</v>
      </c>
      <c r="GJU181" s="216">
        <f t="shared" si="126"/>
        <v>0</v>
      </c>
      <c r="GJV181" s="216">
        <f t="shared" si="126"/>
        <v>0</v>
      </c>
      <c r="GJW181" s="216">
        <f t="shared" si="126"/>
        <v>0</v>
      </c>
      <c r="GJX181" s="216">
        <f t="shared" si="126"/>
        <v>0</v>
      </c>
      <c r="GJY181" s="216">
        <f t="shared" si="126"/>
        <v>0</v>
      </c>
      <c r="GJZ181" s="216">
        <f t="shared" si="126"/>
        <v>0</v>
      </c>
      <c r="GKA181" s="216">
        <f t="shared" si="126"/>
        <v>0</v>
      </c>
      <c r="GKB181" s="216">
        <f t="shared" si="126"/>
        <v>0</v>
      </c>
      <c r="GKC181" s="216">
        <f t="shared" si="126"/>
        <v>0</v>
      </c>
      <c r="GKD181" s="216">
        <f t="shared" si="126"/>
        <v>0</v>
      </c>
      <c r="GKE181" s="216">
        <f t="shared" si="126"/>
        <v>0</v>
      </c>
      <c r="GKF181" s="216">
        <f t="shared" si="126"/>
        <v>0</v>
      </c>
      <c r="GKG181" s="216">
        <f t="shared" si="126"/>
        <v>0</v>
      </c>
      <c r="GKH181" s="216">
        <f t="shared" si="126"/>
        <v>0</v>
      </c>
      <c r="GKI181" s="216">
        <f t="shared" si="126"/>
        <v>0</v>
      </c>
      <c r="GKJ181" s="216">
        <f t="shared" si="126"/>
        <v>0</v>
      </c>
      <c r="GKK181" s="216">
        <f t="shared" si="126"/>
        <v>0</v>
      </c>
      <c r="GKL181" s="216">
        <f t="shared" si="126"/>
        <v>0</v>
      </c>
      <c r="GKM181" s="216">
        <f t="shared" si="126"/>
        <v>0</v>
      </c>
      <c r="GKN181" s="216">
        <f t="shared" si="126"/>
        <v>0</v>
      </c>
      <c r="GKO181" s="216">
        <f t="shared" si="126"/>
        <v>0</v>
      </c>
      <c r="GKP181" s="216">
        <f t="shared" si="126"/>
        <v>0</v>
      </c>
      <c r="GKQ181" s="216">
        <f t="shared" si="126"/>
        <v>0</v>
      </c>
      <c r="GKR181" s="216">
        <f t="shared" si="126"/>
        <v>0</v>
      </c>
      <c r="GKS181" s="216">
        <f t="shared" si="126"/>
        <v>0</v>
      </c>
      <c r="GKT181" s="216">
        <f t="shared" si="126"/>
        <v>0</v>
      </c>
      <c r="GKU181" s="216">
        <f t="shared" si="126"/>
        <v>0</v>
      </c>
      <c r="GKV181" s="216">
        <f t="shared" si="126"/>
        <v>0</v>
      </c>
      <c r="GKW181" s="216">
        <f t="shared" si="126"/>
        <v>0</v>
      </c>
      <c r="GKX181" s="216">
        <f t="shared" si="126"/>
        <v>0</v>
      </c>
      <c r="GKY181" s="216">
        <f t="shared" si="126"/>
        <v>0</v>
      </c>
      <c r="GKZ181" s="216">
        <f t="shared" si="126"/>
        <v>0</v>
      </c>
      <c r="GLA181" s="216">
        <f t="shared" si="126"/>
        <v>0</v>
      </c>
      <c r="GLB181" s="216">
        <f t="shared" si="126"/>
        <v>0</v>
      </c>
      <c r="GLC181" s="216">
        <f t="shared" si="126"/>
        <v>0</v>
      </c>
      <c r="GLD181" s="216">
        <f t="shared" si="126"/>
        <v>0</v>
      </c>
      <c r="GLE181" s="216">
        <f t="shared" si="126"/>
        <v>0</v>
      </c>
      <c r="GLF181" s="216">
        <f t="shared" si="126"/>
        <v>0</v>
      </c>
      <c r="GLG181" s="216">
        <f t="shared" si="126"/>
        <v>0</v>
      </c>
      <c r="GLH181" s="216">
        <f t="shared" si="126"/>
        <v>0</v>
      </c>
      <c r="GLI181" s="216">
        <f t="shared" si="126"/>
        <v>0</v>
      </c>
      <c r="GLJ181" s="216">
        <f t="shared" si="126"/>
        <v>0</v>
      </c>
      <c r="GLK181" s="216">
        <f t="shared" si="126"/>
        <v>0</v>
      </c>
      <c r="GLL181" s="216">
        <f t="shared" si="126"/>
        <v>0</v>
      </c>
      <c r="GLM181" s="216">
        <f t="shared" si="126"/>
        <v>0</v>
      </c>
      <c r="GLN181" s="216">
        <f t="shared" si="126"/>
        <v>0</v>
      </c>
      <c r="GLO181" s="216">
        <f t="shared" si="126"/>
        <v>0</v>
      </c>
      <c r="GLP181" s="216">
        <f t="shared" ref="GLP181:GOA181" si="127">GLP180+GLP174+GLP168+GLP155+GLP142+GLP131+GLP126+GLP110+GLP92+GLP76+GLP54+GLP22</f>
        <v>0</v>
      </c>
      <c r="GLQ181" s="216">
        <f t="shared" si="127"/>
        <v>0</v>
      </c>
      <c r="GLR181" s="216">
        <f t="shared" si="127"/>
        <v>0</v>
      </c>
      <c r="GLS181" s="216">
        <f t="shared" si="127"/>
        <v>0</v>
      </c>
      <c r="GLT181" s="216">
        <f t="shared" si="127"/>
        <v>0</v>
      </c>
      <c r="GLU181" s="216">
        <f t="shared" si="127"/>
        <v>0</v>
      </c>
      <c r="GLV181" s="216">
        <f t="shared" si="127"/>
        <v>0</v>
      </c>
      <c r="GLW181" s="216">
        <f t="shared" si="127"/>
        <v>0</v>
      </c>
      <c r="GLX181" s="216">
        <f t="shared" si="127"/>
        <v>0</v>
      </c>
      <c r="GLY181" s="216">
        <f t="shared" si="127"/>
        <v>0</v>
      </c>
      <c r="GLZ181" s="216">
        <f t="shared" si="127"/>
        <v>0</v>
      </c>
      <c r="GMA181" s="216">
        <f t="shared" si="127"/>
        <v>0</v>
      </c>
      <c r="GMB181" s="216">
        <f t="shared" si="127"/>
        <v>0</v>
      </c>
      <c r="GMC181" s="216">
        <f t="shared" si="127"/>
        <v>0</v>
      </c>
      <c r="GMD181" s="216">
        <f t="shared" si="127"/>
        <v>0</v>
      </c>
      <c r="GME181" s="216">
        <f t="shared" si="127"/>
        <v>0</v>
      </c>
      <c r="GMF181" s="216">
        <f t="shared" si="127"/>
        <v>0</v>
      </c>
      <c r="GMG181" s="216">
        <f t="shared" si="127"/>
        <v>0</v>
      </c>
      <c r="GMH181" s="216">
        <f t="shared" si="127"/>
        <v>0</v>
      </c>
      <c r="GMI181" s="216">
        <f t="shared" si="127"/>
        <v>0</v>
      </c>
      <c r="GMJ181" s="216">
        <f t="shared" si="127"/>
        <v>0</v>
      </c>
      <c r="GMK181" s="216">
        <f t="shared" si="127"/>
        <v>0</v>
      </c>
      <c r="GML181" s="216">
        <f t="shared" si="127"/>
        <v>0</v>
      </c>
      <c r="GMM181" s="216">
        <f t="shared" si="127"/>
        <v>0</v>
      </c>
      <c r="GMN181" s="216">
        <f t="shared" si="127"/>
        <v>0</v>
      </c>
      <c r="GMO181" s="216">
        <f t="shared" si="127"/>
        <v>0</v>
      </c>
      <c r="GMP181" s="216">
        <f t="shared" si="127"/>
        <v>0</v>
      </c>
      <c r="GMQ181" s="216">
        <f t="shared" si="127"/>
        <v>0</v>
      </c>
      <c r="GMR181" s="216">
        <f t="shared" si="127"/>
        <v>0</v>
      </c>
      <c r="GMS181" s="216">
        <f t="shared" si="127"/>
        <v>0</v>
      </c>
      <c r="GMT181" s="216">
        <f t="shared" si="127"/>
        <v>0</v>
      </c>
      <c r="GMU181" s="216">
        <f t="shared" si="127"/>
        <v>0</v>
      </c>
      <c r="GMV181" s="216">
        <f t="shared" si="127"/>
        <v>0</v>
      </c>
      <c r="GMW181" s="216">
        <f t="shared" si="127"/>
        <v>0</v>
      </c>
      <c r="GMX181" s="216">
        <f t="shared" si="127"/>
        <v>0</v>
      </c>
      <c r="GMY181" s="216">
        <f t="shared" si="127"/>
        <v>0</v>
      </c>
      <c r="GMZ181" s="216">
        <f t="shared" si="127"/>
        <v>0</v>
      </c>
      <c r="GNA181" s="216">
        <f t="shared" si="127"/>
        <v>0</v>
      </c>
      <c r="GNB181" s="216">
        <f t="shared" si="127"/>
        <v>0</v>
      </c>
      <c r="GNC181" s="216">
        <f t="shared" si="127"/>
        <v>0</v>
      </c>
      <c r="GND181" s="216">
        <f t="shared" si="127"/>
        <v>0</v>
      </c>
      <c r="GNE181" s="216">
        <f t="shared" si="127"/>
        <v>0</v>
      </c>
      <c r="GNF181" s="216">
        <f t="shared" si="127"/>
        <v>0</v>
      </c>
      <c r="GNG181" s="216">
        <f t="shared" si="127"/>
        <v>0</v>
      </c>
      <c r="GNH181" s="216">
        <f t="shared" si="127"/>
        <v>0</v>
      </c>
      <c r="GNI181" s="216">
        <f t="shared" si="127"/>
        <v>0</v>
      </c>
      <c r="GNJ181" s="216">
        <f t="shared" si="127"/>
        <v>0</v>
      </c>
      <c r="GNK181" s="216">
        <f t="shared" si="127"/>
        <v>0</v>
      </c>
      <c r="GNL181" s="216">
        <f t="shared" si="127"/>
        <v>0</v>
      </c>
      <c r="GNM181" s="216">
        <f t="shared" si="127"/>
        <v>0</v>
      </c>
      <c r="GNN181" s="216">
        <f t="shared" si="127"/>
        <v>0</v>
      </c>
      <c r="GNO181" s="216">
        <f t="shared" si="127"/>
        <v>0</v>
      </c>
      <c r="GNP181" s="216">
        <f t="shared" si="127"/>
        <v>0</v>
      </c>
      <c r="GNQ181" s="216">
        <f t="shared" si="127"/>
        <v>0</v>
      </c>
      <c r="GNR181" s="216">
        <f t="shared" si="127"/>
        <v>0</v>
      </c>
      <c r="GNS181" s="216">
        <f t="shared" si="127"/>
        <v>0</v>
      </c>
      <c r="GNT181" s="216">
        <f t="shared" si="127"/>
        <v>0</v>
      </c>
      <c r="GNU181" s="216">
        <f t="shared" si="127"/>
        <v>0</v>
      </c>
      <c r="GNV181" s="216">
        <f t="shared" si="127"/>
        <v>0</v>
      </c>
      <c r="GNW181" s="216">
        <f t="shared" si="127"/>
        <v>0</v>
      </c>
      <c r="GNX181" s="216">
        <f t="shared" si="127"/>
        <v>0</v>
      </c>
      <c r="GNY181" s="216">
        <f t="shared" si="127"/>
        <v>0</v>
      </c>
      <c r="GNZ181" s="216">
        <f t="shared" si="127"/>
        <v>0</v>
      </c>
      <c r="GOA181" s="216">
        <f t="shared" si="127"/>
        <v>0</v>
      </c>
      <c r="GOB181" s="216">
        <f t="shared" ref="GOB181:GQM181" si="128">GOB180+GOB174+GOB168+GOB155+GOB142+GOB131+GOB126+GOB110+GOB92+GOB76+GOB54+GOB22</f>
        <v>0</v>
      </c>
      <c r="GOC181" s="216">
        <f t="shared" si="128"/>
        <v>0</v>
      </c>
      <c r="GOD181" s="216">
        <f t="shared" si="128"/>
        <v>0</v>
      </c>
      <c r="GOE181" s="216">
        <f t="shared" si="128"/>
        <v>0</v>
      </c>
      <c r="GOF181" s="216">
        <f t="shared" si="128"/>
        <v>0</v>
      </c>
      <c r="GOG181" s="216">
        <f t="shared" si="128"/>
        <v>0</v>
      </c>
      <c r="GOH181" s="216">
        <f t="shared" si="128"/>
        <v>0</v>
      </c>
      <c r="GOI181" s="216">
        <f t="shared" si="128"/>
        <v>0</v>
      </c>
      <c r="GOJ181" s="216">
        <f t="shared" si="128"/>
        <v>0</v>
      </c>
      <c r="GOK181" s="216">
        <f t="shared" si="128"/>
        <v>0</v>
      </c>
      <c r="GOL181" s="216">
        <f t="shared" si="128"/>
        <v>0</v>
      </c>
      <c r="GOM181" s="216">
        <f t="shared" si="128"/>
        <v>0</v>
      </c>
      <c r="GON181" s="216">
        <f t="shared" si="128"/>
        <v>0</v>
      </c>
      <c r="GOO181" s="216">
        <f t="shared" si="128"/>
        <v>0</v>
      </c>
      <c r="GOP181" s="216">
        <f t="shared" si="128"/>
        <v>0</v>
      </c>
      <c r="GOQ181" s="216">
        <f t="shared" si="128"/>
        <v>0</v>
      </c>
      <c r="GOR181" s="216">
        <f t="shared" si="128"/>
        <v>0</v>
      </c>
      <c r="GOS181" s="216">
        <f t="shared" si="128"/>
        <v>0</v>
      </c>
      <c r="GOT181" s="216">
        <f t="shared" si="128"/>
        <v>0</v>
      </c>
      <c r="GOU181" s="216">
        <f t="shared" si="128"/>
        <v>0</v>
      </c>
      <c r="GOV181" s="216">
        <f t="shared" si="128"/>
        <v>0</v>
      </c>
      <c r="GOW181" s="216">
        <f t="shared" si="128"/>
        <v>0</v>
      </c>
      <c r="GOX181" s="216">
        <f t="shared" si="128"/>
        <v>0</v>
      </c>
      <c r="GOY181" s="216">
        <f t="shared" si="128"/>
        <v>0</v>
      </c>
      <c r="GOZ181" s="216">
        <f t="shared" si="128"/>
        <v>0</v>
      </c>
      <c r="GPA181" s="216">
        <f t="shared" si="128"/>
        <v>0</v>
      </c>
      <c r="GPB181" s="216">
        <f t="shared" si="128"/>
        <v>0</v>
      </c>
      <c r="GPC181" s="216">
        <f t="shared" si="128"/>
        <v>0</v>
      </c>
      <c r="GPD181" s="216">
        <f t="shared" si="128"/>
        <v>0</v>
      </c>
      <c r="GPE181" s="216">
        <f t="shared" si="128"/>
        <v>0</v>
      </c>
      <c r="GPF181" s="216">
        <f t="shared" si="128"/>
        <v>0</v>
      </c>
      <c r="GPG181" s="216">
        <f t="shared" si="128"/>
        <v>0</v>
      </c>
      <c r="GPH181" s="216">
        <f t="shared" si="128"/>
        <v>0</v>
      </c>
      <c r="GPI181" s="216">
        <f t="shared" si="128"/>
        <v>0</v>
      </c>
      <c r="GPJ181" s="216">
        <f t="shared" si="128"/>
        <v>0</v>
      </c>
      <c r="GPK181" s="216">
        <f t="shared" si="128"/>
        <v>0</v>
      </c>
      <c r="GPL181" s="216">
        <f t="shared" si="128"/>
        <v>0</v>
      </c>
      <c r="GPM181" s="216">
        <f t="shared" si="128"/>
        <v>0</v>
      </c>
      <c r="GPN181" s="216">
        <f t="shared" si="128"/>
        <v>0</v>
      </c>
      <c r="GPO181" s="216">
        <f t="shared" si="128"/>
        <v>0</v>
      </c>
      <c r="GPP181" s="216">
        <f t="shared" si="128"/>
        <v>0</v>
      </c>
      <c r="GPQ181" s="216">
        <f t="shared" si="128"/>
        <v>0</v>
      </c>
      <c r="GPR181" s="216">
        <f t="shared" si="128"/>
        <v>0</v>
      </c>
      <c r="GPS181" s="216">
        <f t="shared" si="128"/>
        <v>0</v>
      </c>
      <c r="GPT181" s="216">
        <f t="shared" si="128"/>
        <v>0</v>
      </c>
      <c r="GPU181" s="216">
        <f t="shared" si="128"/>
        <v>0</v>
      </c>
      <c r="GPV181" s="216">
        <f t="shared" si="128"/>
        <v>0</v>
      </c>
      <c r="GPW181" s="216">
        <f t="shared" si="128"/>
        <v>0</v>
      </c>
      <c r="GPX181" s="216">
        <f t="shared" si="128"/>
        <v>0</v>
      </c>
      <c r="GPY181" s="216">
        <f t="shared" si="128"/>
        <v>0</v>
      </c>
      <c r="GPZ181" s="216">
        <f t="shared" si="128"/>
        <v>0</v>
      </c>
      <c r="GQA181" s="216">
        <f t="shared" si="128"/>
        <v>0</v>
      </c>
      <c r="GQB181" s="216">
        <f t="shared" si="128"/>
        <v>0</v>
      </c>
      <c r="GQC181" s="216">
        <f t="shared" si="128"/>
        <v>0</v>
      </c>
      <c r="GQD181" s="216">
        <f t="shared" si="128"/>
        <v>0</v>
      </c>
      <c r="GQE181" s="216">
        <f t="shared" si="128"/>
        <v>0</v>
      </c>
      <c r="GQF181" s="216">
        <f t="shared" si="128"/>
        <v>0</v>
      </c>
      <c r="GQG181" s="216">
        <f t="shared" si="128"/>
        <v>0</v>
      </c>
      <c r="GQH181" s="216">
        <f t="shared" si="128"/>
        <v>0</v>
      </c>
      <c r="GQI181" s="216">
        <f t="shared" si="128"/>
        <v>0</v>
      </c>
      <c r="GQJ181" s="216">
        <f t="shared" si="128"/>
        <v>0</v>
      </c>
      <c r="GQK181" s="216">
        <f t="shared" si="128"/>
        <v>0</v>
      </c>
      <c r="GQL181" s="216">
        <f t="shared" si="128"/>
        <v>0</v>
      </c>
      <c r="GQM181" s="216">
        <f t="shared" si="128"/>
        <v>0</v>
      </c>
      <c r="GQN181" s="216">
        <f t="shared" ref="GQN181:GSY181" si="129">GQN180+GQN174+GQN168+GQN155+GQN142+GQN131+GQN126+GQN110+GQN92+GQN76+GQN54+GQN22</f>
        <v>0</v>
      </c>
      <c r="GQO181" s="216">
        <f t="shared" si="129"/>
        <v>0</v>
      </c>
      <c r="GQP181" s="216">
        <f t="shared" si="129"/>
        <v>0</v>
      </c>
      <c r="GQQ181" s="216">
        <f t="shared" si="129"/>
        <v>0</v>
      </c>
      <c r="GQR181" s="216">
        <f t="shared" si="129"/>
        <v>0</v>
      </c>
      <c r="GQS181" s="216">
        <f t="shared" si="129"/>
        <v>0</v>
      </c>
      <c r="GQT181" s="216">
        <f t="shared" si="129"/>
        <v>0</v>
      </c>
      <c r="GQU181" s="216">
        <f t="shared" si="129"/>
        <v>0</v>
      </c>
      <c r="GQV181" s="216">
        <f t="shared" si="129"/>
        <v>0</v>
      </c>
      <c r="GQW181" s="216">
        <f t="shared" si="129"/>
        <v>0</v>
      </c>
      <c r="GQX181" s="216">
        <f t="shared" si="129"/>
        <v>0</v>
      </c>
      <c r="GQY181" s="216">
        <f t="shared" si="129"/>
        <v>0</v>
      </c>
      <c r="GQZ181" s="216">
        <f t="shared" si="129"/>
        <v>0</v>
      </c>
      <c r="GRA181" s="216">
        <f t="shared" si="129"/>
        <v>0</v>
      </c>
      <c r="GRB181" s="216">
        <f t="shared" si="129"/>
        <v>0</v>
      </c>
      <c r="GRC181" s="216">
        <f t="shared" si="129"/>
        <v>0</v>
      </c>
      <c r="GRD181" s="216">
        <f t="shared" si="129"/>
        <v>0</v>
      </c>
      <c r="GRE181" s="216">
        <f t="shared" si="129"/>
        <v>0</v>
      </c>
      <c r="GRF181" s="216">
        <f t="shared" si="129"/>
        <v>0</v>
      </c>
      <c r="GRG181" s="216">
        <f t="shared" si="129"/>
        <v>0</v>
      </c>
      <c r="GRH181" s="216">
        <f t="shared" si="129"/>
        <v>0</v>
      </c>
      <c r="GRI181" s="216">
        <f t="shared" si="129"/>
        <v>0</v>
      </c>
      <c r="GRJ181" s="216">
        <f t="shared" si="129"/>
        <v>0</v>
      </c>
      <c r="GRK181" s="216">
        <f t="shared" si="129"/>
        <v>0</v>
      </c>
      <c r="GRL181" s="216">
        <f t="shared" si="129"/>
        <v>0</v>
      </c>
      <c r="GRM181" s="216">
        <f t="shared" si="129"/>
        <v>0</v>
      </c>
      <c r="GRN181" s="216">
        <f t="shared" si="129"/>
        <v>0</v>
      </c>
      <c r="GRO181" s="216">
        <f t="shared" si="129"/>
        <v>0</v>
      </c>
      <c r="GRP181" s="216">
        <f t="shared" si="129"/>
        <v>0</v>
      </c>
      <c r="GRQ181" s="216">
        <f t="shared" si="129"/>
        <v>0</v>
      </c>
      <c r="GRR181" s="216">
        <f t="shared" si="129"/>
        <v>0</v>
      </c>
      <c r="GRS181" s="216">
        <f t="shared" si="129"/>
        <v>0</v>
      </c>
      <c r="GRT181" s="216">
        <f t="shared" si="129"/>
        <v>0</v>
      </c>
      <c r="GRU181" s="216">
        <f t="shared" si="129"/>
        <v>0</v>
      </c>
      <c r="GRV181" s="216">
        <f t="shared" si="129"/>
        <v>0</v>
      </c>
      <c r="GRW181" s="216">
        <f t="shared" si="129"/>
        <v>0</v>
      </c>
      <c r="GRX181" s="216">
        <f t="shared" si="129"/>
        <v>0</v>
      </c>
      <c r="GRY181" s="216">
        <f t="shared" si="129"/>
        <v>0</v>
      </c>
      <c r="GRZ181" s="216">
        <f t="shared" si="129"/>
        <v>0</v>
      </c>
      <c r="GSA181" s="216">
        <f t="shared" si="129"/>
        <v>0</v>
      </c>
      <c r="GSB181" s="216">
        <f t="shared" si="129"/>
        <v>0</v>
      </c>
      <c r="GSC181" s="216">
        <f t="shared" si="129"/>
        <v>0</v>
      </c>
      <c r="GSD181" s="216">
        <f t="shared" si="129"/>
        <v>0</v>
      </c>
      <c r="GSE181" s="216">
        <f t="shared" si="129"/>
        <v>0</v>
      </c>
      <c r="GSF181" s="216">
        <f t="shared" si="129"/>
        <v>0</v>
      </c>
      <c r="GSG181" s="216">
        <f t="shared" si="129"/>
        <v>0</v>
      </c>
      <c r="GSH181" s="216">
        <f t="shared" si="129"/>
        <v>0</v>
      </c>
      <c r="GSI181" s="216">
        <f t="shared" si="129"/>
        <v>0</v>
      </c>
      <c r="GSJ181" s="216">
        <f t="shared" si="129"/>
        <v>0</v>
      </c>
      <c r="GSK181" s="216">
        <f t="shared" si="129"/>
        <v>0</v>
      </c>
      <c r="GSL181" s="216">
        <f t="shared" si="129"/>
        <v>0</v>
      </c>
      <c r="GSM181" s="216">
        <f t="shared" si="129"/>
        <v>0</v>
      </c>
      <c r="GSN181" s="216">
        <f t="shared" si="129"/>
        <v>0</v>
      </c>
      <c r="GSO181" s="216">
        <f t="shared" si="129"/>
        <v>0</v>
      </c>
      <c r="GSP181" s="216">
        <f t="shared" si="129"/>
        <v>0</v>
      </c>
      <c r="GSQ181" s="216">
        <f t="shared" si="129"/>
        <v>0</v>
      </c>
      <c r="GSR181" s="216">
        <f t="shared" si="129"/>
        <v>0</v>
      </c>
      <c r="GSS181" s="216">
        <f t="shared" si="129"/>
        <v>0</v>
      </c>
      <c r="GST181" s="216">
        <f t="shared" si="129"/>
        <v>0</v>
      </c>
      <c r="GSU181" s="216">
        <f t="shared" si="129"/>
        <v>0</v>
      </c>
      <c r="GSV181" s="216">
        <f t="shared" si="129"/>
        <v>0</v>
      </c>
      <c r="GSW181" s="216">
        <f t="shared" si="129"/>
        <v>0</v>
      </c>
      <c r="GSX181" s="216">
        <f t="shared" si="129"/>
        <v>0</v>
      </c>
      <c r="GSY181" s="216">
        <f t="shared" si="129"/>
        <v>0</v>
      </c>
      <c r="GSZ181" s="216">
        <f t="shared" ref="GSZ181:GVK181" si="130">GSZ180+GSZ174+GSZ168+GSZ155+GSZ142+GSZ131+GSZ126+GSZ110+GSZ92+GSZ76+GSZ54+GSZ22</f>
        <v>0</v>
      </c>
      <c r="GTA181" s="216">
        <f t="shared" si="130"/>
        <v>0</v>
      </c>
      <c r="GTB181" s="216">
        <f t="shared" si="130"/>
        <v>0</v>
      </c>
      <c r="GTC181" s="216">
        <f t="shared" si="130"/>
        <v>0</v>
      </c>
      <c r="GTD181" s="216">
        <f t="shared" si="130"/>
        <v>0</v>
      </c>
      <c r="GTE181" s="216">
        <f t="shared" si="130"/>
        <v>0</v>
      </c>
      <c r="GTF181" s="216">
        <f t="shared" si="130"/>
        <v>0</v>
      </c>
      <c r="GTG181" s="216">
        <f t="shared" si="130"/>
        <v>0</v>
      </c>
      <c r="GTH181" s="216">
        <f t="shared" si="130"/>
        <v>0</v>
      </c>
      <c r="GTI181" s="216">
        <f t="shared" si="130"/>
        <v>0</v>
      </c>
      <c r="GTJ181" s="216">
        <f t="shared" si="130"/>
        <v>0</v>
      </c>
      <c r="GTK181" s="216">
        <f t="shared" si="130"/>
        <v>0</v>
      </c>
      <c r="GTL181" s="216">
        <f t="shared" si="130"/>
        <v>0</v>
      </c>
      <c r="GTM181" s="216">
        <f t="shared" si="130"/>
        <v>0</v>
      </c>
      <c r="GTN181" s="216">
        <f t="shared" si="130"/>
        <v>0</v>
      </c>
      <c r="GTO181" s="216">
        <f t="shared" si="130"/>
        <v>0</v>
      </c>
      <c r="GTP181" s="216">
        <f t="shared" si="130"/>
        <v>0</v>
      </c>
      <c r="GTQ181" s="216">
        <f t="shared" si="130"/>
        <v>0</v>
      </c>
      <c r="GTR181" s="216">
        <f t="shared" si="130"/>
        <v>0</v>
      </c>
      <c r="GTS181" s="216">
        <f t="shared" si="130"/>
        <v>0</v>
      </c>
      <c r="GTT181" s="216">
        <f t="shared" si="130"/>
        <v>0</v>
      </c>
      <c r="GTU181" s="216">
        <f t="shared" si="130"/>
        <v>0</v>
      </c>
      <c r="GTV181" s="216">
        <f t="shared" si="130"/>
        <v>0</v>
      </c>
      <c r="GTW181" s="216">
        <f t="shared" si="130"/>
        <v>0</v>
      </c>
      <c r="GTX181" s="216">
        <f t="shared" si="130"/>
        <v>0</v>
      </c>
      <c r="GTY181" s="216">
        <f t="shared" si="130"/>
        <v>0</v>
      </c>
      <c r="GTZ181" s="216">
        <f t="shared" si="130"/>
        <v>0</v>
      </c>
      <c r="GUA181" s="216">
        <f t="shared" si="130"/>
        <v>0</v>
      </c>
      <c r="GUB181" s="216">
        <f t="shared" si="130"/>
        <v>0</v>
      </c>
      <c r="GUC181" s="216">
        <f t="shared" si="130"/>
        <v>0</v>
      </c>
      <c r="GUD181" s="216">
        <f t="shared" si="130"/>
        <v>0</v>
      </c>
      <c r="GUE181" s="216">
        <f t="shared" si="130"/>
        <v>0</v>
      </c>
      <c r="GUF181" s="216">
        <f t="shared" si="130"/>
        <v>0</v>
      </c>
      <c r="GUG181" s="216">
        <f t="shared" si="130"/>
        <v>0</v>
      </c>
      <c r="GUH181" s="216">
        <f t="shared" si="130"/>
        <v>0</v>
      </c>
      <c r="GUI181" s="216">
        <f t="shared" si="130"/>
        <v>0</v>
      </c>
      <c r="GUJ181" s="216">
        <f t="shared" si="130"/>
        <v>0</v>
      </c>
      <c r="GUK181" s="216">
        <f t="shared" si="130"/>
        <v>0</v>
      </c>
      <c r="GUL181" s="216">
        <f t="shared" si="130"/>
        <v>0</v>
      </c>
      <c r="GUM181" s="216">
        <f t="shared" si="130"/>
        <v>0</v>
      </c>
      <c r="GUN181" s="216">
        <f t="shared" si="130"/>
        <v>0</v>
      </c>
      <c r="GUO181" s="216">
        <f t="shared" si="130"/>
        <v>0</v>
      </c>
      <c r="GUP181" s="216">
        <f t="shared" si="130"/>
        <v>0</v>
      </c>
      <c r="GUQ181" s="216">
        <f t="shared" si="130"/>
        <v>0</v>
      </c>
      <c r="GUR181" s="216">
        <f t="shared" si="130"/>
        <v>0</v>
      </c>
      <c r="GUS181" s="216">
        <f t="shared" si="130"/>
        <v>0</v>
      </c>
      <c r="GUT181" s="216">
        <f t="shared" si="130"/>
        <v>0</v>
      </c>
      <c r="GUU181" s="216">
        <f t="shared" si="130"/>
        <v>0</v>
      </c>
      <c r="GUV181" s="216">
        <f t="shared" si="130"/>
        <v>0</v>
      </c>
      <c r="GUW181" s="216">
        <f t="shared" si="130"/>
        <v>0</v>
      </c>
      <c r="GUX181" s="216">
        <f t="shared" si="130"/>
        <v>0</v>
      </c>
      <c r="GUY181" s="216">
        <f t="shared" si="130"/>
        <v>0</v>
      </c>
      <c r="GUZ181" s="216">
        <f t="shared" si="130"/>
        <v>0</v>
      </c>
      <c r="GVA181" s="216">
        <f t="shared" si="130"/>
        <v>0</v>
      </c>
      <c r="GVB181" s="216">
        <f t="shared" si="130"/>
        <v>0</v>
      </c>
      <c r="GVC181" s="216">
        <f t="shared" si="130"/>
        <v>0</v>
      </c>
      <c r="GVD181" s="216">
        <f t="shared" si="130"/>
        <v>0</v>
      </c>
      <c r="GVE181" s="216">
        <f t="shared" si="130"/>
        <v>0</v>
      </c>
      <c r="GVF181" s="216">
        <f t="shared" si="130"/>
        <v>0</v>
      </c>
      <c r="GVG181" s="216">
        <f t="shared" si="130"/>
        <v>0</v>
      </c>
      <c r="GVH181" s="216">
        <f t="shared" si="130"/>
        <v>0</v>
      </c>
      <c r="GVI181" s="216">
        <f t="shared" si="130"/>
        <v>0</v>
      </c>
      <c r="GVJ181" s="216">
        <f t="shared" si="130"/>
        <v>0</v>
      </c>
      <c r="GVK181" s="216">
        <f t="shared" si="130"/>
        <v>0</v>
      </c>
      <c r="GVL181" s="216">
        <f t="shared" ref="GVL181:GXW181" si="131">GVL180+GVL174+GVL168+GVL155+GVL142+GVL131+GVL126+GVL110+GVL92+GVL76+GVL54+GVL22</f>
        <v>0</v>
      </c>
      <c r="GVM181" s="216">
        <f t="shared" si="131"/>
        <v>0</v>
      </c>
      <c r="GVN181" s="216">
        <f t="shared" si="131"/>
        <v>0</v>
      </c>
      <c r="GVO181" s="216">
        <f t="shared" si="131"/>
        <v>0</v>
      </c>
      <c r="GVP181" s="216">
        <f t="shared" si="131"/>
        <v>0</v>
      </c>
      <c r="GVQ181" s="216">
        <f t="shared" si="131"/>
        <v>0</v>
      </c>
      <c r="GVR181" s="216">
        <f t="shared" si="131"/>
        <v>0</v>
      </c>
      <c r="GVS181" s="216">
        <f t="shared" si="131"/>
        <v>0</v>
      </c>
      <c r="GVT181" s="216">
        <f t="shared" si="131"/>
        <v>0</v>
      </c>
      <c r="GVU181" s="216">
        <f t="shared" si="131"/>
        <v>0</v>
      </c>
      <c r="GVV181" s="216">
        <f t="shared" si="131"/>
        <v>0</v>
      </c>
      <c r="GVW181" s="216">
        <f t="shared" si="131"/>
        <v>0</v>
      </c>
      <c r="GVX181" s="216">
        <f t="shared" si="131"/>
        <v>0</v>
      </c>
      <c r="GVY181" s="216">
        <f t="shared" si="131"/>
        <v>0</v>
      </c>
      <c r="GVZ181" s="216">
        <f t="shared" si="131"/>
        <v>0</v>
      </c>
      <c r="GWA181" s="216">
        <f t="shared" si="131"/>
        <v>0</v>
      </c>
      <c r="GWB181" s="216">
        <f t="shared" si="131"/>
        <v>0</v>
      </c>
      <c r="GWC181" s="216">
        <f t="shared" si="131"/>
        <v>0</v>
      </c>
      <c r="GWD181" s="216">
        <f t="shared" si="131"/>
        <v>0</v>
      </c>
      <c r="GWE181" s="216">
        <f t="shared" si="131"/>
        <v>0</v>
      </c>
      <c r="GWF181" s="216">
        <f t="shared" si="131"/>
        <v>0</v>
      </c>
      <c r="GWG181" s="216">
        <f t="shared" si="131"/>
        <v>0</v>
      </c>
      <c r="GWH181" s="216">
        <f t="shared" si="131"/>
        <v>0</v>
      </c>
      <c r="GWI181" s="216">
        <f t="shared" si="131"/>
        <v>0</v>
      </c>
      <c r="GWJ181" s="216">
        <f t="shared" si="131"/>
        <v>0</v>
      </c>
      <c r="GWK181" s="216">
        <f t="shared" si="131"/>
        <v>0</v>
      </c>
      <c r="GWL181" s="216">
        <f t="shared" si="131"/>
        <v>0</v>
      </c>
      <c r="GWM181" s="216">
        <f t="shared" si="131"/>
        <v>0</v>
      </c>
      <c r="GWN181" s="216">
        <f t="shared" si="131"/>
        <v>0</v>
      </c>
      <c r="GWO181" s="216">
        <f t="shared" si="131"/>
        <v>0</v>
      </c>
      <c r="GWP181" s="216">
        <f t="shared" si="131"/>
        <v>0</v>
      </c>
      <c r="GWQ181" s="216">
        <f t="shared" si="131"/>
        <v>0</v>
      </c>
      <c r="GWR181" s="216">
        <f t="shared" si="131"/>
        <v>0</v>
      </c>
      <c r="GWS181" s="216">
        <f t="shared" si="131"/>
        <v>0</v>
      </c>
      <c r="GWT181" s="216">
        <f t="shared" si="131"/>
        <v>0</v>
      </c>
      <c r="GWU181" s="216">
        <f t="shared" si="131"/>
        <v>0</v>
      </c>
      <c r="GWV181" s="216">
        <f t="shared" si="131"/>
        <v>0</v>
      </c>
      <c r="GWW181" s="216">
        <f t="shared" si="131"/>
        <v>0</v>
      </c>
      <c r="GWX181" s="216">
        <f t="shared" si="131"/>
        <v>0</v>
      </c>
      <c r="GWY181" s="216">
        <f t="shared" si="131"/>
        <v>0</v>
      </c>
      <c r="GWZ181" s="216">
        <f t="shared" si="131"/>
        <v>0</v>
      </c>
      <c r="GXA181" s="216">
        <f t="shared" si="131"/>
        <v>0</v>
      </c>
      <c r="GXB181" s="216">
        <f t="shared" si="131"/>
        <v>0</v>
      </c>
      <c r="GXC181" s="216">
        <f t="shared" si="131"/>
        <v>0</v>
      </c>
      <c r="GXD181" s="216">
        <f t="shared" si="131"/>
        <v>0</v>
      </c>
      <c r="GXE181" s="216">
        <f t="shared" si="131"/>
        <v>0</v>
      </c>
      <c r="GXF181" s="216">
        <f t="shared" si="131"/>
        <v>0</v>
      </c>
      <c r="GXG181" s="216">
        <f t="shared" si="131"/>
        <v>0</v>
      </c>
      <c r="GXH181" s="216">
        <f t="shared" si="131"/>
        <v>0</v>
      </c>
      <c r="GXI181" s="216">
        <f t="shared" si="131"/>
        <v>0</v>
      </c>
      <c r="GXJ181" s="216">
        <f t="shared" si="131"/>
        <v>0</v>
      </c>
      <c r="GXK181" s="216">
        <f t="shared" si="131"/>
        <v>0</v>
      </c>
      <c r="GXL181" s="216">
        <f t="shared" si="131"/>
        <v>0</v>
      </c>
      <c r="GXM181" s="216">
        <f t="shared" si="131"/>
        <v>0</v>
      </c>
      <c r="GXN181" s="216">
        <f t="shared" si="131"/>
        <v>0</v>
      </c>
      <c r="GXO181" s="216">
        <f t="shared" si="131"/>
        <v>0</v>
      </c>
      <c r="GXP181" s="216">
        <f t="shared" si="131"/>
        <v>0</v>
      </c>
      <c r="GXQ181" s="216">
        <f t="shared" si="131"/>
        <v>0</v>
      </c>
      <c r="GXR181" s="216">
        <f t="shared" si="131"/>
        <v>0</v>
      </c>
      <c r="GXS181" s="216">
        <f t="shared" si="131"/>
        <v>0</v>
      </c>
      <c r="GXT181" s="216">
        <f t="shared" si="131"/>
        <v>0</v>
      </c>
      <c r="GXU181" s="216">
        <f t="shared" si="131"/>
        <v>0</v>
      </c>
      <c r="GXV181" s="216">
        <f t="shared" si="131"/>
        <v>0</v>
      </c>
      <c r="GXW181" s="216">
        <f t="shared" si="131"/>
        <v>0</v>
      </c>
      <c r="GXX181" s="216">
        <f t="shared" ref="GXX181:HAI181" si="132">GXX180+GXX174+GXX168+GXX155+GXX142+GXX131+GXX126+GXX110+GXX92+GXX76+GXX54+GXX22</f>
        <v>0</v>
      </c>
      <c r="GXY181" s="216">
        <f t="shared" si="132"/>
        <v>0</v>
      </c>
      <c r="GXZ181" s="216">
        <f t="shared" si="132"/>
        <v>0</v>
      </c>
      <c r="GYA181" s="216">
        <f t="shared" si="132"/>
        <v>0</v>
      </c>
      <c r="GYB181" s="216">
        <f t="shared" si="132"/>
        <v>0</v>
      </c>
      <c r="GYC181" s="216">
        <f t="shared" si="132"/>
        <v>0</v>
      </c>
      <c r="GYD181" s="216">
        <f t="shared" si="132"/>
        <v>0</v>
      </c>
      <c r="GYE181" s="216">
        <f t="shared" si="132"/>
        <v>0</v>
      </c>
      <c r="GYF181" s="216">
        <f t="shared" si="132"/>
        <v>0</v>
      </c>
      <c r="GYG181" s="216">
        <f t="shared" si="132"/>
        <v>0</v>
      </c>
      <c r="GYH181" s="216">
        <f t="shared" si="132"/>
        <v>0</v>
      </c>
      <c r="GYI181" s="216">
        <f t="shared" si="132"/>
        <v>0</v>
      </c>
      <c r="GYJ181" s="216">
        <f t="shared" si="132"/>
        <v>0</v>
      </c>
      <c r="GYK181" s="216">
        <f t="shared" si="132"/>
        <v>0</v>
      </c>
      <c r="GYL181" s="216">
        <f t="shared" si="132"/>
        <v>0</v>
      </c>
      <c r="GYM181" s="216">
        <f t="shared" si="132"/>
        <v>0</v>
      </c>
      <c r="GYN181" s="216">
        <f t="shared" si="132"/>
        <v>0</v>
      </c>
      <c r="GYO181" s="216">
        <f t="shared" si="132"/>
        <v>0</v>
      </c>
      <c r="GYP181" s="216">
        <f t="shared" si="132"/>
        <v>0</v>
      </c>
      <c r="GYQ181" s="216">
        <f t="shared" si="132"/>
        <v>0</v>
      </c>
      <c r="GYR181" s="216">
        <f t="shared" si="132"/>
        <v>0</v>
      </c>
      <c r="GYS181" s="216">
        <f t="shared" si="132"/>
        <v>0</v>
      </c>
      <c r="GYT181" s="216">
        <f t="shared" si="132"/>
        <v>0</v>
      </c>
      <c r="GYU181" s="216">
        <f t="shared" si="132"/>
        <v>0</v>
      </c>
      <c r="GYV181" s="216">
        <f t="shared" si="132"/>
        <v>0</v>
      </c>
      <c r="GYW181" s="216">
        <f t="shared" si="132"/>
        <v>0</v>
      </c>
      <c r="GYX181" s="216">
        <f t="shared" si="132"/>
        <v>0</v>
      </c>
      <c r="GYY181" s="216">
        <f t="shared" si="132"/>
        <v>0</v>
      </c>
      <c r="GYZ181" s="216">
        <f t="shared" si="132"/>
        <v>0</v>
      </c>
      <c r="GZA181" s="216">
        <f t="shared" si="132"/>
        <v>0</v>
      </c>
      <c r="GZB181" s="216">
        <f t="shared" si="132"/>
        <v>0</v>
      </c>
      <c r="GZC181" s="216">
        <f t="shared" si="132"/>
        <v>0</v>
      </c>
      <c r="GZD181" s="216">
        <f t="shared" si="132"/>
        <v>0</v>
      </c>
      <c r="GZE181" s="216">
        <f t="shared" si="132"/>
        <v>0</v>
      </c>
      <c r="GZF181" s="216">
        <f t="shared" si="132"/>
        <v>0</v>
      </c>
      <c r="GZG181" s="216">
        <f t="shared" si="132"/>
        <v>0</v>
      </c>
      <c r="GZH181" s="216">
        <f t="shared" si="132"/>
        <v>0</v>
      </c>
      <c r="GZI181" s="216">
        <f t="shared" si="132"/>
        <v>0</v>
      </c>
      <c r="GZJ181" s="216">
        <f t="shared" si="132"/>
        <v>0</v>
      </c>
      <c r="GZK181" s="216">
        <f t="shared" si="132"/>
        <v>0</v>
      </c>
      <c r="GZL181" s="216">
        <f t="shared" si="132"/>
        <v>0</v>
      </c>
      <c r="GZM181" s="216">
        <f t="shared" si="132"/>
        <v>0</v>
      </c>
      <c r="GZN181" s="216">
        <f t="shared" si="132"/>
        <v>0</v>
      </c>
      <c r="GZO181" s="216">
        <f t="shared" si="132"/>
        <v>0</v>
      </c>
      <c r="GZP181" s="216">
        <f t="shared" si="132"/>
        <v>0</v>
      </c>
      <c r="GZQ181" s="216">
        <f t="shared" si="132"/>
        <v>0</v>
      </c>
      <c r="GZR181" s="216">
        <f t="shared" si="132"/>
        <v>0</v>
      </c>
      <c r="GZS181" s="216">
        <f t="shared" si="132"/>
        <v>0</v>
      </c>
      <c r="GZT181" s="216">
        <f t="shared" si="132"/>
        <v>0</v>
      </c>
      <c r="GZU181" s="216">
        <f t="shared" si="132"/>
        <v>0</v>
      </c>
      <c r="GZV181" s="216">
        <f t="shared" si="132"/>
        <v>0</v>
      </c>
      <c r="GZW181" s="216">
        <f t="shared" si="132"/>
        <v>0</v>
      </c>
      <c r="GZX181" s="216">
        <f t="shared" si="132"/>
        <v>0</v>
      </c>
      <c r="GZY181" s="216">
        <f t="shared" si="132"/>
        <v>0</v>
      </c>
      <c r="GZZ181" s="216">
        <f t="shared" si="132"/>
        <v>0</v>
      </c>
      <c r="HAA181" s="216">
        <f t="shared" si="132"/>
        <v>0</v>
      </c>
      <c r="HAB181" s="216">
        <f t="shared" si="132"/>
        <v>0</v>
      </c>
      <c r="HAC181" s="216">
        <f t="shared" si="132"/>
        <v>0</v>
      </c>
      <c r="HAD181" s="216">
        <f t="shared" si="132"/>
        <v>0</v>
      </c>
      <c r="HAE181" s="216">
        <f t="shared" si="132"/>
        <v>0</v>
      </c>
      <c r="HAF181" s="216">
        <f t="shared" si="132"/>
        <v>0</v>
      </c>
      <c r="HAG181" s="216">
        <f t="shared" si="132"/>
        <v>0</v>
      </c>
      <c r="HAH181" s="216">
        <f t="shared" si="132"/>
        <v>0</v>
      </c>
      <c r="HAI181" s="216">
        <f t="shared" si="132"/>
        <v>0</v>
      </c>
      <c r="HAJ181" s="216">
        <f t="shared" ref="HAJ181:HCU181" si="133">HAJ180+HAJ174+HAJ168+HAJ155+HAJ142+HAJ131+HAJ126+HAJ110+HAJ92+HAJ76+HAJ54+HAJ22</f>
        <v>0</v>
      </c>
      <c r="HAK181" s="216">
        <f t="shared" si="133"/>
        <v>0</v>
      </c>
      <c r="HAL181" s="216">
        <f t="shared" si="133"/>
        <v>0</v>
      </c>
      <c r="HAM181" s="216">
        <f t="shared" si="133"/>
        <v>0</v>
      </c>
      <c r="HAN181" s="216">
        <f t="shared" si="133"/>
        <v>0</v>
      </c>
      <c r="HAO181" s="216">
        <f t="shared" si="133"/>
        <v>0</v>
      </c>
      <c r="HAP181" s="216">
        <f t="shared" si="133"/>
        <v>0</v>
      </c>
      <c r="HAQ181" s="216">
        <f t="shared" si="133"/>
        <v>0</v>
      </c>
      <c r="HAR181" s="216">
        <f t="shared" si="133"/>
        <v>0</v>
      </c>
      <c r="HAS181" s="216">
        <f t="shared" si="133"/>
        <v>0</v>
      </c>
      <c r="HAT181" s="216">
        <f t="shared" si="133"/>
        <v>0</v>
      </c>
      <c r="HAU181" s="216">
        <f t="shared" si="133"/>
        <v>0</v>
      </c>
      <c r="HAV181" s="216">
        <f t="shared" si="133"/>
        <v>0</v>
      </c>
      <c r="HAW181" s="216">
        <f t="shared" si="133"/>
        <v>0</v>
      </c>
      <c r="HAX181" s="216">
        <f t="shared" si="133"/>
        <v>0</v>
      </c>
      <c r="HAY181" s="216">
        <f t="shared" si="133"/>
        <v>0</v>
      </c>
      <c r="HAZ181" s="216">
        <f t="shared" si="133"/>
        <v>0</v>
      </c>
      <c r="HBA181" s="216">
        <f t="shared" si="133"/>
        <v>0</v>
      </c>
      <c r="HBB181" s="216">
        <f t="shared" si="133"/>
        <v>0</v>
      </c>
      <c r="HBC181" s="216">
        <f t="shared" si="133"/>
        <v>0</v>
      </c>
      <c r="HBD181" s="216">
        <f t="shared" si="133"/>
        <v>0</v>
      </c>
      <c r="HBE181" s="216">
        <f t="shared" si="133"/>
        <v>0</v>
      </c>
      <c r="HBF181" s="216">
        <f t="shared" si="133"/>
        <v>0</v>
      </c>
      <c r="HBG181" s="216">
        <f t="shared" si="133"/>
        <v>0</v>
      </c>
      <c r="HBH181" s="216">
        <f t="shared" si="133"/>
        <v>0</v>
      </c>
      <c r="HBI181" s="216">
        <f t="shared" si="133"/>
        <v>0</v>
      </c>
      <c r="HBJ181" s="216">
        <f t="shared" si="133"/>
        <v>0</v>
      </c>
      <c r="HBK181" s="216">
        <f t="shared" si="133"/>
        <v>0</v>
      </c>
      <c r="HBL181" s="216">
        <f t="shared" si="133"/>
        <v>0</v>
      </c>
      <c r="HBM181" s="216">
        <f t="shared" si="133"/>
        <v>0</v>
      </c>
      <c r="HBN181" s="216">
        <f t="shared" si="133"/>
        <v>0</v>
      </c>
      <c r="HBO181" s="216">
        <f t="shared" si="133"/>
        <v>0</v>
      </c>
      <c r="HBP181" s="216">
        <f t="shared" si="133"/>
        <v>0</v>
      </c>
      <c r="HBQ181" s="216">
        <f t="shared" si="133"/>
        <v>0</v>
      </c>
      <c r="HBR181" s="216">
        <f t="shared" si="133"/>
        <v>0</v>
      </c>
      <c r="HBS181" s="216">
        <f t="shared" si="133"/>
        <v>0</v>
      </c>
      <c r="HBT181" s="216">
        <f t="shared" si="133"/>
        <v>0</v>
      </c>
      <c r="HBU181" s="216">
        <f t="shared" si="133"/>
        <v>0</v>
      </c>
      <c r="HBV181" s="216">
        <f t="shared" si="133"/>
        <v>0</v>
      </c>
      <c r="HBW181" s="216">
        <f t="shared" si="133"/>
        <v>0</v>
      </c>
      <c r="HBX181" s="216">
        <f t="shared" si="133"/>
        <v>0</v>
      </c>
      <c r="HBY181" s="216">
        <f t="shared" si="133"/>
        <v>0</v>
      </c>
      <c r="HBZ181" s="216">
        <f t="shared" si="133"/>
        <v>0</v>
      </c>
      <c r="HCA181" s="216">
        <f t="shared" si="133"/>
        <v>0</v>
      </c>
      <c r="HCB181" s="216">
        <f t="shared" si="133"/>
        <v>0</v>
      </c>
      <c r="HCC181" s="216">
        <f t="shared" si="133"/>
        <v>0</v>
      </c>
      <c r="HCD181" s="216">
        <f t="shared" si="133"/>
        <v>0</v>
      </c>
      <c r="HCE181" s="216">
        <f t="shared" si="133"/>
        <v>0</v>
      </c>
      <c r="HCF181" s="216">
        <f t="shared" si="133"/>
        <v>0</v>
      </c>
      <c r="HCG181" s="216">
        <f t="shared" si="133"/>
        <v>0</v>
      </c>
      <c r="HCH181" s="216">
        <f t="shared" si="133"/>
        <v>0</v>
      </c>
      <c r="HCI181" s="216">
        <f t="shared" si="133"/>
        <v>0</v>
      </c>
      <c r="HCJ181" s="216">
        <f t="shared" si="133"/>
        <v>0</v>
      </c>
      <c r="HCK181" s="216">
        <f t="shared" si="133"/>
        <v>0</v>
      </c>
      <c r="HCL181" s="216">
        <f t="shared" si="133"/>
        <v>0</v>
      </c>
      <c r="HCM181" s="216">
        <f t="shared" si="133"/>
        <v>0</v>
      </c>
      <c r="HCN181" s="216">
        <f t="shared" si="133"/>
        <v>0</v>
      </c>
      <c r="HCO181" s="216">
        <f t="shared" si="133"/>
        <v>0</v>
      </c>
      <c r="HCP181" s="216">
        <f t="shared" si="133"/>
        <v>0</v>
      </c>
      <c r="HCQ181" s="216">
        <f t="shared" si="133"/>
        <v>0</v>
      </c>
      <c r="HCR181" s="216">
        <f t="shared" si="133"/>
        <v>0</v>
      </c>
      <c r="HCS181" s="216">
        <f t="shared" si="133"/>
        <v>0</v>
      </c>
      <c r="HCT181" s="216">
        <f t="shared" si="133"/>
        <v>0</v>
      </c>
      <c r="HCU181" s="216">
        <f t="shared" si="133"/>
        <v>0</v>
      </c>
      <c r="HCV181" s="216">
        <f t="shared" ref="HCV181:HFG181" si="134">HCV180+HCV174+HCV168+HCV155+HCV142+HCV131+HCV126+HCV110+HCV92+HCV76+HCV54+HCV22</f>
        <v>0</v>
      </c>
      <c r="HCW181" s="216">
        <f t="shared" si="134"/>
        <v>0</v>
      </c>
      <c r="HCX181" s="216">
        <f t="shared" si="134"/>
        <v>0</v>
      </c>
      <c r="HCY181" s="216">
        <f t="shared" si="134"/>
        <v>0</v>
      </c>
      <c r="HCZ181" s="216">
        <f t="shared" si="134"/>
        <v>0</v>
      </c>
      <c r="HDA181" s="216">
        <f t="shared" si="134"/>
        <v>0</v>
      </c>
      <c r="HDB181" s="216">
        <f t="shared" si="134"/>
        <v>0</v>
      </c>
      <c r="HDC181" s="216">
        <f t="shared" si="134"/>
        <v>0</v>
      </c>
      <c r="HDD181" s="216">
        <f t="shared" si="134"/>
        <v>0</v>
      </c>
      <c r="HDE181" s="216">
        <f t="shared" si="134"/>
        <v>0</v>
      </c>
      <c r="HDF181" s="216">
        <f t="shared" si="134"/>
        <v>0</v>
      </c>
      <c r="HDG181" s="216">
        <f t="shared" si="134"/>
        <v>0</v>
      </c>
      <c r="HDH181" s="216">
        <f t="shared" si="134"/>
        <v>0</v>
      </c>
      <c r="HDI181" s="216">
        <f t="shared" si="134"/>
        <v>0</v>
      </c>
      <c r="HDJ181" s="216">
        <f t="shared" si="134"/>
        <v>0</v>
      </c>
      <c r="HDK181" s="216">
        <f t="shared" si="134"/>
        <v>0</v>
      </c>
      <c r="HDL181" s="216">
        <f t="shared" si="134"/>
        <v>0</v>
      </c>
      <c r="HDM181" s="216">
        <f t="shared" si="134"/>
        <v>0</v>
      </c>
      <c r="HDN181" s="216">
        <f t="shared" si="134"/>
        <v>0</v>
      </c>
      <c r="HDO181" s="216">
        <f t="shared" si="134"/>
        <v>0</v>
      </c>
      <c r="HDP181" s="216">
        <f t="shared" si="134"/>
        <v>0</v>
      </c>
      <c r="HDQ181" s="216">
        <f t="shared" si="134"/>
        <v>0</v>
      </c>
      <c r="HDR181" s="216">
        <f t="shared" si="134"/>
        <v>0</v>
      </c>
      <c r="HDS181" s="216">
        <f t="shared" si="134"/>
        <v>0</v>
      </c>
      <c r="HDT181" s="216">
        <f t="shared" si="134"/>
        <v>0</v>
      </c>
      <c r="HDU181" s="216">
        <f t="shared" si="134"/>
        <v>0</v>
      </c>
      <c r="HDV181" s="216">
        <f t="shared" si="134"/>
        <v>0</v>
      </c>
      <c r="HDW181" s="216">
        <f t="shared" si="134"/>
        <v>0</v>
      </c>
      <c r="HDX181" s="216">
        <f t="shared" si="134"/>
        <v>0</v>
      </c>
      <c r="HDY181" s="216">
        <f t="shared" si="134"/>
        <v>0</v>
      </c>
      <c r="HDZ181" s="216">
        <f t="shared" si="134"/>
        <v>0</v>
      </c>
      <c r="HEA181" s="216">
        <f t="shared" si="134"/>
        <v>0</v>
      </c>
      <c r="HEB181" s="216">
        <f t="shared" si="134"/>
        <v>0</v>
      </c>
      <c r="HEC181" s="216">
        <f t="shared" si="134"/>
        <v>0</v>
      </c>
      <c r="HED181" s="216">
        <f t="shared" si="134"/>
        <v>0</v>
      </c>
      <c r="HEE181" s="216">
        <f t="shared" si="134"/>
        <v>0</v>
      </c>
      <c r="HEF181" s="216">
        <f t="shared" si="134"/>
        <v>0</v>
      </c>
      <c r="HEG181" s="216">
        <f t="shared" si="134"/>
        <v>0</v>
      </c>
      <c r="HEH181" s="216">
        <f t="shared" si="134"/>
        <v>0</v>
      </c>
      <c r="HEI181" s="216">
        <f t="shared" si="134"/>
        <v>0</v>
      </c>
      <c r="HEJ181" s="216">
        <f t="shared" si="134"/>
        <v>0</v>
      </c>
      <c r="HEK181" s="216">
        <f t="shared" si="134"/>
        <v>0</v>
      </c>
      <c r="HEL181" s="216">
        <f t="shared" si="134"/>
        <v>0</v>
      </c>
      <c r="HEM181" s="216">
        <f t="shared" si="134"/>
        <v>0</v>
      </c>
      <c r="HEN181" s="216">
        <f t="shared" si="134"/>
        <v>0</v>
      </c>
      <c r="HEO181" s="216">
        <f t="shared" si="134"/>
        <v>0</v>
      </c>
      <c r="HEP181" s="216">
        <f t="shared" si="134"/>
        <v>0</v>
      </c>
      <c r="HEQ181" s="216">
        <f t="shared" si="134"/>
        <v>0</v>
      </c>
      <c r="HER181" s="216">
        <f t="shared" si="134"/>
        <v>0</v>
      </c>
      <c r="HES181" s="216">
        <f t="shared" si="134"/>
        <v>0</v>
      </c>
      <c r="HET181" s="216">
        <f t="shared" si="134"/>
        <v>0</v>
      </c>
      <c r="HEU181" s="216">
        <f t="shared" si="134"/>
        <v>0</v>
      </c>
      <c r="HEV181" s="216">
        <f t="shared" si="134"/>
        <v>0</v>
      </c>
      <c r="HEW181" s="216">
        <f t="shared" si="134"/>
        <v>0</v>
      </c>
      <c r="HEX181" s="216">
        <f t="shared" si="134"/>
        <v>0</v>
      </c>
      <c r="HEY181" s="216">
        <f t="shared" si="134"/>
        <v>0</v>
      </c>
      <c r="HEZ181" s="216">
        <f t="shared" si="134"/>
        <v>0</v>
      </c>
      <c r="HFA181" s="216">
        <f t="shared" si="134"/>
        <v>0</v>
      </c>
      <c r="HFB181" s="216">
        <f t="shared" si="134"/>
        <v>0</v>
      </c>
      <c r="HFC181" s="216">
        <f t="shared" si="134"/>
        <v>0</v>
      </c>
      <c r="HFD181" s="216">
        <f t="shared" si="134"/>
        <v>0</v>
      </c>
      <c r="HFE181" s="216">
        <f t="shared" si="134"/>
        <v>0</v>
      </c>
      <c r="HFF181" s="216">
        <f t="shared" si="134"/>
        <v>0</v>
      </c>
      <c r="HFG181" s="216">
        <f t="shared" si="134"/>
        <v>0</v>
      </c>
      <c r="HFH181" s="216">
        <f t="shared" ref="HFH181:HHS181" si="135">HFH180+HFH174+HFH168+HFH155+HFH142+HFH131+HFH126+HFH110+HFH92+HFH76+HFH54+HFH22</f>
        <v>0</v>
      </c>
      <c r="HFI181" s="216">
        <f t="shared" si="135"/>
        <v>0</v>
      </c>
      <c r="HFJ181" s="216">
        <f t="shared" si="135"/>
        <v>0</v>
      </c>
      <c r="HFK181" s="216">
        <f t="shared" si="135"/>
        <v>0</v>
      </c>
      <c r="HFL181" s="216">
        <f t="shared" si="135"/>
        <v>0</v>
      </c>
      <c r="HFM181" s="216">
        <f t="shared" si="135"/>
        <v>0</v>
      </c>
      <c r="HFN181" s="216">
        <f t="shared" si="135"/>
        <v>0</v>
      </c>
      <c r="HFO181" s="216">
        <f t="shared" si="135"/>
        <v>0</v>
      </c>
      <c r="HFP181" s="216">
        <f t="shared" si="135"/>
        <v>0</v>
      </c>
      <c r="HFQ181" s="216">
        <f t="shared" si="135"/>
        <v>0</v>
      </c>
      <c r="HFR181" s="216">
        <f t="shared" si="135"/>
        <v>0</v>
      </c>
      <c r="HFS181" s="216">
        <f t="shared" si="135"/>
        <v>0</v>
      </c>
      <c r="HFT181" s="216">
        <f t="shared" si="135"/>
        <v>0</v>
      </c>
      <c r="HFU181" s="216">
        <f t="shared" si="135"/>
        <v>0</v>
      </c>
      <c r="HFV181" s="216">
        <f t="shared" si="135"/>
        <v>0</v>
      </c>
      <c r="HFW181" s="216">
        <f t="shared" si="135"/>
        <v>0</v>
      </c>
      <c r="HFX181" s="216">
        <f t="shared" si="135"/>
        <v>0</v>
      </c>
      <c r="HFY181" s="216">
        <f t="shared" si="135"/>
        <v>0</v>
      </c>
      <c r="HFZ181" s="216">
        <f t="shared" si="135"/>
        <v>0</v>
      </c>
      <c r="HGA181" s="216">
        <f t="shared" si="135"/>
        <v>0</v>
      </c>
      <c r="HGB181" s="216">
        <f t="shared" si="135"/>
        <v>0</v>
      </c>
      <c r="HGC181" s="216">
        <f t="shared" si="135"/>
        <v>0</v>
      </c>
      <c r="HGD181" s="216">
        <f t="shared" si="135"/>
        <v>0</v>
      </c>
      <c r="HGE181" s="216">
        <f t="shared" si="135"/>
        <v>0</v>
      </c>
      <c r="HGF181" s="216">
        <f t="shared" si="135"/>
        <v>0</v>
      </c>
      <c r="HGG181" s="216">
        <f t="shared" si="135"/>
        <v>0</v>
      </c>
      <c r="HGH181" s="216">
        <f t="shared" si="135"/>
        <v>0</v>
      </c>
      <c r="HGI181" s="216">
        <f t="shared" si="135"/>
        <v>0</v>
      </c>
      <c r="HGJ181" s="216">
        <f t="shared" si="135"/>
        <v>0</v>
      </c>
      <c r="HGK181" s="216">
        <f t="shared" si="135"/>
        <v>0</v>
      </c>
      <c r="HGL181" s="216">
        <f t="shared" si="135"/>
        <v>0</v>
      </c>
      <c r="HGM181" s="216">
        <f t="shared" si="135"/>
        <v>0</v>
      </c>
      <c r="HGN181" s="216">
        <f t="shared" si="135"/>
        <v>0</v>
      </c>
      <c r="HGO181" s="216">
        <f t="shared" si="135"/>
        <v>0</v>
      </c>
      <c r="HGP181" s="216">
        <f t="shared" si="135"/>
        <v>0</v>
      </c>
      <c r="HGQ181" s="216">
        <f t="shared" si="135"/>
        <v>0</v>
      </c>
      <c r="HGR181" s="216">
        <f t="shared" si="135"/>
        <v>0</v>
      </c>
      <c r="HGS181" s="216">
        <f t="shared" si="135"/>
        <v>0</v>
      </c>
      <c r="HGT181" s="216">
        <f t="shared" si="135"/>
        <v>0</v>
      </c>
      <c r="HGU181" s="216">
        <f t="shared" si="135"/>
        <v>0</v>
      </c>
      <c r="HGV181" s="216">
        <f t="shared" si="135"/>
        <v>0</v>
      </c>
      <c r="HGW181" s="216">
        <f t="shared" si="135"/>
        <v>0</v>
      </c>
      <c r="HGX181" s="216">
        <f t="shared" si="135"/>
        <v>0</v>
      </c>
      <c r="HGY181" s="216">
        <f t="shared" si="135"/>
        <v>0</v>
      </c>
      <c r="HGZ181" s="216">
        <f t="shared" si="135"/>
        <v>0</v>
      </c>
      <c r="HHA181" s="216">
        <f t="shared" si="135"/>
        <v>0</v>
      </c>
      <c r="HHB181" s="216">
        <f t="shared" si="135"/>
        <v>0</v>
      </c>
      <c r="HHC181" s="216">
        <f t="shared" si="135"/>
        <v>0</v>
      </c>
      <c r="HHD181" s="216">
        <f t="shared" si="135"/>
        <v>0</v>
      </c>
      <c r="HHE181" s="216">
        <f t="shared" si="135"/>
        <v>0</v>
      </c>
      <c r="HHF181" s="216">
        <f t="shared" si="135"/>
        <v>0</v>
      </c>
      <c r="HHG181" s="216">
        <f t="shared" si="135"/>
        <v>0</v>
      </c>
      <c r="HHH181" s="216">
        <f t="shared" si="135"/>
        <v>0</v>
      </c>
      <c r="HHI181" s="216">
        <f t="shared" si="135"/>
        <v>0</v>
      </c>
      <c r="HHJ181" s="216">
        <f t="shared" si="135"/>
        <v>0</v>
      </c>
      <c r="HHK181" s="216">
        <f t="shared" si="135"/>
        <v>0</v>
      </c>
      <c r="HHL181" s="216">
        <f t="shared" si="135"/>
        <v>0</v>
      </c>
      <c r="HHM181" s="216">
        <f t="shared" si="135"/>
        <v>0</v>
      </c>
      <c r="HHN181" s="216">
        <f t="shared" si="135"/>
        <v>0</v>
      </c>
      <c r="HHO181" s="216">
        <f t="shared" si="135"/>
        <v>0</v>
      </c>
      <c r="HHP181" s="216">
        <f t="shared" si="135"/>
        <v>0</v>
      </c>
      <c r="HHQ181" s="216">
        <f t="shared" si="135"/>
        <v>0</v>
      </c>
      <c r="HHR181" s="216">
        <f t="shared" si="135"/>
        <v>0</v>
      </c>
      <c r="HHS181" s="216">
        <f t="shared" si="135"/>
        <v>0</v>
      </c>
      <c r="HHT181" s="216">
        <f t="shared" ref="HHT181:HKE181" si="136">HHT180+HHT174+HHT168+HHT155+HHT142+HHT131+HHT126+HHT110+HHT92+HHT76+HHT54+HHT22</f>
        <v>0</v>
      </c>
      <c r="HHU181" s="216">
        <f t="shared" si="136"/>
        <v>0</v>
      </c>
      <c r="HHV181" s="216">
        <f t="shared" si="136"/>
        <v>0</v>
      </c>
      <c r="HHW181" s="216">
        <f t="shared" si="136"/>
        <v>0</v>
      </c>
      <c r="HHX181" s="216">
        <f t="shared" si="136"/>
        <v>0</v>
      </c>
      <c r="HHY181" s="216">
        <f t="shared" si="136"/>
        <v>0</v>
      </c>
      <c r="HHZ181" s="216">
        <f t="shared" si="136"/>
        <v>0</v>
      </c>
      <c r="HIA181" s="216">
        <f t="shared" si="136"/>
        <v>0</v>
      </c>
      <c r="HIB181" s="216">
        <f t="shared" si="136"/>
        <v>0</v>
      </c>
      <c r="HIC181" s="216">
        <f t="shared" si="136"/>
        <v>0</v>
      </c>
      <c r="HID181" s="216">
        <f t="shared" si="136"/>
        <v>0</v>
      </c>
      <c r="HIE181" s="216">
        <f t="shared" si="136"/>
        <v>0</v>
      </c>
      <c r="HIF181" s="216">
        <f t="shared" si="136"/>
        <v>0</v>
      </c>
      <c r="HIG181" s="216">
        <f t="shared" si="136"/>
        <v>0</v>
      </c>
      <c r="HIH181" s="216">
        <f t="shared" si="136"/>
        <v>0</v>
      </c>
      <c r="HII181" s="216">
        <f t="shared" si="136"/>
        <v>0</v>
      </c>
      <c r="HIJ181" s="216">
        <f t="shared" si="136"/>
        <v>0</v>
      </c>
      <c r="HIK181" s="216">
        <f t="shared" si="136"/>
        <v>0</v>
      </c>
      <c r="HIL181" s="216">
        <f t="shared" si="136"/>
        <v>0</v>
      </c>
      <c r="HIM181" s="216">
        <f t="shared" si="136"/>
        <v>0</v>
      </c>
      <c r="HIN181" s="216">
        <f t="shared" si="136"/>
        <v>0</v>
      </c>
      <c r="HIO181" s="216">
        <f t="shared" si="136"/>
        <v>0</v>
      </c>
      <c r="HIP181" s="216">
        <f t="shared" si="136"/>
        <v>0</v>
      </c>
      <c r="HIQ181" s="216">
        <f t="shared" si="136"/>
        <v>0</v>
      </c>
      <c r="HIR181" s="216">
        <f t="shared" si="136"/>
        <v>0</v>
      </c>
      <c r="HIS181" s="216">
        <f t="shared" si="136"/>
        <v>0</v>
      </c>
      <c r="HIT181" s="216">
        <f t="shared" si="136"/>
        <v>0</v>
      </c>
      <c r="HIU181" s="216">
        <f t="shared" si="136"/>
        <v>0</v>
      </c>
      <c r="HIV181" s="216">
        <f t="shared" si="136"/>
        <v>0</v>
      </c>
      <c r="HIW181" s="216">
        <f t="shared" si="136"/>
        <v>0</v>
      </c>
      <c r="HIX181" s="216">
        <f t="shared" si="136"/>
        <v>0</v>
      </c>
      <c r="HIY181" s="216">
        <f t="shared" si="136"/>
        <v>0</v>
      </c>
      <c r="HIZ181" s="216">
        <f t="shared" si="136"/>
        <v>0</v>
      </c>
      <c r="HJA181" s="216">
        <f t="shared" si="136"/>
        <v>0</v>
      </c>
      <c r="HJB181" s="216">
        <f t="shared" si="136"/>
        <v>0</v>
      </c>
      <c r="HJC181" s="216">
        <f t="shared" si="136"/>
        <v>0</v>
      </c>
      <c r="HJD181" s="216">
        <f t="shared" si="136"/>
        <v>0</v>
      </c>
      <c r="HJE181" s="216">
        <f t="shared" si="136"/>
        <v>0</v>
      </c>
      <c r="HJF181" s="216">
        <f t="shared" si="136"/>
        <v>0</v>
      </c>
      <c r="HJG181" s="216">
        <f t="shared" si="136"/>
        <v>0</v>
      </c>
      <c r="HJH181" s="216">
        <f t="shared" si="136"/>
        <v>0</v>
      </c>
      <c r="HJI181" s="216">
        <f t="shared" si="136"/>
        <v>0</v>
      </c>
      <c r="HJJ181" s="216">
        <f t="shared" si="136"/>
        <v>0</v>
      </c>
      <c r="HJK181" s="216">
        <f t="shared" si="136"/>
        <v>0</v>
      </c>
      <c r="HJL181" s="216">
        <f t="shared" si="136"/>
        <v>0</v>
      </c>
      <c r="HJM181" s="216">
        <f t="shared" si="136"/>
        <v>0</v>
      </c>
      <c r="HJN181" s="216">
        <f t="shared" si="136"/>
        <v>0</v>
      </c>
      <c r="HJO181" s="216">
        <f t="shared" si="136"/>
        <v>0</v>
      </c>
      <c r="HJP181" s="216">
        <f t="shared" si="136"/>
        <v>0</v>
      </c>
      <c r="HJQ181" s="216">
        <f t="shared" si="136"/>
        <v>0</v>
      </c>
      <c r="HJR181" s="216">
        <f t="shared" si="136"/>
        <v>0</v>
      </c>
      <c r="HJS181" s="216">
        <f t="shared" si="136"/>
        <v>0</v>
      </c>
      <c r="HJT181" s="216">
        <f t="shared" si="136"/>
        <v>0</v>
      </c>
      <c r="HJU181" s="216">
        <f t="shared" si="136"/>
        <v>0</v>
      </c>
      <c r="HJV181" s="216">
        <f t="shared" si="136"/>
        <v>0</v>
      </c>
      <c r="HJW181" s="216">
        <f t="shared" si="136"/>
        <v>0</v>
      </c>
      <c r="HJX181" s="216">
        <f t="shared" si="136"/>
        <v>0</v>
      </c>
      <c r="HJY181" s="216">
        <f t="shared" si="136"/>
        <v>0</v>
      </c>
      <c r="HJZ181" s="216">
        <f t="shared" si="136"/>
        <v>0</v>
      </c>
      <c r="HKA181" s="216">
        <f t="shared" si="136"/>
        <v>0</v>
      </c>
      <c r="HKB181" s="216">
        <f t="shared" si="136"/>
        <v>0</v>
      </c>
      <c r="HKC181" s="216">
        <f t="shared" si="136"/>
        <v>0</v>
      </c>
      <c r="HKD181" s="216">
        <f t="shared" si="136"/>
        <v>0</v>
      </c>
      <c r="HKE181" s="216">
        <f t="shared" si="136"/>
        <v>0</v>
      </c>
      <c r="HKF181" s="216">
        <f t="shared" ref="HKF181:HMQ181" si="137">HKF180+HKF174+HKF168+HKF155+HKF142+HKF131+HKF126+HKF110+HKF92+HKF76+HKF54+HKF22</f>
        <v>0</v>
      </c>
      <c r="HKG181" s="216">
        <f t="shared" si="137"/>
        <v>0</v>
      </c>
      <c r="HKH181" s="216">
        <f t="shared" si="137"/>
        <v>0</v>
      </c>
      <c r="HKI181" s="216">
        <f t="shared" si="137"/>
        <v>0</v>
      </c>
      <c r="HKJ181" s="216">
        <f t="shared" si="137"/>
        <v>0</v>
      </c>
      <c r="HKK181" s="216">
        <f t="shared" si="137"/>
        <v>0</v>
      </c>
      <c r="HKL181" s="216">
        <f t="shared" si="137"/>
        <v>0</v>
      </c>
      <c r="HKM181" s="216">
        <f t="shared" si="137"/>
        <v>0</v>
      </c>
      <c r="HKN181" s="216">
        <f t="shared" si="137"/>
        <v>0</v>
      </c>
      <c r="HKO181" s="216">
        <f t="shared" si="137"/>
        <v>0</v>
      </c>
      <c r="HKP181" s="216">
        <f t="shared" si="137"/>
        <v>0</v>
      </c>
      <c r="HKQ181" s="216">
        <f t="shared" si="137"/>
        <v>0</v>
      </c>
      <c r="HKR181" s="216">
        <f t="shared" si="137"/>
        <v>0</v>
      </c>
      <c r="HKS181" s="216">
        <f t="shared" si="137"/>
        <v>0</v>
      </c>
      <c r="HKT181" s="216">
        <f t="shared" si="137"/>
        <v>0</v>
      </c>
      <c r="HKU181" s="216">
        <f t="shared" si="137"/>
        <v>0</v>
      </c>
      <c r="HKV181" s="216">
        <f t="shared" si="137"/>
        <v>0</v>
      </c>
      <c r="HKW181" s="216">
        <f t="shared" si="137"/>
        <v>0</v>
      </c>
      <c r="HKX181" s="216">
        <f t="shared" si="137"/>
        <v>0</v>
      </c>
      <c r="HKY181" s="216">
        <f t="shared" si="137"/>
        <v>0</v>
      </c>
      <c r="HKZ181" s="216">
        <f t="shared" si="137"/>
        <v>0</v>
      </c>
      <c r="HLA181" s="216">
        <f t="shared" si="137"/>
        <v>0</v>
      </c>
      <c r="HLB181" s="216">
        <f t="shared" si="137"/>
        <v>0</v>
      </c>
      <c r="HLC181" s="216">
        <f t="shared" si="137"/>
        <v>0</v>
      </c>
      <c r="HLD181" s="216">
        <f t="shared" si="137"/>
        <v>0</v>
      </c>
      <c r="HLE181" s="216">
        <f t="shared" si="137"/>
        <v>0</v>
      </c>
      <c r="HLF181" s="216">
        <f t="shared" si="137"/>
        <v>0</v>
      </c>
      <c r="HLG181" s="216">
        <f t="shared" si="137"/>
        <v>0</v>
      </c>
      <c r="HLH181" s="216">
        <f t="shared" si="137"/>
        <v>0</v>
      </c>
      <c r="HLI181" s="216">
        <f t="shared" si="137"/>
        <v>0</v>
      </c>
      <c r="HLJ181" s="216">
        <f t="shared" si="137"/>
        <v>0</v>
      </c>
      <c r="HLK181" s="216">
        <f t="shared" si="137"/>
        <v>0</v>
      </c>
      <c r="HLL181" s="216">
        <f t="shared" si="137"/>
        <v>0</v>
      </c>
      <c r="HLM181" s="216">
        <f t="shared" si="137"/>
        <v>0</v>
      </c>
      <c r="HLN181" s="216">
        <f t="shared" si="137"/>
        <v>0</v>
      </c>
      <c r="HLO181" s="216">
        <f t="shared" si="137"/>
        <v>0</v>
      </c>
      <c r="HLP181" s="216">
        <f t="shared" si="137"/>
        <v>0</v>
      </c>
      <c r="HLQ181" s="216">
        <f t="shared" si="137"/>
        <v>0</v>
      </c>
      <c r="HLR181" s="216">
        <f t="shared" si="137"/>
        <v>0</v>
      </c>
      <c r="HLS181" s="216">
        <f t="shared" si="137"/>
        <v>0</v>
      </c>
      <c r="HLT181" s="216">
        <f t="shared" si="137"/>
        <v>0</v>
      </c>
      <c r="HLU181" s="216">
        <f t="shared" si="137"/>
        <v>0</v>
      </c>
      <c r="HLV181" s="216">
        <f t="shared" si="137"/>
        <v>0</v>
      </c>
      <c r="HLW181" s="216">
        <f t="shared" si="137"/>
        <v>0</v>
      </c>
      <c r="HLX181" s="216">
        <f t="shared" si="137"/>
        <v>0</v>
      </c>
      <c r="HLY181" s="216">
        <f t="shared" si="137"/>
        <v>0</v>
      </c>
      <c r="HLZ181" s="216">
        <f t="shared" si="137"/>
        <v>0</v>
      </c>
      <c r="HMA181" s="216">
        <f t="shared" si="137"/>
        <v>0</v>
      </c>
      <c r="HMB181" s="216">
        <f t="shared" si="137"/>
        <v>0</v>
      </c>
      <c r="HMC181" s="216">
        <f t="shared" si="137"/>
        <v>0</v>
      </c>
      <c r="HMD181" s="216">
        <f t="shared" si="137"/>
        <v>0</v>
      </c>
      <c r="HME181" s="216">
        <f t="shared" si="137"/>
        <v>0</v>
      </c>
      <c r="HMF181" s="216">
        <f t="shared" si="137"/>
        <v>0</v>
      </c>
      <c r="HMG181" s="216">
        <f t="shared" si="137"/>
        <v>0</v>
      </c>
      <c r="HMH181" s="216">
        <f t="shared" si="137"/>
        <v>0</v>
      </c>
      <c r="HMI181" s="216">
        <f t="shared" si="137"/>
        <v>0</v>
      </c>
      <c r="HMJ181" s="216">
        <f t="shared" si="137"/>
        <v>0</v>
      </c>
      <c r="HMK181" s="216">
        <f t="shared" si="137"/>
        <v>0</v>
      </c>
      <c r="HML181" s="216">
        <f t="shared" si="137"/>
        <v>0</v>
      </c>
      <c r="HMM181" s="216">
        <f t="shared" si="137"/>
        <v>0</v>
      </c>
      <c r="HMN181" s="216">
        <f t="shared" si="137"/>
        <v>0</v>
      </c>
      <c r="HMO181" s="216">
        <f t="shared" si="137"/>
        <v>0</v>
      </c>
      <c r="HMP181" s="216">
        <f t="shared" si="137"/>
        <v>0</v>
      </c>
      <c r="HMQ181" s="216">
        <f t="shared" si="137"/>
        <v>0</v>
      </c>
      <c r="HMR181" s="216">
        <f t="shared" ref="HMR181:HPC181" si="138">HMR180+HMR174+HMR168+HMR155+HMR142+HMR131+HMR126+HMR110+HMR92+HMR76+HMR54+HMR22</f>
        <v>0</v>
      </c>
      <c r="HMS181" s="216">
        <f t="shared" si="138"/>
        <v>0</v>
      </c>
      <c r="HMT181" s="216">
        <f t="shared" si="138"/>
        <v>0</v>
      </c>
      <c r="HMU181" s="216">
        <f t="shared" si="138"/>
        <v>0</v>
      </c>
      <c r="HMV181" s="216">
        <f t="shared" si="138"/>
        <v>0</v>
      </c>
      <c r="HMW181" s="216">
        <f t="shared" si="138"/>
        <v>0</v>
      </c>
      <c r="HMX181" s="216">
        <f t="shared" si="138"/>
        <v>0</v>
      </c>
      <c r="HMY181" s="216">
        <f t="shared" si="138"/>
        <v>0</v>
      </c>
      <c r="HMZ181" s="216">
        <f t="shared" si="138"/>
        <v>0</v>
      </c>
      <c r="HNA181" s="216">
        <f t="shared" si="138"/>
        <v>0</v>
      </c>
      <c r="HNB181" s="216">
        <f t="shared" si="138"/>
        <v>0</v>
      </c>
      <c r="HNC181" s="216">
        <f t="shared" si="138"/>
        <v>0</v>
      </c>
      <c r="HND181" s="216">
        <f t="shared" si="138"/>
        <v>0</v>
      </c>
      <c r="HNE181" s="216">
        <f t="shared" si="138"/>
        <v>0</v>
      </c>
      <c r="HNF181" s="216">
        <f t="shared" si="138"/>
        <v>0</v>
      </c>
      <c r="HNG181" s="216">
        <f t="shared" si="138"/>
        <v>0</v>
      </c>
      <c r="HNH181" s="216">
        <f t="shared" si="138"/>
        <v>0</v>
      </c>
      <c r="HNI181" s="216">
        <f t="shared" si="138"/>
        <v>0</v>
      </c>
      <c r="HNJ181" s="216">
        <f t="shared" si="138"/>
        <v>0</v>
      </c>
      <c r="HNK181" s="216">
        <f t="shared" si="138"/>
        <v>0</v>
      </c>
      <c r="HNL181" s="216">
        <f t="shared" si="138"/>
        <v>0</v>
      </c>
      <c r="HNM181" s="216">
        <f t="shared" si="138"/>
        <v>0</v>
      </c>
      <c r="HNN181" s="216">
        <f t="shared" si="138"/>
        <v>0</v>
      </c>
      <c r="HNO181" s="216">
        <f t="shared" si="138"/>
        <v>0</v>
      </c>
      <c r="HNP181" s="216">
        <f t="shared" si="138"/>
        <v>0</v>
      </c>
      <c r="HNQ181" s="216">
        <f t="shared" si="138"/>
        <v>0</v>
      </c>
      <c r="HNR181" s="216">
        <f t="shared" si="138"/>
        <v>0</v>
      </c>
      <c r="HNS181" s="216">
        <f t="shared" si="138"/>
        <v>0</v>
      </c>
      <c r="HNT181" s="216">
        <f t="shared" si="138"/>
        <v>0</v>
      </c>
      <c r="HNU181" s="216">
        <f t="shared" si="138"/>
        <v>0</v>
      </c>
      <c r="HNV181" s="216">
        <f t="shared" si="138"/>
        <v>0</v>
      </c>
      <c r="HNW181" s="216">
        <f t="shared" si="138"/>
        <v>0</v>
      </c>
      <c r="HNX181" s="216">
        <f t="shared" si="138"/>
        <v>0</v>
      </c>
      <c r="HNY181" s="216">
        <f t="shared" si="138"/>
        <v>0</v>
      </c>
      <c r="HNZ181" s="216">
        <f t="shared" si="138"/>
        <v>0</v>
      </c>
      <c r="HOA181" s="216">
        <f t="shared" si="138"/>
        <v>0</v>
      </c>
      <c r="HOB181" s="216">
        <f t="shared" si="138"/>
        <v>0</v>
      </c>
      <c r="HOC181" s="216">
        <f t="shared" si="138"/>
        <v>0</v>
      </c>
      <c r="HOD181" s="216">
        <f t="shared" si="138"/>
        <v>0</v>
      </c>
      <c r="HOE181" s="216">
        <f t="shared" si="138"/>
        <v>0</v>
      </c>
      <c r="HOF181" s="216">
        <f t="shared" si="138"/>
        <v>0</v>
      </c>
      <c r="HOG181" s="216">
        <f t="shared" si="138"/>
        <v>0</v>
      </c>
      <c r="HOH181" s="216">
        <f t="shared" si="138"/>
        <v>0</v>
      </c>
      <c r="HOI181" s="216">
        <f t="shared" si="138"/>
        <v>0</v>
      </c>
      <c r="HOJ181" s="216">
        <f t="shared" si="138"/>
        <v>0</v>
      </c>
      <c r="HOK181" s="216">
        <f t="shared" si="138"/>
        <v>0</v>
      </c>
      <c r="HOL181" s="216">
        <f t="shared" si="138"/>
        <v>0</v>
      </c>
      <c r="HOM181" s="216">
        <f t="shared" si="138"/>
        <v>0</v>
      </c>
      <c r="HON181" s="216">
        <f t="shared" si="138"/>
        <v>0</v>
      </c>
      <c r="HOO181" s="216">
        <f t="shared" si="138"/>
        <v>0</v>
      </c>
      <c r="HOP181" s="216">
        <f t="shared" si="138"/>
        <v>0</v>
      </c>
      <c r="HOQ181" s="216">
        <f t="shared" si="138"/>
        <v>0</v>
      </c>
      <c r="HOR181" s="216">
        <f t="shared" si="138"/>
        <v>0</v>
      </c>
      <c r="HOS181" s="216">
        <f t="shared" si="138"/>
        <v>0</v>
      </c>
      <c r="HOT181" s="216">
        <f t="shared" si="138"/>
        <v>0</v>
      </c>
      <c r="HOU181" s="216">
        <f t="shared" si="138"/>
        <v>0</v>
      </c>
      <c r="HOV181" s="216">
        <f t="shared" si="138"/>
        <v>0</v>
      </c>
      <c r="HOW181" s="216">
        <f t="shared" si="138"/>
        <v>0</v>
      </c>
      <c r="HOX181" s="216">
        <f t="shared" si="138"/>
        <v>0</v>
      </c>
      <c r="HOY181" s="216">
        <f t="shared" si="138"/>
        <v>0</v>
      </c>
      <c r="HOZ181" s="216">
        <f t="shared" si="138"/>
        <v>0</v>
      </c>
      <c r="HPA181" s="216">
        <f t="shared" si="138"/>
        <v>0</v>
      </c>
      <c r="HPB181" s="216">
        <f t="shared" si="138"/>
        <v>0</v>
      </c>
      <c r="HPC181" s="216">
        <f t="shared" si="138"/>
        <v>0</v>
      </c>
      <c r="HPD181" s="216">
        <f t="shared" ref="HPD181:HRO181" si="139">HPD180+HPD174+HPD168+HPD155+HPD142+HPD131+HPD126+HPD110+HPD92+HPD76+HPD54+HPD22</f>
        <v>0</v>
      </c>
      <c r="HPE181" s="216">
        <f t="shared" si="139"/>
        <v>0</v>
      </c>
      <c r="HPF181" s="216">
        <f t="shared" si="139"/>
        <v>0</v>
      </c>
      <c r="HPG181" s="216">
        <f t="shared" si="139"/>
        <v>0</v>
      </c>
      <c r="HPH181" s="216">
        <f t="shared" si="139"/>
        <v>0</v>
      </c>
      <c r="HPI181" s="216">
        <f t="shared" si="139"/>
        <v>0</v>
      </c>
      <c r="HPJ181" s="216">
        <f t="shared" si="139"/>
        <v>0</v>
      </c>
      <c r="HPK181" s="216">
        <f t="shared" si="139"/>
        <v>0</v>
      </c>
      <c r="HPL181" s="216">
        <f t="shared" si="139"/>
        <v>0</v>
      </c>
      <c r="HPM181" s="216">
        <f t="shared" si="139"/>
        <v>0</v>
      </c>
      <c r="HPN181" s="216">
        <f t="shared" si="139"/>
        <v>0</v>
      </c>
      <c r="HPO181" s="216">
        <f t="shared" si="139"/>
        <v>0</v>
      </c>
      <c r="HPP181" s="216">
        <f t="shared" si="139"/>
        <v>0</v>
      </c>
      <c r="HPQ181" s="216">
        <f t="shared" si="139"/>
        <v>0</v>
      </c>
      <c r="HPR181" s="216">
        <f t="shared" si="139"/>
        <v>0</v>
      </c>
      <c r="HPS181" s="216">
        <f t="shared" si="139"/>
        <v>0</v>
      </c>
      <c r="HPT181" s="216">
        <f t="shared" si="139"/>
        <v>0</v>
      </c>
      <c r="HPU181" s="216">
        <f t="shared" si="139"/>
        <v>0</v>
      </c>
      <c r="HPV181" s="216">
        <f t="shared" si="139"/>
        <v>0</v>
      </c>
      <c r="HPW181" s="216">
        <f t="shared" si="139"/>
        <v>0</v>
      </c>
      <c r="HPX181" s="216">
        <f t="shared" si="139"/>
        <v>0</v>
      </c>
      <c r="HPY181" s="216">
        <f t="shared" si="139"/>
        <v>0</v>
      </c>
      <c r="HPZ181" s="216">
        <f t="shared" si="139"/>
        <v>0</v>
      </c>
      <c r="HQA181" s="216">
        <f t="shared" si="139"/>
        <v>0</v>
      </c>
      <c r="HQB181" s="216">
        <f t="shared" si="139"/>
        <v>0</v>
      </c>
      <c r="HQC181" s="216">
        <f t="shared" si="139"/>
        <v>0</v>
      </c>
      <c r="HQD181" s="216">
        <f t="shared" si="139"/>
        <v>0</v>
      </c>
      <c r="HQE181" s="216">
        <f t="shared" si="139"/>
        <v>0</v>
      </c>
      <c r="HQF181" s="216">
        <f t="shared" si="139"/>
        <v>0</v>
      </c>
      <c r="HQG181" s="216">
        <f t="shared" si="139"/>
        <v>0</v>
      </c>
      <c r="HQH181" s="216">
        <f t="shared" si="139"/>
        <v>0</v>
      </c>
      <c r="HQI181" s="216">
        <f t="shared" si="139"/>
        <v>0</v>
      </c>
      <c r="HQJ181" s="216">
        <f t="shared" si="139"/>
        <v>0</v>
      </c>
      <c r="HQK181" s="216">
        <f t="shared" si="139"/>
        <v>0</v>
      </c>
      <c r="HQL181" s="216">
        <f t="shared" si="139"/>
        <v>0</v>
      </c>
      <c r="HQM181" s="216">
        <f t="shared" si="139"/>
        <v>0</v>
      </c>
      <c r="HQN181" s="216">
        <f t="shared" si="139"/>
        <v>0</v>
      </c>
      <c r="HQO181" s="216">
        <f t="shared" si="139"/>
        <v>0</v>
      </c>
      <c r="HQP181" s="216">
        <f t="shared" si="139"/>
        <v>0</v>
      </c>
      <c r="HQQ181" s="216">
        <f t="shared" si="139"/>
        <v>0</v>
      </c>
      <c r="HQR181" s="216">
        <f t="shared" si="139"/>
        <v>0</v>
      </c>
      <c r="HQS181" s="216">
        <f t="shared" si="139"/>
        <v>0</v>
      </c>
      <c r="HQT181" s="216">
        <f t="shared" si="139"/>
        <v>0</v>
      </c>
      <c r="HQU181" s="216">
        <f t="shared" si="139"/>
        <v>0</v>
      </c>
      <c r="HQV181" s="216">
        <f t="shared" si="139"/>
        <v>0</v>
      </c>
      <c r="HQW181" s="216">
        <f t="shared" si="139"/>
        <v>0</v>
      </c>
      <c r="HQX181" s="216">
        <f t="shared" si="139"/>
        <v>0</v>
      </c>
      <c r="HQY181" s="216">
        <f t="shared" si="139"/>
        <v>0</v>
      </c>
      <c r="HQZ181" s="216">
        <f t="shared" si="139"/>
        <v>0</v>
      </c>
      <c r="HRA181" s="216">
        <f t="shared" si="139"/>
        <v>0</v>
      </c>
      <c r="HRB181" s="216">
        <f t="shared" si="139"/>
        <v>0</v>
      </c>
      <c r="HRC181" s="216">
        <f t="shared" si="139"/>
        <v>0</v>
      </c>
      <c r="HRD181" s="216">
        <f t="shared" si="139"/>
        <v>0</v>
      </c>
      <c r="HRE181" s="216">
        <f t="shared" si="139"/>
        <v>0</v>
      </c>
      <c r="HRF181" s="216">
        <f t="shared" si="139"/>
        <v>0</v>
      </c>
      <c r="HRG181" s="216">
        <f t="shared" si="139"/>
        <v>0</v>
      </c>
      <c r="HRH181" s="216">
        <f t="shared" si="139"/>
        <v>0</v>
      </c>
      <c r="HRI181" s="216">
        <f t="shared" si="139"/>
        <v>0</v>
      </c>
      <c r="HRJ181" s="216">
        <f t="shared" si="139"/>
        <v>0</v>
      </c>
      <c r="HRK181" s="216">
        <f t="shared" si="139"/>
        <v>0</v>
      </c>
      <c r="HRL181" s="216">
        <f t="shared" si="139"/>
        <v>0</v>
      </c>
      <c r="HRM181" s="216">
        <f t="shared" si="139"/>
        <v>0</v>
      </c>
      <c r="HRN181" s="216">
        <f t="shared" si="139"/>
        <v>0</v>
      </c>
      <c r="HRO181" s="216">
        <f t="shared" si="139"/>
        <v>0</v>
      </c>
      <c r="HRP181" s="216">
        <f t="shared" ref="HRP181:HUA181" si="140">HRP180+HRP174+HRP168+HRP155+HRP142+HRP131+HRP126+HRP110+HRP92+HRP76+HRP54+HRP22</f>
        <v>0</v>
      </c>
      <c r="HRQ181" s="216">
        <f t="shared" si="140"/>
        <v>0</v>
      </c>
      <c r="HRR181" s="216">
        <f t="shared" si="140"/>
        <v>0</v>
      </c>
      <c r="HRS181" s="216">
        <f t="shared" si="140"/>
        <v>0</v>
      </c>
      <c r="HRT181" s="216">
        <f t="shared" si="140"/>
        <v>0</v>
      </c>
      <c r="HRU181" s="216">
        <f t="shared" si="140"/>
        <v>0</v>
      </c>
      <c r="HRV181" s="216">
        <f t="shared" si="140"/>
        <v>0</v>
      </c>
      <c r="HRW181" s="216">
        <f t="shared" si="140"/>
        <v>0</v>
      </c>
      <c r="HRX181" s="216">
        <f t="shared" si="140"/>
        <v>0</v>
      </c>
      <c r="HRY181" s="216">
        <f t="shared" si="140"/>
        <v>0</v>
      </c>
      <c r="HRZ181" s="216">
        <f t="shared" si="140"/>
        <v>0</v>
      </c>
      <c r="HSA181" s="216">
        <f t="shared" si="140"/>
        <v>0</v>
      </c>
      <c r="HSB181" s="216">
        <f t="shared" si="140"/>
        <v>0</v>
      </c>
      <c r="HSC181" s="216">
        <f t="shared" si="140"/>
        <v>0</v>
      </c>
      <c r="HSD181" s="216">
        <f t="shared" si="140"/>
        <v>0</v>
      </c>
      <c r="HSE181" s="216">
        <f t="shared" si="140"/>
        <v>0</v>
      </c>
      <c r="HSF181" s="216">
        <f t="shared" si="140"/>
        <v>0</v>
      </c>
      <c r="HSG181" s="216">
        <f t="shared" si="140"/>
        <v>0</v>
      </c>
      <c r="HSH181" s="216">
        <f t="shared" si="140"/>
        <v>0</v>
      </c>
      <c r="HSI181" s="216">
        <f t="shared" si="140"/>
        <v>0</v>
      </c>
      <c r="HSJ181" s="216">
        <f t="shared" si="140"/>
        <v>0</v>
      </c>
      <c r="HSK181" s="216">
        <f t="shared" si="140"/>
        <v>0</v>
      </c>
      <c r="HSL181" s="216">
        <f t="shared" si="140"/>
        <v>0</v>
      </c>
      <c r="HSM181" s="216">
        <f t="shared" si="140"/>
        <v>0</v>
      </c>
      <c r="HSN181" s="216">
        <f t="shared" si="140"/>
        <v>0</v>
      </c>
      <c r="HSO181" s="216">
        <f t="shared" si="140"/>
        <v>0</v>
      </c>
      <c r="HSP181" s="216">
        <f t="shared" si="140"/>
        <v>0</v>
      </c>
      <c r="HSQ181" s="216">
        <f t="shared" si="140"/>
        <v>0</v>
      </c>
      <c r="HSR181" s="216">
        <f t="shared" si="140"/>
        <v>0</v>
      </c>
      <c r="HSS181" s="216">
        <f t="shared" si="140"/>
        <v>0</v>
      </c>
      <c r="HST181" s="216">
        <f t="shared" si="140"/>
        <v>0</v>
      </c>
      <c r="HSU181" s="216">
        <f t="shared" si="140"/>
        <v>0</v>
      </c>
      <c r="HSV181" s="216">
        <f t="shared" si="140"/>
        <v>0</v>
      </c>
      <c r="HSW181" s="216">
        <f t="shared" si="140"/>
        <v>0</v>
      </c>
      <c r="HSX181" s="216">
        <f t="shared" si="140"/>
        <v>0</v>
      </c>
      <c r="HSY181" s="216">
        <f t="shared" si="140"/>
        <v>0</v>
      </c>
      <c r="HSZ181" s="216">
        <f t="shared" si="140"/>
        <v>0</v>
      </c>
      <c r="HTA181" s="216">
        <f t="shared" si="140"/>
        <v>0</v>
      </c>
      <c r="HTB181" s="216">
        <f t="shared" si="140"/>
        <v>0</v>
      </c>
      <c r="HTC181" s="216">
        <f t="shared" si="140"/>
        <v>0</v>
      </c>
      <c r="HTD181" s="216">
        <f t="shared" si="140"/>
        <v>0</v>
      </c>
      <c r="HTE181" s="216">
        <f t="shared" si="140"/>
        <v>0</v>
      </c>
      <c r="HTF181" s="216">
        <f t="shared" si="140"/>
        <v>0</v>
      </c>
      <c r="HTG181" s="216">
        <f t="shared" si="140"/>
        <v>0</v>
      </c>
      <c r="HTH181" s="216">
        <f t="shared" si="140"/>
        <v>0</v>
      </c>
      <c r="HTI181" s="216">
        <f t="shared" si="140"/>
        <v>0</v>
      </c>
      <c r="HTJ181" s="216">
        <f t="shared" si="140"/>
        <v>0</v>
      </c>
      <c r="HTK181" s="216">
        <f t="shared" si="140"/>
        <v>0</v>
      </c>
      <c r="HTL181" s="216">
        <f t="shared" si="140"/>
        <v>0</v>
      </c>
      <c r="HTM181" s="216">
        <f t="shared" si="140"/>
        <v>0</v>
      </c>
      <c r="HTN181" s="216">
        <f t="shared" si="140"/>
        <v>0</v>
      </c>
      <c r="HTO181" s="216">
        <f t="shared" si="140"/>
        <v>0</v>
      </c>
      <c r="HTP181" s="216">
        <f t="shared" si="140"/>
        <v>0</v>
      </c>
      <c r="HTQ181" s="216">
        <f t="shared" si="140"/>
        <v>0</v>
      </c>
      <c r="HTR181" s="216">
        <f t="shared" si="140"/>
        <v>0</v>
      </c>
      <c r="HTS181" s="216">
        <f t="shared" si="140"/>
        <v>0</v>
      </c>
      <c r="HTT181" s="216">
        <f t="shared" si="140"/>
        <v>0</v>
      </c>
      <c r="HTU181" s="216">
        <f t="shared" si="140"/>
        <v>0</v>
      </c>
      <c r="HTV181" s="216">
        <f t="shared" si="140"/>
        <v>0</v>
      </c>
      <c r="HTW181" s="216">
        <f t="shared" si="140"/>
        <v>0</v>
      </c>
      <c r="HTX181" s="216">
        <f t="shared" si="140"/>
        <v>0</v>
      </c>
      <c r="HTY181" s="216">
        <f t="shared" si="140"/>
        <v>0</v>
      </c>
      <c r="HTZ181" s="216">
        <f t="shared" si="140"/>
        <v>0</v>
      </c>
      <c r="HUA181" s="216">
        <f t="shared" si="140"/>
        <v>0</v>
      </c>
      <c r="HUB181" s="216">
        <f t="shared" ref="HUB181:HWM181" si="141">HUB180+HUB174+HUB168+HUB155+HUB142+HUB131+HUB126+HUB110+HUB92+HUB76+HUB54+HUB22</f>
        <v>0</v>
      </c>
      <c r="HUC181" s="216">
        <f t="shared" si="141"/>
        <v>0</v>
      </c>
      <c r="HUD181" s="216">
        <f t="shared" si="141"/>
        <v>0</v>
      </c>
      <c r="HUE181" s="216">
        <f t="shared" si="141"/>
        <v>0</v>
      </c>
      <c r="HUF181" s="216">
        <f t="shared" si="141"/>
        <v>0</v>
      </c>
      <c r="HUG181" s="216">
        <f t="shared" si="141"/>
        <v>0</v>
      </c>
      <c r="HUH181" s="216">
        <f t="shared" si="141"/>
        <v>0</v>
      </c>
      <c r="HUI181" s="216">
        <f t="shared" si="141"/>
        <v>0</v>
      </c>
      <c r="HUJ181" s="216">
        <f t="shared" si="141"/>
        <v>0</v>
      </c>
      <c r="HUK181" s="216">
        <f t="shared" si="141"/>
        <v>0</v>
      </c>
      <c r="HUL181" s="216">
        <f t="shared" si="141"/>
        <v>0</v>
      </c>
      <c r="HUM181" s="216">
        <f t="shared" si="141"/>
        <v>0</v>
      </c>
      <c r="HUN181" s="216">
        <f t="shared" si="141"/>
        <v>0</v>
      </c>
      <c r="HUO181" s="216">
        <f t="shared" si="141"/>
        <v>0</v>
      </c>
      <c r="HUP181" s="216">
        <f t="shared" si="141"/>
        <v>0</v>
      </c>
      <c r="HUQ181" s="216">
        <f t="shared" si="141"/>
        <v>0</v>
      </c>
      <c r="HUR181" s="216">
        <f t="shared" si="141"/>
        <v>0</v>
      </c>
      <c r="HUS181" s="216">
        <f t="shared" si="141"/>
        <v>0</v>
      </c>
      <c r="HUT181" s="216">
        <f t="shared" si="141"/>
        <v>0</v>
      </c>
      <c r="HUU181" s="216">
        <f t="shared" si="141"/>
        <v>0</v>
      </c>
      <c r="HUV181" s="216">
        <f t="shared" si="141"/>
        <v>0</v>
      </c>
      <c r="HUW181" s="216">
        <f t="shared" si="141"/>
        <v>0</v>
      </c>
      <c r="HUX181" s="216">
        <f t="shared" si="141"/>
        <v>0</v>
      </c>
      <c r="HUY181" s="216">
        <f t="shared" si="141"/>
        <v>0</v>
      </c>
      <c r="HUZ181" s="216">
        <f t="shared" si="141"/>
        <v>0</v>
      </c>
      <c r="HVA181" s="216">
        <f t="shared" si="141"/>
        <v>0</v>
      </c>
      <c r="HVB181" s="216">
        <f t="shared" si="141"/>
        <v>0</v>
      </c>
      <c r="HVC181" s="216">
        <f t="shared" si="141"/>
        <v>0</v>
      </c>
      <c r="HVD181" s="216">
        <f t="shared" si="141"/>
        <v>0</v>
      </c>
      <c r="HVE181" s="216">
        <f t="shared" si="141"/>
        <v>0</v>
      </c>
      <c r="HVF181" s="216">
        <f t="shared" si="141"/>
        <v>0</v>
      </c>
      <c r="HVG181" s="216">
        <f t="shared" si="141"/>
        <v>0</v>
      </c>
      <c r="HVH181" s="216">
        <f t="shared" si="141"/>
        <v>0</v>
      </c>
      <c r="HVI181" s="216">
        <f t="shared" si="141"/>
        <v>0</v>
      </c>
      <c r="HVJ181" s="216">
        <f t="shared" si="141"/>
        <v>0</v>
      </c>
      <c r="HVK181" s="216">
        <f t="shared" si="141"/>
        <v>0</v>
      </c>
      <c r="HVL181" s="216">
        <f t="shared" si="141"/>
        <v>0</v>
      </c>
      <c r="HVM181" s="216">
        <f t="shared" si="141"/>
        <v>0</v>
      </c>
      <c r="HVN181" s="216">
        <f t="shared" si="141"/>
        <v>0</v>
      </c>
      <c r="HVO181" s="216">
        <f t="shared" si="141"/>
        <v>0</v>
      </c>
      <c r="HVP181" s="216">
        <f t="shared" si="141"/>
        <v>0</v>
      </c>
      <c r="HVQ181" s="216">
        <f t="shared" si="141"/>
        <v>0</v>
      </c>
      <c r="HVR181" s="216">
        <f t="shared" si="141"/>
        <v>0</v>
      </c>
      <c r="HVS181" s="216">
        <f t="shared" si="141"/>
        <v>0</v>
      </c>
      <c r="HVT181" s="216">
        <f t="shared" si="141"/>
        <v>0</v>
      </c>
      <c r="HVU181" s="216">
        <f t="shared" si="141"/>
        <v>0</v>
      </c>
      <c r="HVV181" s="216">
        <f t="shared" si="141"/>
        <v>0</v>
      </c>
      <c r="HVW181" s="216">
        <f t="shared" si="141"/>
        <v>0</v>
      </c>
      <c r="HVX181" s="216">
        <f t="shared" si="141"/>
        <v>0</v>
      </c>
      <c r="HVY181" s="216">
        <f t="shared" si="141"/>
        <v>0</v>
      </c>
      <c r="HVZ181" s="216">
        <f t="shared" si="141"/>
        <v>0</v>
      </c>
      <c r="HWA181" s="216">
        <f t="shared" si="141"/>
        <v>0</v>
      </c>
      <c r="HWB181" s="216">
        <f t="shared" si="141"/>
        <v>0</v>
      </c>
      <c r="HWC181" s="216">
        <f t="shared" si="141"/>
        <v>0</v>
      </c>
      <c r="HWD181" s="216">
        <f t="shared" si="141"/>
        <v>0</v>
      </c>
      <c r="HWE181" s="216">
        <f t="shared" si="141"/>
        <v>0</v>
      </c>
      <c r="HWF181" s="216">
        <f t="shared" si="141"/>
        <v>0</v>
      </c>
      <c r="HWG181" s="216">
        <f t="shared" si="141"/>
        <v>0</v>
      </c>
      <c r="HWH181" s="216">
        <f t="shared" si="141"/>
        <v>0</v>
      </c>
      <c r="HWI181" s="216">
        <f t="shared" si="141"/>
        <v>0</v>
      </c>
      <c r="HWJ181" s="216">
        <f t="shared" si="141"/>
        <v>0</v>
      </c>
      <c r="HWK181" s="216">
        <f t="shared" si="141"/>
        <v>0</v>
      </c>
      <c r="HWL181" s="216">
        <f t="shared" si="141"/>
        <v>0</v>
      </c>
      <c r="HWM181" s="216">
        <f t="shared" si="141"/>
        <v>0</v>
      </c>
      <c r="HWN181" s="216">
        <f t="shared" ref="HWN181:HYY181" si="142">HWN180+HWN174+HWN168+HWN155+HWN142+HWN131+HWN126+HWN110+HWN92+HWN76+HWN54+HWN22</f>
        <v>0</v>
      </c>
      <c r="HWO181" s="216">
        <f t="shared" si="142"/>
        <v>0</v>
      </c>
      <c r="HWP181" s="216">
        <f t="shared" si="142"/>
        <v>0</v>
      </c>
      <c r="HWQ181" s="216">
        <f t="shared" si="142"/>
        <v>0</v>
      </c>
      <c r="HWR181" s="216">
        <f t="shared" si="142"/>
        <v>0</v>
      </c>
      <c r="HWS181" s="216">
        <f t="shared" si="142"/>
        <v>0</v>
      </c>
      <c r="HWT181" s="216">
        <f t="shared" si="142"/>
        <v>0</v>
      </c>
      <c r="HWU181" s="216">
        <f t="shared" si="142"/>
        <v>0</v>
      </c>
      <c r="HWV181" s="216">
        <f t="shared" si="142"/>
        <v>0</v>
      </c>
      <c r="HWW181" s="216">
        <f t="shared" si="142"/>
        <v>0</v>
      </c>
      <c r="HWX181" s="216">
        <f t="shared" si="142"/>
        <v>0</v>
      </c>
      <c r="HWY181" s="216">
        <f t="shared" si="142"/>
        <v>0</v>
      </c>
      <c r="HWZ181" s="216">
        <f t="shared" si="142"/>
        <v>0</v>
      </c>
      <c r="HXA181" s="216">
        <f t="shared" si="142"/>
        <v>0</v>
      </c>
      <c r="HXB181" s="216">
        <f t="shared" si="142"/>
        <v>0</v>
      </c>
      <c r="HXC181" s="216">
        <f t="shared" si="142"/>
        <v>0</v>
      </c>
      <c r="HXD181" s="216">
        <f t="shared" si="142"/>
        <v>0</v>
      </c>
      <c r="HXE181" s="216">
        <f t="shared" si="142"/>
        <v>0</v>
      </c>
      <c r="HXF181" s="216">
        <f t="shared" si="142"/>
        <v>0</v>
      </c>
      <c r="HXG181" s="216">
        <f t="shared" si="142"/>
        <v>0</v>
      </c>
      <c r="HXH181" s="216">
        <f t="shared" si="142"/>
        <v>0</v>
      </c>
      <c r="HXI181" s="216">
        <f t="shared" si="142"/>
        <v>0</v>
      </c>
      <c r="HXJ181" s="216">
        <f t="shared" si="142"/>
        <v>0</v>
      </c>
      <c r="HXK181" s="216">
        <f t="shared" si="142"/>
        <v>0</v>
      </c>
      <c r="HXL181" s="216">
        <f t="shared" si="142"/>
        <v>0</v>
      </c>
      <c r="HXM181" s="216">
        <f t="shared" si="142"/>
        <v>0</v>
      </c>
      <c r="HXN181" s="216">
        <f t="shared" si="142"/>
        <v>0</v>
      </c>
      <c r="HXO181" s="216">
        <f t="shared" si="142"/>
        <v>0</v>
      </c>
      <c r="HXP181" s="216">
        <f t="shared" si="142"/>
        <v>0</v>
      </c>
      <c r="HXQ181" s="216">
        <f t="shared" si="142"/>
        <v>0</v>
      </c>
      <c r="HXR181" s="216">
        <f t="shared" si="142"/>
        <v>0</v>
      </c>
      <c r="HXS181" s="216">
        <f t="shared" si="142"/>
        <v>0</v>
      </c>
      <c r="HXT181" s="216">
        <f t="shared" si="142"/>
        <v>0</v>
      </c>
      <c r="HXU181" s="216">
        <f t="shared" si="142"/>
        <v>0</v>
      </c>
      <c r="HXV181" s="216">
        <f t="shared" si="142"/>
        <v>0</v>
      </c>
      <c r="HXW181" s="216">
        <f t="shared" si="142"/>
        <v>0</v>
      </c>
      <c r="HXX181" s="216">
        <f t="shared" si="142"/>
        <v>0</v>
      </c>
      <c r="HXY181" s="216">
        <f t="shared" si="142"/>
        <v>0</v>
      </c>
      <c r="HXZ181" s="216">
        <f t="shared" si="142"/>
        <v>0</v>
      </c>
      <c r="HYA181" s="216">
        <f t="shared" si="142"/>
        <v>0</v>
      </c>
      <c r="HYB181" s="216">
        <f t="shared" si="142"/>
        <v>0</v>
      </c>
      <c r="HYC181" s="216">
        <f t="shared" si="142"/>
        <v>0</v>
      </c>
      <c r="HYD181" s="216">
        <f t="shared" si="142"/>
        <v>0</v>
      </c>
      <c r="HYE181" s="216">
        <f t="shared" si="142"/>
        <v>0</v>
      </c>
      <c r="HYF181" s="216">
        <f t="shared" si="142"/>
        <v>0</v>
      </c>
      <c r="HYG181" s="216">
        <f t="shared" si="142"/>
        <v>0</v>
      </c>
      <c r="HYH181" s="216">
        <f t="shared" si="142"/>
        <v>0</v>
      </c>
      <c r="HYI181" s="216">
        <f t="shared" si="142"/>
        <v>0</v>
      </c>
      <c r="HYJ181" s="216">
        <f t="shared" si="142"/>
        <v>0</v>
      </c>
      <c r="HYK181" s="216">
        <f t="shared" si="142"/>
        <v>0</v>
      </c>
      <c r="HYL181" s="216">
        <f t="shared" si="142"/>
        <v>0</v>
      </c>
      <c r="HYM181" s="216">
        <f t="shared" si="142"/>
        <v>0</v>
      </c>
      <c r="HYN181" s="216">
        <f t="shared" si="142"/>
        <v>0</v>
      </c>
      <c r="HYO181" s="216">
        <f t="shared" si="142"/>
        <v>0</v>
      </c>
      <c r="HYP181" s="216">
        <f t="shared" si="142"/>
        <v>0</v>
      </c>
      <c r="HYQ181" s="216">
        <f t="shared" si="142"/>
        <v>0</v>
      </c>
      <c r="HYR181" s="216">
        <f t="shared" si="142"/>
        <v>0</v>
      </c>
      <c r="HYS181" s="216">
        <f t="shared" si="142"/>
        <v>0</v>
      </c>
      <c r="HYT181" s="216">
        <f t="shared" si="142"/>
        <v>0</v>
      </c>
      <c r="HYU181" s="216">
        <f t="shared" si="142"/>
        <v>0</v>
      </c>
      <c r="HYV181" s="216">
        <f t="shared" si="142"/>
        <v>0</v>
      </c>
      <c r="HYW181" s="216">
        <f t="shared" si="142"/>
        <v>0</v>
      </c>
      <c r="HYX181" s="216">
        <f t="shared" si="142"/>
        <v>0</v>
      </c>
      <c r="HYY181" s="216">
        <f t="shared" si="142"/>
        <v>0</v>
      </c>
      <c r="HYZ181" s="216">
        <f t="shared" ref="HYZ181:IBK181" si="143">HYZ180+HYZ174+HYZ168+HYZ155+HYZ142+HYZ131+HYZ126+HYZ110+HYZ92+HYZ76+HYZ54+HYZ22</f>
        <v>0</v>
      </c>
      <c r="HZA181" s="216">
        <f t="shared" si="143"/>
        <v>0</v>
      </c>
      <c r="HZB181" s="216">
        <f t="shared" si="143"/>
        <v>0</v>
      </c>
      <c r="HZC181" s="216">
        <f t="shared" si="143"/>
        <v>0</v>
      </c>
      <c r="HZD181" s="216">
        <f t="shared" si="143"/>
        <v>0</v>
      </c>
      <c r="HZE181" s="216">
        <f t="shared" si="143"/>
        <v>0</v>
      </c>
      <c r="HZF181" s="216">
        <f t="shared" si="143"/>
        <v>0</v>
      </c>
      <c r="HZG181" s="216">
        <f t="shared" si="143"/>
        <v>0</v>
      </c>
      <c r="HZH181" s="216">
        <f t="shared" si="143"/>
        <v>0</v>
      </c>
      <c r="HZI181" s="216">
        <f t="shared" si="143"/>
        <v>0</v>
      </c>
      <c r="HZJ181" s="216">
        <f t="shared" si="143"/>
        <v>0</v>
      </c>
      <c r="HZK181" s="216">
        <f t="shared" si="143"/>
        <v>0</v>
      </c>
      <c r="HZL181" s="216">
        <f t="shared" si="143"/>
        <v>0</v>
      </c>
      <c r="HZM181" s="216">
        <f t="shared" si="143"/>
        <v>0</v>
      </c>
      <c r="HZN181" s="216">
        <f t="shared" si="143"/>
        <v>0</v>
      </c>
      <c r="HZO181" s="216">
        <f t="shared" si="143"/>
        <v>0</v>
      </c>
      <c r="HZP181" s="216">
        <f t="shared" si="143"/>
        <v>0</v>
      </c>
      <c r="HZQ181" s="216">
        <f t="shared" si="143"/>
        <v>0</v>
      </c>
      <c r="HZR181" s="216">
        <f t="shared" si="143"/>
        <v>0</v>
      </c>
      <c r="HZS181" s="216">
        <f t="shared" si="143"/>
        <v>0</v>
      </c>
      <c r="HZT181" s="216">
        <f t="shared" si="143"/>
        <v>0</v>
      </c>
      <c r="HZU181" s="216">
        <f t="shared" si="143"/>
        <v>0</v>
      </c>
      <c r="HZV181" s="216">
        <f t="shared" si="143"/>
        <v>0</v>
      </c>
      <c r="HZW181" s="216">
        <f t="shared" si="143"/>
        <v>0</v>
      </c>
      <c r="HZX181" s="216">
        <f t="shared" si="143"/>
        <v>0</v>
      </c>
      <c r="HZY181" s="216">
        <f t="shared" si="143"/>
        <v>0</v>
      </c>
      <c r="HZZ181" s="216">
        <f t="shared" si="143"/>
        <v>0</v>
      </c>
      <c r="IAA181" s="216">
        <f t="shared" si="143"/>
        <v>0</v>
      </c>
      <c r="IAB181" s="216">
        <f t="shared" si="143"/>
        <v>0</v>
      </c>
      <c r="IAC181" s="216">
        <f t="shared" si="143"/>
        <v>0</v>
      </c>
      <c r="IAD181" s="216">
        <f t="shared" si="143"/>
        <v>0</v>
      </c>
      <c r="IAE181" s="216">
        <f t="shared" si="143"/>
        <v>0</v>
      </c>
      <c r="IAF181" s="216">
        <f t="shared" si="143"/>
        <v>0</v>
      </c>
      <c r="IAG181" s="216">
        <f t="shared" si="143"/>
        <v>0</v>
      </c>
      <c r="IAH181" s="216">
        <f t="shared" si="143"/>
        <v>0</v>
      </c>
      <c r="IAI181" s="216">
        <f t="shared" si="143"/>
        <v>0</v>
      </c>
      <c r="IAJ181" s="216">
        <f t="shared" si="143"/>
        <v>0</v>
      </c>
      <c r="IAK181" s="216">
        <f t="shared" si="143"/>
        <v>0</v>
      </c>
      <c r="IAL181" s="216">
        <f t="shared" si="143"/>
        <v>0</v>
      </c>
      <c r="IAM181" s="216">
        <f t="shared" si="143"/>
        <v>0</v>
      </c>
      <c r="IAN181" s="216">
        <f t="shared" si="143"/>
        <v>0</v>
      </c>
      <c r="IAO181" s="216">
        <f t="shared" si="143"/>
        <v>0</v>
      </c>
      <c r="IAP181" s="216">
        <f t="shared" si="143"/>
        <v>0</v>
      </c>
      <c r="IAQ181" s="216">
        <f t="shared" si="143"/>
        <v>0</v>
      </c>
      <c r="IAR181" s="216">
        <f t="shared" si="143"/>
        <v>0</v>
      </c>
      <c r="IAS181" s="216">
        <f t="shared" si="143"/>
        <v>0</v>
      </c>
      <c r="IAT181" s="216">
        <f t="shared" si="143"/>
        <v>0</v>
      </c>
      <c r="IAU181" s="216">
        <f t="shared" si="143"/>
        <v>0</v>
      </c>
      <c r="IAV181" s="216">
        <f t="shared" si="143"/>
        <v>0</v>
      </c>
      <c r="IAW181" s="216">
        <f t="shared" si="143"/>
        <v>0</v>
      </c>
      <c r="IAX181" s="216">
        <f t="shared" si="143"/>
        <v>0</v>
      </c>
      <c r="IAY181" s="216">
        <f t="shared" si="143"/>
        <v>0</v>
      </c>
      <c r="IAZ181" s="216">
        <f t="shared" si="143"/>
        <v>0</v>
      </c>
      <c r="IBA181" s="216">
        <f t="shared" si="143"/>
        <v>0</v>
      </c>
      <c r="IBB181" s="216">
        <f t="shared" si="143"/>
        <v>0</v>
      </c>
      <c r="IBC181" s="216">
        <f t="shared" si="143"/>
        <v>0</v>
      </c>
      <c r="IBD181" s="216">
        <f t="shared" si="143"/>
        <v>0</v>
      </c>
      <c r="IBE181" s="216">
        <f t="shared" si="143"/>
        <v>0</v>
      </c>
      <c r="IBF181" s="216">
        <f t="shared" si="143"/>
        <v>0</v>
      </c>
      <c r="IBG181" s="216">
        <f t="shared" si="143"/>
        <v>0</v>
      </c>
      <c r="IBH181" s="216">
        <f t="shared" si="143"/>
        <v>0</v>
      </c>
      <c r="IBI181" s="216">
        <f t="shared" si="143"/>
        <v>0</v>
      </c>
      <c r="IBJ181" s="216">
        <f t="shared" si="143"/>
        <v>0</v>
      </c>
      <c r="IBK181" s="216">
        <f t="shared" si="143"/>
        <v>0</v>
      </c>
      <c r="IBL181" s="216">
        <f t="shared" ref="IBL181:IDW181" si="144">IBL180+IBL174+IBL168+IBL155+IBL142+IBL131+IBL126+IBL110+IBL92+IBL76+IBL54+IBL22</f>
        <v>0</v>
      </c>
      <c r="IBM181" s="216">
        <f t="shared" si="144"/>
        <v>0</v>
      </c>
      <c r="IBN181" s="216">
        <f t="shared" si="144"/>
        <v>0</v>
      </c>
      <c r="IBO181" s="216">
        <f t="shared" si="144"/>
        <v>0</v>
      </c>
      <c r="IBP181" s="216">
        <f t="shared" si="144"/>
        <v>0</v>
      </c>
      <c r="IBQ181" s="216">
        <f t="shared" si="144"/>
        <v>0</v>
      </c>
      <c r="IBR181" s="216">
        <f t="shared" si="144"/>
        <v>0</v>
      </c>
      <c r="IBS181" s="216">
        <f t="shared" si="144"/>
        <v>0</v>
      </c>
      <c r="IBT181" s="216">
        <f t="shared" si="144"/>
        <v>0</v>
      </c>
      <c r="IBU181" s="216">
        <f t="shared" si="144"/>
        <v>0</v>
      </c>
      <c r="IBV181" s="216">
        <f t="shared" si="144"/>
        <v>0</v>
      </c>
      <c r="IBW181" s="216">
        <f t="shared" si="144"/>
        <v>0</v>
      </c>
      <c r="IBX181" s="216">
        <f t="shared" si="144"/>
        <v>0</v>
      </c>
      <c r="IBY181" s="216">
        <f t="shared" si="144"/>
        <v>0</v>
      </c>
      <c r="IBZ181" s="216">
        <f t="shared" si="144"/>
        <v>0</v>
      </c>
      <c r="ICA181" s="216">
        <f t="shared" si="144"/>
        <v>0</v>
      </c>
      <c r="ICB181" s="216">
        <f t="shared" si="144"/>
        <v>0</v>
      </c>
      <c r="ICC181" s="216">
        <f t="shared" si="144"/>
        <v>0</v>
      </c>
      <c r="ICD181" s="216">
        <f t="shared" si="144"/>
        <v>0</v>
      </c>
      <c r="ICE181" s="216">
        <f t="shared" si="144"/>
        <v>0</v>
      </c>
      <c r="ICF181" s="216">
        <f t="shared" si="144"/>
        <v>0</v>
      </c>
      <c r="ICG181" s="216">
        <f t="shared" si="144"/>
        <v>0</v>
      </c>
      <c r="ICH181" s="216">
        <f t="shared" si="144"/>
        <v>0</v>
      </c>
      <c r="ICI181" s="216">
        <f t="shared" si="144"/>
        <v>0</v>
      </c>
      <c r="ICJ181" s="216">
        <f t="shared" si="144"/>
        <v>0</v>
      </c>
      <c r="ICK181" s="216">
        <f t="shared" si="144"/>
        <v>0</v>
      </c>
      <c r="ICL181" s="216">
        <f t="shared" si="144"/>
        <v>0</v>
      </c>
      <c r="ICM181" s="216">
        <f t="shared" si="144"/>
        <v>0</v>
      </c>
      <c r="ICN181" s="216">
        <f t="shared" si="144"/>
        <v>0</v>
      </c>
      <c r="ICO181" s="216">
        <f t="shared" si="144"/>
        <v>0</v>
      </c>
      <c r="ICP181" s="216">
        <f t="shared" si="144"/>
        <v>0</v>
      </c>
      <c r="ICQ181" s="216">
        <f t="shared" si="144"/>
        <v>0</v>
      </c>
      <c r="ICR181" s="216">
        <f t="shared" si="144"/>
        <v>0</v>
      </c>
      <c r="ICS181" s="216">
        <f t="shared" si="144"/>
        <v>0</v>
      </c>
      <c r="ICT181" s="216">
        <f t="shared" si="144"/>
        <v>0</v>
      </c>
      <c r="ICU181" s="216">
        <f t="shared" si="144"/>
        <v>0</v>
      </c>
      <c r="ICV181" s="216">
        <f t="shared" si="144"/>
        <v>0</v>
      </c>
      <c r="ICW181" s="216">
        <f t="shared" si="144"/>
        <v>0</v>
      </c>
      <c r="ICX181" s="216">
        <f t="shared" si="144"/>
        <v>0</v>
      </c>
      <c r="ICY181" s="216">
        <f t="shared" si="144"/>
        <v>0</v>
      </c>
      <c r="ICZ181" s="216">
        <f t="shared" si="144"/>
        <v>0</v>
      </c>
      <c r="IDA181" s="216">
        <f t="shared" si="144"/>
        <v>0</v>
      </c>
      <c r="IDB181" s="216">
        <f t="shared" si="144"/>
        <v>0</v>
      </c>
      <c r="IDC181" s="216">
        <f t="shared" si="144"/>
        <v>0</v>
      </c>
      <c r="IDD181" s="216">
        <f t="shared" si="144"/>
        <v>0</v>
      </c>
      <c r="IDE181" s="216">
        <f t="shared" si="144"/>
        <v>0</v>
      </c>
      <c r="IDF181" s="216">
        <f t="shared" si="144"/>
        <v>0</v>
      </c>
      <c r="IDG181" s="216">
        <f t="shared" si="144"/>
        <v>0</v>
      </c>
      <c r="IDH181" s="216">
        <f t="shared" si="144"/>
        <v>0</v>
      </c>
      <c r="IDI181" s="216">
        <f t="shared" si="144"/>
        <v>0</v>
      </c>
      <c r="IDJ181" s="216">
        <f t="shared" si="144"/>
        <v>0</v>
      </c>
      <c r="IDK181" s="216">
        <f t="shared" si="144"/>
        <v>0</v>
      </c>
      <c r="IDL181" s="216">
        <f t="shared" si="144"/>
        <v>0</v>
      </c>
      <c r="IDM181" s="216">
        <f t="shared" si="144"/>
        <v>0</v>
      </c>
      <c r="IDN181" s="216">
        <f t="shared" si="144"/>
        <v>0</v>
      </c>
      <c r="IDO181" s="216">
        <f t="shared" si="144"/>
        <v>0</v>
      </c>
      <c r="IDP181" s="216">
        <f t="shared" si="144"/>
        <v>0</v>
      </c>
      <c r="IDQ181" s="216">
        <f t="shared" si="144"/>
        <v>0</v>
      </c>
      <c r="IDR181" s="216">
        <f t="shared" si="144"/>
        <v>0</v>
      </c>
      <c r="IDS181" s="216">
        <f t="shared" si="144"/>
        <v>0</v>
      </c>
      <c r="IDT181" s="216">
        <f t="shared" si="144"/>
        <v>0</v>
      </c>
      <c r="IDU181" s="216">
        <f t="shared" si="144"/>
        <v>0</v>
      </c>
      <c r="IDV181" s="216">
        <f t="shared" si="144"/>
        <v>0</v>
      </c>
      <c r="IDW181" s="216">
        <f t="shared" si="144"/>
        <v>0</v>
      </c>
      <c r="IDX181" s="216">
        <f t="shared" ref="IDX181:IGI181" si="145">IDX180+IDX174+IDX168+IDX155+IDX142+IDX131+IDX126+IDX110+IDX92+IDX76+IDX54+IDX22</f>
        <v>0</v>
      </c>
      <c r="IDY181" s="216">
        <f t="shared" si="145"/>
        <v>0</v>
      </c>
      <c r="IDZ181" s="216">
        <f t="shared" si="145"/>
        <v>0</v>
      </c>
      <c r="IEA181" s="216">
        <f t="shared" si="145"/>
        <v>0</v>
      </c>
      <c r="IEB181" s="216">
        <f t="shared" si="145"/>
        <v>0</v>
      </c>
      <c r="IEC181" s="216">
        <f t="shared" si="145"/>
        <v>0</v>
      </c>
      <c r="IED181" s="216">
        <f t="shared" si="145"/>
        <v>0</v>
      </c>
      <c r="IEE181" s="216">
        <f t="shared" si="145"/>
        <v>0</v>
      </c>
      <c r="IEF181" s="216">
        <f t="shared" si="145"/>
        <v>0</v>
      </c>
      <c r="IEG181" s="216">
        <f t="shared" si="145"/>
        <v>0</v>
      </c>
      <c r="IEH181" s="216">
        <f t="shared" si="145"/>
        <v>0</v>
      </c>
      <c r="IEI181" s="216">
        <f t="shared" si="145"/>
        <v>0</v>
      </c>
      <c r="IEJ181" s="216">
        <f t="shared" si="145"/>
        <v>0</v>
      </c>
      <c r="IEK181" s="216">
        <f t="shared" si="145"/>
        <v>0</v>
      </c>
      <c r="IEL181" s="216">
        <f t="shared" si="145"/>
        <v>0</v>
      </c>
      <c r="IEM181" s="216">
        <f t="shared" si="145"/>
        <v>0</v>
      </c>
      <c r="IEN181" s="216">
        <f t="shared" si="145"/>
        <v>0</v>
      </c>
      <c r="IEO181" s="216">
        <f t="shared" si="145"/>
        <v>0</v>
      </c>
      <c r="IEP181" s="216">
        <f t="shared" si="145"/>
        <v>0</v>
      </c>
      <c r="IEQ181" s="216">
        <f t="shared" si="145"/>
        <v>0</v>
      </c>
      <c r="IER181" s="216">
        <f t="shared" si="145"/>
        <v>0</v>
      </c>
      <c r="IES181" s="216">
        <f t="shared" si="145"/>
        <v>0</v>
      </c>
      <c r="IET181" s="216">
        <f t="shared" si="145"/>
        <v>0</v>
      </c>
      <c r="IEU181" s="216">
        <f t="shared" si="145"/>
        <v>0</v>
      </c>
      <c r="IEV181" s="216">
        <f t="shared" si="145"/>
        <v>0</v>
      </c>
      <c r="IEW181" s="216">
        <f t="shared" si="145"/>
        <v>0</v>
      </c>
      <c r="IEX181" s="216">
        <f t="shared" si="145"/>
        <v>0</v>
      </c>
      <c r="IEY181" s="216">
        <f t="shared" si="145"/>
        <v>0</v>
      </c>
      <c r="IEZ181" s="216">
        <f t="shared" si="145"/>
        <v>0</v>
      </c>
      <c r="IFA181" s="216">
        <f t="shared" si="145"/>
        <v>0</v>
      </c>
      <c r="IFB181" s="216">
        <f t="shared" si="145"/>
        <v>0</v>
      </c>
      <c r="IFC181" s="216">
        <f t="shared" si="145"/>
        <v>0</v>
      </c>
      <c r="IFD181" s="216">
        <f t="shared" si="145"/>
        <v>0</v>
      </c>
      <c r="IFE181" s="216">
        <f t="shared" si="145"/>
        <v>0</v>
      </c>
      <c r="IFF181" s="216">
        <f t="shared" si="145"/>
        <v>0</v>
      </c>
      <c r="IFG181" s="216">
        <f t="shared" si="145"/>
        <v>0</v>
      </c>
      <c r="IFH181" s="216">
        <f t="shared" si="145"/>
        <v>0</v>
      </c>
      <c r="IFI181" s="216">
        <f t="shared" si="145"/>
        <v>0</v>
      </c>
      <c r="IFJ181" s="216">
        <f t="shared" si="145"/>
        <v>0</v>
      </c>
      <c r="IFK181" s="216">
        <f t="shared" si="145"/>
        <v>0</v>
      </c>
      <c r="IFL181" s="216">
        <f t="shared" si="145"/>
        <v>0</v>
      </c>
      <c r="IFM181" s="216">
        <f t="shared" si="145"/>
        <v>0</v>
      </c>
      <c r="IFN181" s="216">
        <f t="shared" si="145"/>
        <v>0</v>
      </c>
      <c r="IFO181" s="216">
        <f t="shared" si="145"/>
        <v>0</v>
      </c>
      <c r="IFP181" s="216">
        <f t="shared" si="145"/>
        <v>0</v>
      </c>
      <c r="IFQ181" s="216">
        <f t="shared" si="145"/>
        <v>0</v>
      </c>
      <c r="IFR181" s="216">
        <f t="shared" si="145"/>
        <v>0</v>
      </c>
      <c r="IFS181" s="216">
        <f t="shared" si="145"/>
        <v>0</v>
      </c>
      <c r="IFT181" s="216">
        <f t="shared" si="145"/>
        <v>0</v>
      </c>
      <c r="IFU181" s="216">
        <f t="shared" si="145"/>
        <v>0</v>
      </c>
      <c r="IFV181" s="216">
        <f t="shared" si="145"/>
        <v>0</v>
      </c>
      <c r="IFW181" s="216">
        <f t="shared" si="145"/>
        <v>0</v>
      </c>
      <c r="IFX181" s="216">
        <f t="shared" si="145"/>
        <v>0</v>
      </c>
      <c r="IFY181" s="216">
        <f t="shared" si="145"/>
        <v>0</v>
      </c>
      <c r="IFZ181" s="216">
        <f t="shared" si="145"/>
        <v>0</v>
      </c>
      <c r="IGA181" s="216">
        <f t="shared" si="145"/>
        <v>0</v>
      </c>
      <c r="IGB181" s="216">
        <f t="shared" si="145"/>
        <v>0</v>
      </c>
      <c r="IGC181" s="216">
        <f t="shared" si="145"/>
        <v>0</v>
      </c>
      <c r="IGD181" s="216">
        <f t="shared" si="145"/>
        <v>0</v>
      </c>
      <c r="IGE181" s="216">
        <f t="shared" si="145"/>
        <v>0</v>
      </c>
      <c r="IGF181" s="216">
        <f t="shared" si="145"/>
        <v>0</v>
      </c>
      <c r="IGG181" s="216">
        <f t="shared" si="145"/>
        <v>0</v>
      </c>
      <c r="IGH181" s="216">
        <f t="shared" si="145"/>
        <v>0</v>
      </c>
      <c r="IGI181" s="216">
        <f t="shared" si="145"/>
        <v>0</v>
      </c>
      <c r="IGJ181" s="216">
        <f t="shared" ref="IGJ181:IIU181" si="146">IGJ180+IGJ174+IGJ168+IGJ155+IGJ142+IGJ131+IGJ126+IGJ110+IGJ92+IGJ76+IGJ54+IGJ22</f>
        <v>0</v>
      </c>
      <c r="IGK181" s="216">
        <f t="shared" si="146"/>
        <v>0</v>
      </c>
      <c r="IGL181" s="216">
        <f t="shared" si="146"/>
        <v>0</v>
      </c>
      <c r="IGM181" s="216">
        <f t="shared" si="146"/>
        <v>0</v>
      </c>
      <c r="IGN181" s="216">
        <f t="shared" si="146"/>
        <v>0</v>
      </c>
      <c r="IGO181" s="216">
        <f t="shared" si="146"/>
        <v>0</v>
      </c>
      <c r="IGP181" s="216">
        <f t="shared" si="146"/>
        <v>0</v>
      </c>
      <c r="IGQ181" s="216">
        <f t="shared" si="146"/>
        <v>0</v>
      </c>
      <c r="IGR181" s="216">
        <f t="shared" si="146"/>
        <v>0</v>
      </c>
      <c r="IGS181" s="216">
        <f t="shared" si="146"/>
        <v>0</v>
      </c>
      <c r="IGT181" s="216">
        <f t="shared" si="146"/>
        <v>0</v>
      </c>
      <c r="IGU181" s="216">
        <f t="shared" si="146"/>
        <v>0</v>
      </c>
      <c r="IGV181" s="216">
        <f t="shared" si="146"/>
        <v>0</v>
      </c>
      <c r="IGW181" s="216">
        <f t="shared" si="146"/>
        <v>0</v>
      </c>
      <c r="IGX181" s="216">
        <f t="shared" si="146"/>
        <v>0</v>
      </c>
      <c r="IGY181" s="216">
        <f t="shared" si="146"/>
        <v>0</v>
      </c>
      <c r="IGZ181" s="216">
        <f t="shared" si="146"/>
        <v>0</v>
      </c>
      <c r="IHA181" s="216">
        <f t="shared" si="146"/>
        <v>0</v>
      </c>
      <c r="IHB181" s="216">
        <f t="shared" si="146"/>
        <v>0</v>
      </c>
      <c r="IHC181" s="216">
        <f t="shared" si="146"/>
        <v>0</v>
      </c>
      <c r="IHD181" s="216">
        <f t="shared" si="146"/>
        <v>0</v>
      </c>
      <c r="IHE181" s="216">
        <f t="shared" si="146"/>
        <v>0</v>
      </c>
      <c r="IHF181" s="216">
        <f t="shared" si="146"/>
        <v>0</v>
      </c>
      <c r="IHG181" s="216">
        <f t="shared" si="146"/>
        <v>0</v>
      </c>
      <c r="IHH181" s="216">
        <f t="shared" si="146"/>
        <v>0</v>
      </c>
      <c r="IHI181" s="216">
        <f t="shared" si="146"/>
        <v>0</v>
      </c>
      <c r="IHJ181" s="216">
        <f t="shared" si="146"/>
        <v>0</v>
      </c>
      <c r="IHK181" s="216">
        <f t="shared" si="146"/>
        <v>0</v>
      </c>
      <c r="IHL181" s="216">
        <f t="shared" si="146"/>
        <v>0</v>
      </c>
      <c r="IHM181" s="216">
        <f t="shared" si="146"/>
        <v>0</v>
      </c>
      <c r="IHN181" s="216">
        <f t="shared" si="146"/>
        <v>0</v>
      </c>
      <c r="IHO181" s="216">
        <f t="shared" si="146"/>
        <v>0</v>
      </c>
      <c r="IHP181" s="216">
        <f t="shared" si="146"/>
        <v>0</v>
      </c>
      <c r="IHQ181" s="216">
        <f t="shared" si="146"/>
        <v>0</v>
      </c>
      <c r="IHR181" s="216">
        <f t="shared" si="146"/>
        <v>0</v>
      </c>
      <c r="IHS181" s="216">
        <f t="shared" si="146"/>
        <v>0</v>
      </c>
      <c r="IHT181" s="216">
        <f t="shared" si="146"/>
        <v>0</v>
      </c>
      <c r="IHU181" s="216">
        <f t="shared" si="146"/>
        <v>0</v>
      </c>
      <c r="IHV181" s="216">
        <f t="shared" si="146"/>
        <v>0</v>
      </c>
      <c r="IHW181" s="216">
        <f t="shared" si="146"/>
        <v>0</v>
      </c>
      <c r="IHX181" s="216">
        <f t="shared" si="146"/>
        <v>0</v>
      </c>
      <c r="IHY181" s="216">
        <f t="shared" si="146"/>
        <v>0</v>
      </c>
      <c r="IHZ181" s="216">
        <f t="shared" si="146"/>
        <v>0</v>
      </c>
      <c r="IIA181" s="216">
        <f t="shared" si="146"/>
        <v>0</v>
      </c>
      <c r="IIB181" s="216">
        <f t="shared" si="146"/>
        <v>0</v>
      </c>
      <c r="IIC181" s="216">
        <f t="shared" si="146"/>
        <v>0</v>
      </c>
      <c r="IID181" s="216">
        <f t="shared" si="146"/>
        <v>0</v>
      </c>
      <c r="IIE181" s="216">
        <f t="shared" si="146"/>
        <v>0</v>
      </c>
      <c r="IIF181" s="216">
        <f t="shared" si="146"/>
        <v>0</v>
      </c>
      <c r="IIG181" s="216">
        <f t="shared" si="146"/>
        <v>0</v>
      </c>
      <c r="IIH181" s="216">
        <f t="shared" si="146"/>
        <v>0</v>
      </c>
      <c r="III181" s="216">
        <f t="shared" si="146"/>
        <v>0</v>
      </c>
      <c r="IIJ181" s="216">
        <f t="shared" si="146"/>
        <v>0</v>
      </c>
      <c r="IIK181" s="216">
        <f t="shared" si="146"/>
        <v>0</v>
      </c>
      <c r="IIL181" s="216">
        <f t="shared" si="146"/>
        <v>0</v>
      </c>
      <c r="IIM181" s="216">
        <f t="shared" si="146"/>
        <v>0</v>
      </c>
      <c r="IIN181" s="216">
        <f t="shared" si="146"/>
        <v>0</v>
      </c>
      <c r="IIO181" s="216">
        <f t="shared" si="146"/>
        <v>0</v>
      </c>
      <c r="IIP181" s="216">
        <f t="shared" si="146"/>
        <v>0</v>
      </c>
      <c r="IIQ181" s="216">
        <f t="shared" si="146"/>
        <v>0</v>
      </c>
      <c r="IIR181" s="216">
        <f t="shared" si="146"/>
        <v>0</v>
      </c>
      <c r="IIS181" s="216">
        <f t="shared" si="146"/>
        <v>0</v>
      </c>
      <c r="IIT181" s="216">
        <f t="shared" si="146"/>
        <v>0</v>
      </c>
      <c r="IIU181" s="216">
        <f t="shared" si="146"/>
        <v>0</v>
      </c>
      <c r="IIV181" s="216">
        <f t="shared" ref="IIV181:ILG181" si="147">IIV180+IIV174+IIV168+IIV155+IIV142+IIV131+IIV126+IIV110+IIV92+IIV76+IIV54+IIV22</f>
        <v>0</v>
      </c>
      <c r="IIW181" s="216">
        <f t="shared" si="147"/>
        <v>0</v>
      </c>
      <c r="IIX181" s="216">
        <f t="shared" si="147"/>
        <v>0</v>
      </c>
      <c r="IIY181" s="216">
        <f t="shared" si="147"/>
        <v>0</v>
      </c>
      <c r="IIZ181" s="216">
        <f t="shared" si="147"/>
        <v>0</v>
      </c>
      <c r="IJA181" s="216">
        <f t="shared" si="147"/>
        <v>0</v>
      </c>
      <c r="IJB181" s="216">
        <f t="shared" si="147"/>
        <v>0</v>
      </c>
      <c r="IJC181" s="216">
        <f t="shared" si="147"/>
        <v>0</v>
      </c>
      <c r="IJD181" s="216">
        <f t="shared" si="147"/>
        <v>0</v>
      </c>
      <c r="IJE181" s="216">
        <f t="shared" si="147"/>
        <v>0</v>
      </c>
      <c r="IJF181" s="216">
        <f t="shared" si="147"/>
        <v>0</v>
      </c>
      <c r="IJG181" s="216">
        <f t="shared" si="147"/>
        <v>0</v>
      </c>
      <c r="IJH181" s="216">
        <f t="shared" si="147"/>
        <v>0</v>
      </c>
      <c r="IJI181" s="216">
        <f t="shared" si="147"/>
        <v>0</v>
      </c>
      <c r="IJJ181" s="216">
        <f t="shared" si="147"/>
        <v>0</v>
      </c>
      <c r="IJK181" s="216">
        <f t="shared" si="147"/>
        <v>0</v>
      </c>
      <c r="IJL181" s="216">
        <f t="shared" si="147"/>
        <v>0</v>
      </c>
      <c r="IJM181" s="216">
        <f t="shared" si="147"/>
        <v>0</v>
      </c>
      <c r="IJN181" s="216">
        <f t="shared" si="147"/>
        <v>0</v>
      </c>
      <c r="IJO181" s="216">
        <f t="shared" si="147"/>
        <v>0</v>
      </c>
      <c r="IJP181" s="216">
        <f t="shared" si="147"/>
        <v>0</v>
      </c>
      <c r="IJQ181" s="216">
        <f t="shared" si="147"/>
        <v>0</v>
      </c>
      <c r="IJR181" s="216">
        <f t="shared" si="147"/>
        <v>0</v>
      </c>
      <c r="IJS181" s="216">
        <f t="shared" si="147"/>
        <v>0</v>
      </c>
      <c r="IJT181" s="216">
        <f t="shared" si="147"/>
        <v>0</v>
      </c>
      <c r="IJU181" s="216">
        <f t="shared" si="147"/>
        <v>0</v>
      </c>
      <c r="IJV181" s="216">
        <f t="shared" si="147"/>
        <v>0</v>
      </c>
      <c r="IJW181" s="216">
        <f t="shared" si="147"/>
        <v>0</v>
      </c>
      <c r="IJX181" s="216">
        <f t="shared" si="147"/>
        <v>0</v>
      </c>
      <c r="IJY181" s="216">
        <f t="shared" si="147"/>
        <v>0</v>
      </c>
      <c r="IJZ181" s="216">
        <f t="shared" si="147"/>
        <v>0</v>
      </c>
      <c r="IKA181" s="216">
        <f t="shared" si="147"/>
        <v>0</v>
      </c>
      <c r="IKB181" s="216">
        <f t="shared" si="147"/>
        <v>0</v>
      </c>
      <c r="IKC181" s="216">
        <f t="shared" si="147"/>
        <v>0</v>
      </c>
      <c r="IKD181" s="216">
        <f t="shared" si="147"/>
        <v>0</v>
      </c>
      <c r="IKE181" s="216">
        <f t="shared" si="147"/>
        <v>0</v>
      </c>
      <c r="IKF181" s="216">
        <f t="shared" si="147"/>
        <v>0</v>
      </c>
      <c r="IKG181" s="216">
        <f t="shared" si="147"/>
        <v>0</v>
      </c>
      <c r="IKH181" s="216">
        <f t="shared" si="147"/>
        <v>0</v>
      </c>
      <c r="IKI181" s="216">
        <f t="shared" si="147"/>
        <v>0</v>
      </c>
      <c r="IKJ181" s="216">
        <f t="shared" si="147"/>
        <v>0</v>
      </c>
      <c r="IKK181" s="216">
        <f t="shared" si="147"/>
        <v>0</v>
      </c>
      <c r="IKL181" s="216">
        <f t="shared" si="147"/>
        <v>0</v>
      </c>
      <c r="IKM181" s="216">
        <f t="shared" si="147"/>
        <v>0</v>
      </c>
      <c r="IKN181" s="216">
        <f t="shared" si="147"/>
        <v>0</v>
      </c>
      <c r="IKO181" s="216">
        <f t="shared" si="147"/>
        <v>0</v>
      </c>
      <c r="IKP181" s="216">
        <f t="shared" si="147"/>
        <v>0</v>
      </c>
      <c r="IKQ181" s="216">
        <f t="shared" si="147"/>
        <v>0</v>
      </c>
      <c r="IKR181" s="216">
        <f t="shared" si="147"/>
        <v>0</v>
      </c>
      <c r="IKS181" s="216">
        <f t="shared" si="147"/>
        <v>0</v>
      </c>
      <c r="IKT181" s="216">
        <f t="shared" si="147"/>
        <v>0</v>
      </c>
      <c r="IKU181" s="216">
        <f t="shared" si="147"/>
        <v>0</v>
      </c>
      <c r="IKV181" s="216">
        <f t="shared" si="147"/>
        <v>0</v>
      </c>
      <c r="IKW181" s="216">
        <f t="shared" si="147"/>
        <v>0</v>
      </c>
      <c r="IKX181" s="216">
        <f t="shared" si="147"/>
        <v>0</v>
      </c>
      <c r="IKY181" s="216">
        <f t="shared" si="147"/>
        <v>0</v>
      </c>
      <c r="IKZ181" s="216">
        <f t="shared" si="147"/>
        <v>0</v>
      </c>
      <c r="ILA181" s="216">
        <f t="shared" si="147"/>
        <v>0</v>
      </c>
      <c r="ILB181" s="216">
        <f t="shared" si="147"/>
        <v>0</v>
      </c>
      <c r="ILC181" s="216">
        <f t="shared" si="147"/>
        <v>0</v>
      </c>
      <c r="ILD181" s="216">
        <f t="shared" si="147"/>
        <v>0</v>
      </c>
      <c r="ILE181" s="216">
        <f t="shared" si="147"/>
        <v>0</v>
      </c>
      <c r="ILF181" s="216">
        <f t="shared" si="147"/>
        <v>0</v>
      </c>
      <c r="ILG181" s="216">
        <f t="shared" si="147"/>
        <v>0</v>
      </c>
      <c r="ILH181" s="216">
        <f t="shared" ref="ILH181:INS181" si="148">ILH180+ILH174+ILH168+ILH155+ILH142+ILH131+ILH126+ILH110+ILH92+ILH76+ILH54+ILH22</f>
        <v>0</v>
      </c>
      <c r="ILI181" s="216">
        <f t="shared" si="148"/>
        <v>0</v>
      </c>
      <c r="ILJ181" s="216">
        <f t="shared" si="148"/>
        <v>0</v>
      </c>
      <c r="ILK181" s="216">
        <f t="shared" si="148"/>
        <v>0</v>
      </c>
      <c r="ILL181" s="216">
        <f t="shared" si="148"/>
        <v>0</v>
      </c>
      <c r="ILM181" s="216">
        <f t="shared" si="148"/>
        <v>0</v>
      </c>
      <c r="ILN181" s="216">
        <f t="shared" si="148"/>
        <v>0</v>
      </c>
      <c r="ILO181" s="216">
        <f t="shared" si="148"/>
        <v>0</v>
      </c>
      <c r="ILP181" s="216">
        <f t="shared" si="148"/>
        <v>0</v>
      </c>
      <c r="ILQ181" s="216">
        <f t="shared" si="148"/>
        <v>0</v>
      </c>
      <c r="ILR181" s="216">
        <f t="shared" si="148"/>
        <v>0</v>
      </c>
      <c r="ILS181" s="216">
        <f t="shared" si="148"/>
        <v>0</v>
      </c>
      <c r="ILT181" s="216">
        <f t="shared" si="148"/>
        <v>0</v>
      </c>
      <c r="ILU181" s="216">
        <f t="shared" si="148"/>
        <v>0</v>
      </c>
      <c r="ILV181" s="216">
        <f t="shared" si="148"/>
        <v>0</v>
      </c>
      <c r="ILW181" s="216">
        <f t="shared" si="148"/>
        <v>0</v>
      </c>
      <c r="ILX181" s="216">
        <f t="shared" si="148"/>
        <v>0</v>
      </c>
      <c r="ILY181" s="216">
        <f t="shared" si="148"/>
        <v>0</v>
      </c>
      <c r="ILZ181" s="216">
        <f t="shared" si="148"/>
        <v>0</v>
      </c>
      <c r="IMA181" s="216">
        <f t="shared" si="148"/>
        <v>0</v>
      </c>
      <c r="IMB181" s="216">
        <f t="shared" si="148"/>
        <v>0</v>
      </c>
      <c r="IMC181" s="216">
        <f t="shared" si="148"/>
        <v>0</v>
      </c>
      <c r="IMD181" s="216">
        <f t="shared" si="148"/>
        <v>0</v>
      </c>
      <c r="IME181" s="216">
        <f t="shared" si="148"/>
        <v>0</v>
      </c>
      <c r="IMF181" s="216">
        <f t="shared" si="148"/>
        <v>0</v>
      </c>
      <c r="IMG181" s="216">
        <f t="shared" si="148"/>
        <v>0</v>
      </c>
      <c r="IMH181" s="216">
        <f t="shared" si="148"/>
        <v>0</v>
      </c>
      <c r="IMI181" s="216">
        <f t="shared" si="148"/>
        <v>0</v>
      </c>
      <c r="IMJ181" s="216">
        <f t="shared" si="148"/>
        <v>0</v>
      </c>
      <c r="IMK181" s="216">
        <f t="shared" si="148"/>
        <v>0</v>
      </c>
      <c r="IML181" s="216">
        <f t="shared" si="148"/>
        <v>0</v>
      </c>
      <c r="IMM181" s="216">
        <f t="shared" si="148"/>
        <v>0</v>
      </c>
      <c r="IMN181" s="216">
        <f t="shared" si="148"/>
        <v>0</v>
      </c>
      <c r="IMO181" s="216">
        <f t="shared" si="148"/>
        <v>0</v>
      </c>
      <c r="IMP181" s="216">
        <f t="shared" si="148"/>
        <v>0</v>
      </c>
      <c r="IMQ181" s="216">
        <f t="shared" si="148"/>
        <v>0</v>
      </c>
      <c r="IMR181" s="216">
        <f t="shared" si="148"/>
        <v>0</v>
      </c>
      <c r="IMS181" s="216">
        <f t="shared" si="148"/>
        <v>0</v>
      </c>
      <c r="IMT181" s="216">
        <f t="shared" si="148"/>
        <v>0</v>
      </c>
      <c r="IMU181" s="216">
        <f t="shared" si="148"/>
        <v>0</v>
      </c>
      <c r="IMV181" s="216">
        <f t="shared" si="148"/>
        <v>0</v>
      </c>
      <c r="IMW181" s="216">
        <f t="shared" si="148"/>
        <v>0</v>
      </c>
      <c r="IMX181" s="216">
        <f t="shared" si="148"/>
        <v>0</v>
      </c>
      <c r="IMY181" s="216">
        <f t="shared" si="148"/>
        <v>0</v>
      </c>
      <c r="IMZ181" s="216">
        <f t="shared" si="148"/>
        <v>0</v>
      </c>
      <c r="INA181" s="216">
        <f t="shared" si="148"/>
        <v>0</v>
      </c>
      <c r="INB181" s="216">
        <f t="shared" si="148"/>
        <v>0</v>
      </c>
      <c r="INC181" s="216">
        <f t="shared" si="148"/>
        <v>0</v>
      </c>
      <c r="IND181" s="216">
        <f t="shared" si="148"/>
        <v>0</v>
      </c>
      <c r="INE181" s="216">
        <f t="shared" si="148"/>
        <v>0</v>
      </c>
      <c r="INF181" s="216">
        <f t="shared" si="148"/>
        <v>0</v>
      </c>
      <c r="ING181" s="216">
        <f t="shared" si="148"/>
        <v>0</v>
      </c>
      <c r="INH181" s="216">
        <f t="shared" si="148"/>
        <v>0</v>
      </c>
      <c r="INI181" s="216">
        <f t="shared" si="148"/>
        <v>0</v>
      </c>
      <c r="INJ181" s="216">
        <f t="shared" si="148"/>
        <v>0</v>
      </c>
      <c r="INK181" s="216">
        <f t="shared" si="148"/>
        <v>0</v>
      </c>
      <c r="INL181" s="216">
        <f t="shared" si="148"/>
        <v>0</v>
      </c>
      <c r="INM181" s="216">
        <f t="shared" si="148"/>
        <v>0</v>
      </c>
      <c r="INN181" s="216">
        <f t="shared" si="148"/>
        <v>0</v>
      </c>
      <c r="INO181" s="216">
        <f t="shared" si="148"/>
        <v>0</v>
      </c>
      <c r="INP181" s="216">
        <f t="shared" si="148"/>
        <v>0</v>
      </c>
      <c r="INQ181" s="216">
        <f t="shared" si="148"/>
        <v>0</v>
      </c>
      <c r="INR181" s="216">
        <f t="shared" si="148"/>
        <v>0</v>
      </c>
      <c r="INS181" s="216">
        <f t="shared" si="148"/>
        <v>0</v>
      </c>
      <c r="INT181" s="216">
        <f t="shared" ref="INT181:IQE181" si="149">INT180+INT174+INT168+INT155+INT142+INT131+INT126+INT110+INT92+INT76+INT54+INT22</f>
        <v>0</v>
      </c>
      <c r="INU181" s="216">
        <f t="shared" si="149"/>
        <v>0</v>
      </c>
      <c r="INV181" s="216">
        <f t="shared" si="149"/>
        <v>0</v>
      </c>
      <c r="INW181" s="216">
        <f t="shared" si="149"/>
        <v>0</v>
      </c>
      <c r="INX181" s="216">
        <f t="shared" si="149"/>
        <v>0</v>
      </c>
      <c r="INY181" s="216">
        <f t="shared" si="149"/>
        <v>0</v>
      </c>
      <c r="INZ181" s="216">
        <f t="shared" si="149"/>
        <v>0</v>
      </c>
      <c r="IOA181" s="216">
        <f t="shared" si="149"/>
        <v>0</v>
      </c>
      <c r="IOB181" s="216">
        <f t="shared" si="149"/>
        <v>0</v>
      </c>
      <c r="IOC181" s="216">
        <f t="shared" si="149"/>
        <v>0</v>
      </c>
      <c r="IOD181" s="216">
        <f t="shared" si="149"/>
        <v>0</v>
      </c>
      <c r="IOE181" s="216">
        <f t="shared" si="149"/>
        <v>0</v>
      </c>
      <c r="IOF181" s="216">
        <f t="shared" si="149"/>
        <v>0</v>
      </c>
      <c r="IOG181" s="216">
        <f t="shared" si="149"/>
        <v>0</v>
      </c>
      <c r="IOH181" s="216">
        <f t="shared" si="149"/>
        <v>0</v>
      </c>
      <c r="IOI181" s="216">
        <f t="shared" si="149"/>
        <v>0</v>
      </c>
      <c r="IOJ181" s="216">
        <f t="shared" si="149"/>
        <v>0</v>
      </c>
      <c r="IOK181" s="216">
        <f t="shared" si="149"/>
        <v>0</v>
      </c>
      <c r="IOL181" s="216">
        <f t="shared" si="149"/>
        <v>0</v>
      </c>
      <c r="IOM181" s="216">
        <f t="shared" si="149"/>
        <v>0</v>
      </c>
      <c r="ION181" s="216">
        <f t="shared" si="149"/>
        <v>0</v>
      </c>
      <c r="IOO181" s="216">
        <f t="shared" si="149"/>
        <v>0</v>
      </c>
      <c r="IOP181" s="216">
        <f t="shared" si="149"/>
        <v>0</v>
      </c>
      <c r="IOQ181" s="216">
        <f t="shared" si="149"/>
        <v>0</v>
      </c>
      <c r="IOR181" s="216">
        <f t="shared" si="149"/>
        <v>0</v>
      </c>
      <c r="IOS181" s="216">
        <f t="shared" si="149"/>
        <v>0</v>
      </c>
      <c r="IOT181" s="216">
        <f t="shared" si="149"/>
        <v>0</v>
      </c>
      <c r="IOU181" s="216">
        <f t="shared" si="149"/>
        <v>0</v>
      </c>
      <c r="IOV181" s="216">
        <f t="shared" si="149"/>
        <v>0</v>
      </c>
      <c r="IOW181" s="216">
        <f t="shared" si="149"/>
        <v>0</v>
      </c>
      <c r="IOX181" s="216">
        <f t="shared" si="149"/>
        <v>0</v>
      </c>
      <c r="IOY181" s="216">
        <f t="shared" si="149"/>
        <v>0</v>
      </c>
      <c r="IOZ181" s="216">
        <f t="shared" si="149"/>
        <v>0</v>
      </c>
      <c r="IPA181" s="216">
        <f t="shared" si="149"/>
        <v>0</v>
      </c>
      <c r="IPB181" s="216">
        <f t="shared" si="149"/>
        <v>0</v>
      </c>
      <c r="IPC181" s="216">
        <f t="shared" si="149"/>
        <v>0</v>
      </c>
      <c r="IPD181" s="216">
        <f t="shared" si="149"/>
        <v>0</v>
      </c>
      <c r="IPE181" s="216">
        <f t="shared" si="149"/>
        <v>0</v>
      </c>
      <c r="IPF181" s="216">
        <f t="shared" si="149"/>
        <v>0</v>
      </c>
      <c r="IPG181" s="216">
        <f t="shared" si="149"/>
        <v>0</v>
      </c>
      <c r="IPH181" s="216">
        <f t="shared" si="149"/>
        <v>0</v>
      </c>
      <c r="IPI181" s="216">
        <f t="shared" si="149"/>
        <v>0</v>
      </c>
      <c r="IPJ181" s="216">
        <f t="shared" si="149"/>
        <v>0</v>
      </c>
      <c r="IPK181" s="216">
        <f t="shared" si="149"/>
        <v>0</v>
      </c>
      <c r="IPL181" s="216">
        <f t="shared" si="149"/>
        <v>0</v>
      </c>
      <c r="IPM181" s="216">
        <f t="shared" si="149"/>
        <v>0</v>
      </c>
      <c r="IPN181" s="216">
        <f t="shared" si="149"/>
        <v>0</v>
      </c>
      <c r="IPO181" s="216">
        <f t="shared" si="149"/>
        <v>0</v>
      </c>
      <c r="IPP181" s="216">
        <f t="shared" si="149"/>
        <v>0</v>
      </c>
      <c r="IPQ181" s="216">
        <f t="shared" si="149"/>
        <v>0</v>
      </c>
      <c r="IPR181" s="216">
        <f t="shared" si="149"/>
        <v>0</v>
      </c>
      <c r="IPS181" s="216">
        <f t="shared" si="149"/>
        <v>0</v>
      </c>
      <c r="IPT181" s="216">
        <f t="shared" si="149"/>
        <v>0</v>
      </c>
      <c r="IPU181" s="216">
        <f t="shared" si="149"/>
        <v>0</v>
      </c>
      <c r="IPV181" s="216">
        <f t="shared" si="149"/>
        <v>0</v>
      </c>
      <c r="IPW181" s="216">
        <f t="shared" si="149"/>
        <v>0</v>
      </c>
      <c r="IPX181" s="216">
        <f t="shared" si="149"/>
        <v>0</v>
      </c>
      <c r="IPY181" s="216">
        <f t="shared" si="149"/>
        <v>0</v>
      </c>
      <c r="IPZ181" s="216">
        <f t="shared" si="149"/>
        <v>0</v>
      </c>
      <c r="IQA181" s="216">
        <f t="shared" si="149"/>
        <v>0</v>
      </c>
      <c r="IQB181" s="216">
        <f t="shared" si="149"/>
        <v>0</v>
      </c>
      <c r="IQC181" s="216">
        <f t="shared" si="149"/>
        <v>0</v>
      </c>
      <c r="IQD181" s="216">
        <f t="shared" si="149"/>
        <v>0</v>
      </c>
      <c r="IQE181" s="216">
        <f t="shared" si="149"/>
        <v>0</v>
      </c>
      <c r="IQF181" s="216">
        <f t="shared" ref="IQF181:ISQ181" si="150">IQF180+IQF174+IQF168+IQF155+IQF142+IQF131+IQF126+IQF110+IQF92+IQF76+IQF54+IQF22</f>
        <v>0</v>
      </c>
      <c r="IQG181" s="216">
        <f t="shared" si="150"/>
        <v>0</v>
      </c>
      <c r="IQH181" s="216">
        <f t="shared" si="150"/>
        <v>0</v>
      </c>
      <c r="IQI181" s="216">
        <f t="shared" si="150"/>
        <v>0</v>
      </c>
      <c r="IQJ181" s="216">
        <f t="shared" si="150"/>
        <v>0</v>
      </c>
      <c r="IQK181" s="216">
        <f t="shared" si="150"/>
        <v>0</v>
      </c>
      <c r="IQL181" s="216">
        <f t="shared" si="150"/>
        <v>0</v>
      </c>
      <c r="IQM181" s="216">
        <f t="shared" si="150"/>
        <v>0</v>
      </c>
      <c r="IQN181" s="216">
        <f t="shared" si="150"/>
        <v>0</v>
      </c>
      <c r="IQO181" s="216">
        <f t="shared" si="150"/>
        <v>0</v>
      </c>
      <c r="IQP181" s="216">
        <f t="shared" si="150"/>
        <v>0</v>
      </c>
      <c r="IQQ181" s="216">
        <f t="shared" si="150"/>
        <v>0</v>
      </c>
      <c r="IQR181" s="216">
        <f t="shared" si="150"/>
        <v>0</v>
      </c>
      <c r="IQS181" s="216">
        <f t="shared" si="150"/>
        <v>0</v>
      </c>
      <c r="IQT181" s="216">
        <f t="shared" si="150"/>
        <v>0</v>
      </c>
      <c r="IQU181" s="216">
        <f t="shared" si="150"/>
        <v>0</v>
      </c>
      <c r="IQV181" s="216">
        <f t="shared" si="150"/>
        <v>0</v>
      </c>
      <c r="IQW181" s="216">
        <f t="shared" si="150"/>
        <v>0</v>
      </c>
      <c r="IQX181" s="216">
        <f t="shared" si="150"/>
        <v>0</v>
      </c>
      <c r="IQY181" s="216">
        <f t="shared" si="150"/>
        <v>0</v>
      </c>
      <c r="IQZ181" s="216">
        <f t="shared" si="150"/>
        <v>0</v>
      </c>
      <c r="IRA181" s="216">
        <f t="shared" si="150"/>
        <v>0</v>
      </c>
      <c r="IRB181" s="216">
        <f t="shared" si="150"/>
        <v>0</v>
      </c>
      <c r="IRC181" s="216">
        <f t="shared" si="150"/>
        <v>0</v>
      </c>
      <c r="IRD181" s="216">
        <f t="shared" si="150"/>
        <v>0</v>
      </c>
      <c r="IRE181" s="216">
        <f t="shared" si="150"/>
        <v>0</v>
      </c>
      <c r="IRF181" s="216">
        <f t="shared" si="150"/>
        <v>0</v>
      </c>
      <c r="IRG181" s="216">
        <f t="shared" si="150"/>
        <v>0</v>
      </c>
      <c r="IRH181" s="216">
        <f t="shared" si="150"/>
        <v>0</v>
      </c>
      <c r="IRI181" s="216">
        <f t="shared" si="150"/>
        <v>0</v>
      </c>
      <c r="IRJ181" s="216">
        <f t="shared" si="150"/>
        <v>0</v>
      </c>
      <c r="IRK181" s="216">
        <f t="shared" si="150"/>
        <v>0</v>
      </c>
      <c r="IRL181" s="216">
        <f t="shared" si="150"/>
        <v>0</v>
      </c>
      <c r="IRM181" s="216">
        <f t="shared" si="150"/>
        <v>0</v>
      </c>
      <c r="IRN181" s="216">
        <f t="shared" si="150"/>
        <v>0</v>
      </c>
      <c r="IRO181" s="216">
        <f t="shared" si="150"/>
        <v>0</v>
      </c>
      <c r="IRP181" s="216">
        <f t="shared" si="150"/>
        <v>0</v>
      </c>
      <c r="IRQ181" s="216">
        <f t="shared" si="150"/>
        <v>0</v>
      </c>
      <c r="IRR181" s="216">
        <f t="shared" si="150"/>
        <v>0</v>
      </c>
      <c r="IRS181" s="216">
        <f t="shared" si="150"/>
        <v>0</v>
      </c>
      <c r="IRT181" s="216">
        <f t="shared" si="150"/>
        <v>0</v>
      </c>
      <c r="IRU181" s="216">
        <f t="shared" si="150"/>
        <v>0</v>
      </c>
      <c r="IRV181" s="216">
        <f t="shared" si="150"/>
        <v>0</v>
      </c>
      <c r="IRW181" s="216">
        <f t="shared" si="150"/>
        <v>0</v>
      </c>
      <c r="IRX181" s="216">
        <f t="shared" si="150"/>
        <v>0</v>
      </c>
      <c r="IRY181" s="216">
        <f t="shared" si="150"/>
        <v>0</v>
      </c>
      <c r="IRZ181" s="216">
        <f t="shared" si="150"/>
        <v>0</v>
      </c>
      <c r="ISA181" s="216">
        <f t="shared" si="150"/>
        <v>0</v>
      </c>
      <c r="ISB181" s="216">
        <f t="shared" si="150"/>
        <v>0</v>
      </c>
      <c r="ISC181" s="216">
        <f t="shared" si="150"/>
        <v>0</v>
      </c>
      <c r="ISD181" s="216">
        <f t="shared" si="150"/>
        <v>0</v>
      </c>
      <c r="ISE181" s="216">
        <f t="shared" si="150"/>
        <v>0</v>
      </c>
      <c r="ISF181" s="216">
        <f t="shared" si="150"/>
        <v>0</v>
      </c>
      <c r="ISG181" s="216">
        <f t="shared" si="150"/>
        <v>0</v>
      </c>
      <c r="ISH181" s="216">
        <f t="shared" si="150"/>
        <v>0</v>
      </c>
      <c r="ISI181" s="216">
        <f t="shared" si="150"/>
        <v>0</v>
      </c>
      <c r="ISJ181" s="216">
        <f t="shared" si="150"/>
        <v>0</v>
      </c>
      <c r="ISK181" s="216">
        <f t="shared" si="150"/>
        <v>0</v>
      </c>
      <c r="ISL181" s="216">
        <f t="shared" si="150"/>
        <v>0</v>
      </c>
      <c r="ISM181" s="216">
        <f t="shared" si="150"/>
        <v>0</v>
      </c>
      <c r="ISN181" s="216">
        <f t="shared" si="150"/>
        <v>0</v>
      </c>
      <c r="ISO181" s="216">
        <f t="shared" si="150"/>
        <v>0</v>
      </c>
      <c r="ISP181" s="216">
        <f t="shared" si="150"/>
        <v>0</v>
      </c>
      <c r="ISQ181" s="216">
        <f t="shared" si="150"/>
        <v>0</v>
      </c>
      <c r="ISR181" s="216">
        <f t="shared" ref="ISR181:IVC181" si="151">ISR180+ISR174+ISR168+ISR155+ISR142+ISR131+ISR126+ISR110+ISR92+ISR76+ISR54+ISR22</f>
        <v>0</v>
      </c>
      <c r="ISS181" s="216">
        <f t="shared" si="151"/>
        <v>0</v>
      </c>
      <c r="IST181" s="216">
        <f t="shared" si="151"/>
        <v>0</v>
      </c>
      <c r="ISU181" s="216">
        <f t="shared" si="151"/>
        <v>0</v>
      </c>
      <c r="ISV181" s="216">
        <f t="shared" si="151"/>
        <v>0</v>
      </c>
      <c r="ISW181" s="216">
        <f t="shared" si="151"/>
        <v>0</v>
      </c>
      <c r="ISX181" s="216">
        <f t="shared" si="151"/>
        <v>0</v>
      </c>
      <c r="ISY181" s="216">
        <f t="shared" si="151"/>
        <v>0</v>
      </c>
      <c r="ISZ181" s="216">
        <f t="shared" si="151"/>
        <v>0</v>
      </c>
      <c r="ITA181" s="216">
        <f t="shared" si="151"/>
        <v>0</v>
      </c>
      <c r="ITB181" s="216">
        <f t="shared" si="151"/>
        <v>0</v>
      </c>
      <c r="ITC181" s="216">
        <f t="shared" si="151"/>
        <v>0</v>
      </c>
      <c r="ITD181" s="216">
        <f t="shared" si="151"/>
        <v>0</v>
      </c>
      <c r="ITE181" s="216">
        <f t="shared" si="151"/>
        <v>0</v>
      </c>
      <c r="ITF181" s="216">
        <f t="shared" si="151"/>
        <v>0</v>
      </c>
      <c r="ITG181" s="216">
        <f t="shared" si="151"/>
        <v>0</v>
      </c>
      <c r="ITH181" s="216">
        <f t="shared" si="151"/>
        <v>0</v>
      </c>
      <c r="ITI181" s="216">
        <f t="shared" si="151"/>
        <v>0</v>
      </c>
      <c r="ITJ181" s="216">
        <f t="shared" si="151"/>
        <v>0</v>
      </c>
      <c r="ITK181" s="216">
        <f t="shared" si="151"/>
        <v>0</v>
      </c>
      <c r="ITL181" s="216">
        <f t="shared" si="151"/>
        <v>0</v>
      </c>
      <c r="ITM181" s="216">
        <f t="shared" si="151"/>
        <v>0</v>
      </c>
      <c r="ITN181" s="216">
        <f t="shared" si="151"/>
        <v>0</v>
      </c>
      <c r="ITO181" s="216">
        <f t="shared" si="151"/>
        <v>0</v>
      </c>
      <c r="ITP181" s="216">
        <f t="shared" si="151"/>
        <v>0</v>
      </c>
      <c r="ITQ181" s="216">
        <f t="shared" si="151"/>
        <v>0</v>
      </c>
      <c r="ITR181" s="216">
        <f t="shared" si="151"/>
        <v>0</v>
      </c>
      <c r="ITS181" s="216">
        <f t="shared" si="151"/>
        <v>0</v>
      </c>
      <c r="ITT181" s="216">
        <f t="shared" si="151"/>
        <v>0</v>
      </c>
      <c r="ITU181" s="216">
        <f t="shared" si="151"/>
        <v>0</v>
      </c>
      <c r="ITV181" s="216">
        <f t="shared" si="151"/>
        <v>0</v>
      </c>
      <c r="ITW181" s="216">
        <f t="shared" si="151"/>
        <v>0</v>
      </c>
      <c r="ITX181" s="216">
        <f t="shared" si="151"/>
        <v>0</v>
      </c>
      <c r="ITY181" s="216">
        <f t="shared" si="151"/>
        <v>0</v>
      </c>
      <c r="ITZ181" s="216">
        <f t="shared" si="151"/>
        <v>0</v>
      </c>
      <c r="IUA181" s="216">
        <f t="shared" si="151"/>
        <v>0</v>
      </c>
      <c r="IUB181" s="216">
        <f t="shared" si="151"/>
        <v>0</v>
      </c>
      <c r="IUC181" s="216">
        <f t="shared" si="151"/>
        <v>0</v>
      </c>
      <c r="IUD181" s="216">
        <f t="shared" si="151"/>
        <v>0</v>
      </c>
      <c r="IUE181" s="216">
        <f t="shared" si="151"/>
        <v>0</v>
      </c>
      <c r="IUF181" s="216">
        <f t="shared" si="151"/>
        <v>0</v>
      </c>
      <c r="IUG181" s="216">
        <f t="shared" si="151"/>
        <v>0</v>
      </c>
      <c r="IUH181" s="216">
        <f t="shared" si="151"/>
        <v>0</v>
      </c>
      <c r="IUI181" s="216">
        <f t="shared" si="151"/>
        <v>0</v>
      </c>
      <c r="IUJ181" s="216">
        <f t="shared" si="151"/>
        <v>0</v>
      </c>
      <c r="IUK181" s="216">
        <f t="shared" si="151"/>
        <v>0</v>
      </c>
      <c r="IUL181" s="216">
        <f t="shared" si="151"/>
        <v>0</v>
      </c>
      <c r="IUM181" s="216">
        <f t="shared" si="151"/>
        <v>0</v>
      </c>
      <c r="IUN181" s="216">
        <f t="shared" si="151"/>
        <v>0</v>
      </c>
      <c r="IUO181" s="216">
        <f t="shared" si="151"/>
        <v>0</v>
      </c>
      <c r="IUP181" s="216">
        <f t="shared" si="151"/>
        <v>0</v>
      </c>
      <c r="IUQ181" s="216">
        <f t="shared" si="151"/>
        <v>0</v>
      </c>
      <c r="IUR181" s="216">
        <f t="shared" si="151"/>
        <v>0</v>
      </c>
      <c r="IUS181" s="216">
        <f t="shared" si="151"/>
        <v>0</v>
      </c>
      <c r="IUT181" s="216">
        <f t="shared" si="151"/>
        <v>0</v>
      </c>
      <c r="IUU181" s="216">
        <f t="shared" si="151"/>
        <v>0</v>
      </c>
      <c r="IUV181" s="216">
        <f t="shared" si="151"/>
        <v>0</v>
      </c>
      <c r="IUW181" s="216">
        <f t="shared" si="151"/>
        <v>0</v>
      </c>
      <c r="IUX181" s="216">
        <f t="shared" si="151"/>
        <v>0</v>
      </c>
      <c r="IUY181" s="216">
        <f t="shared" si="151"/>
        <v>0</v>
      </c>
      <c r="IUZ181" s="216">
        <f t="shared" si="151"/>
        <v>0</v>
      </c>
      <c r="IVA181" s="216">
        <f t="shared" si="151"/>
        <v>0</v>
      </c>
      <c r="IVB181" s="216">
        <f t="shared" si="151"/>
        <v>0</v>
      </c>
      <c r="IVC181" s="216">
        <f t="shared" si="151"/>
        <v>0</v>
      </c>
      <c r="IVD181" s="216">
        <f t="shared" ref="IVD181:IXO181" si="152">IVD180+IVD174+IVD168+IVD155+IVD142+IVD131+IVD126+IVD110+IVD92+IVD76+IVD54+IVD22</f>
        <v>0</v>
      </c>
      <c r="IVE181" s="216">
        <f t="shared" si="152"/>
        <v>0</v>
      </c>
      <c r="IVF181" s="216">
        <f t="shared" si="152"/>
        <v>0</v>
      </c>
      <c r="IVG181" s="216">
        <f t="shared" si="152"/>
        <v>0</v>
      </c>
      <c r="IVH181" s="216">
        <f t="shared" si="152"/>
        <v>0</v>
      </c>
      <c r="IVI181" s="216">
        <f t="shared" si="152"/>
        <v>0</v>
      </c>
      <c r="IVJ181" s="216">
        <f t="shared" si="152"/>
        <v>0</v>
      </c>
      <c r="IVK181" s="216">
        <f t="shared" si="152"/>
        <v>0</v>
      </c>
      <c r="IVL181" s="216">
        <f t="shared" si="152"/>
        <v>0</v>
      </c>
      <c r="IVM181" s="216">
        <f t="shared" si="152"/>
        <v>0</v>
      </c>
      <c r="IVN181" s="216">
        <f t="shared" si="152"/>
        <v>0</v>
      </c>
      <c r="IVO181" s="216">
        <f t="shared" si="152"/>
        <v>0</v>
      </c>
      <c r="IVP181" s="216">
        <f t="shared" si="152"/>
        <v>0</v>
      </c>
      <c r="IVQ181" s="216">
        <f t="shared" si="152"/>
        <v>0</v>
      </c>
      <c r="IVR181" s="216">
        <f t="shared" si="152"/>
        <v>0</v>
      </c>
      <c r="IVS181" s="216">
        <f t="shared" si="152"/>
        <v>0</v>
      </c>
      <c r="IVT181" s="216">
        <f t="shared" si="152"/>
        <v>0</v>
      </c>
      <c r="IVU181" s="216">
        <f t="shared" si="152"/>
        <v>0</v>
      </c>
      <c r="IVV181" s="216">
        <f t="shared" si="152"/>
        <v>0</v>
      </c>
      <c r="IVW181" s="216">
        <f t="shared" si="152"/>
        <v>0</v>
      </c>
      <c r="IVX181" s="216">
        <f t="shared" si="152"/>
        <v>0</v>
      </c>
      <c r="IVY181" s="216">
        <f t="shared" si="152"/>
        <v>0</v>
      </c>
      <c r="IVZ181" s="216">
        <f t="shared" si="152"/>
        <v>0</v>
      </c>
      <c r="IWA181" s="216">
        <f t="shared" si="152"/>
        <v>0</v>
      </c>
      <c r="IWB181" s="216">
        <f t="shared" si="152"/>
        <v>0</v>
      </c>
      <c r="IWC181" s="216">
        <f t="shared" si="152"/>
        <v>0</v>
      </c>
      <c r="IWD181" s="216">
        <f t="shared" si="152"/>
        <v>0</v>
      </c>
      <c r="IWE181" s="216">
        <f t="shared" si="152"/>
        <v>0</v>
      </c>
      <c r="IWF181" s="216">
        <f t="shared" si="152"/>
        <v>0</v>
      </c>
      <c r="IWG181" s="216">
        <f t="shared" si="152"/>
        <v>0</v>
      </c>
      <c r="IWH181" s="216">
        <f t="shared" si="152"/>
        <v>0</v>
      </c>
      <c r="IWI181" s="216">
        <f t="shared" si="152"/>
        <v>0</v>
      </c>
      <c r="IWJ181" s="216">
        <f t="shared" si="152"/>
        <v>0</v>
      </c>
      <c r="IWK181" s="216">
        <f t="shared" si="152"/>
        <v>0</v>
      </c>
      <c r="IWL181" s="216">
        <f t="shared" si="152"/>
        <v>0</v>
      </c>
      <c r="IWM181" s="216">
        <f t="shared" si="152"/>
        <v>0</v>
      </c>
      <c r="IWN181" s="216">
        <f t="shared" si="152"/>
        <v>0</v>
      </c>
      <c r="IWO181" s="216">
        <f t="shared" si="152"/>
        <v>0</v>
      </c>
      <c r="IWP181" s="216">
        <f t="shared" si="152"/>
        <v>0</v>
      </c>
      <c r="IWQ181" s="216">
        <f t="shared" si="152"/>
        <v>0</v>
      </c>
      <c r="IWR181" s="216">
        <f t="shared" si="152"/>
        <v>0</v>
      </c>
      <c r="IWS181" s="216">
        <f t="shared" si="152"/>
        <v>0</v>
      </c>
      <c r="IWT181" s="216">
        <f t="shared" si="152"/>
        <v>0</v>
      </c>
      <c r="IWU181" s="216">
        <f t="shared" si="152"/>
        <v>0</v>
      </c>
      <c r="IWV181" s="216">
        <f t="shared" si="152"/>
        <v>0</v>
      </c>
      <c r="IWW181" s="216">
        <f t="shared" si="152"/>
        <v>0</v>
      </c>
      <c r="IWX181" s="216">
        <f t="shared" si="152"/>
        <v>0</v>
      </c>
      <c r="IWY181" s="216">
        <f t="shared" si="152"/>
        <v>0</v>
      </c>
      <c r="IWZ181" s="216">
        <f t="shared" si="152"/>
        <v>0</v>
      </c>
      <c r="IXA181" s="216">
        <f t="shared" si="152"/>
        <v>0</v>
      </c>
      <c r="IXB181" s="216">
        <f t="shared" si="152"/>
        <v>0</v>
      </c>
      <c r="IXC181" s="216">
        <f t="shared" si="152"/>
        <v>0</v>
      </c>
      <c r="IXD181" s="216">
        <f t="shared" si="152"/>
        <v>0</v>
      </c>
      <c r="IXE181" s="216">
        <f t="shared" si="152"/>
        <v>0</v>
      </c>
      <c r="IXF181" s="216">
        <f t="shared" si="152"/>
        <v>0</v>
      </c>
      <c r="IXG181" s="216">
        <f t="shared" si="152"/>
        <v>0</v>
      </c>
      <c r="IXH181" s="216">
        <f t="shared" si="152"/>
        <v>0</v>
      </c>
      <c r="IXI181" s="216">
        <f t="shared" si="152"/>
        <v>0</v>
      </c>
      <c r="IXJ181" s="216">
        <f t="shared" si="152"/>
        <v>0</v>
      </c>
      <c r="IXK181" s="216">
        <f t="shared" si="152"/>
        <v>0</v>
      </c>
      <c r="IXL181" s="216">
        <f t="shared" si="152"/>
        <v>0</v>
      </c>
      <c r="IXM181" s="216">
        <f t="shared" si="152"/>
        <v>0</v>
      </c>
      <c r="IXN181" s="216">
        <f t="shared" si="152"/>
        <v>0</v>
      </c>
      <c r="IXO181" s="216">
        <f t="shared" si="152"/>
        <v>0</v>
      </c>
      <c r="IXP181" s="216">
        <f t="shared" ref="IXP181:JAA181" si="153">IXP180+IXP174+IXP168+IXP155+IXP142+IXP131+IXP126+IXP110+IXP92+IXP76+IXP54+IXP22</f>
        <v>0</v>
      </c>
      <c r="IXQ181" s="216">
        <f t="shared" si="153"/>
        <v>0</v>
      </c>
      <c r="IXR181" s="216">
        <f t="shared" si="153"/>
        <v>0</v>
      </c>
      <c r="IXS181" s="216">
        <f t="shared" si="153"/>
        <v>0</v>
      </c>
      <c r="IXT181" s="216">
        <f t="shared" si="153"/>
        <v>0</v>
      </c>
      <c r="IXU181" s="216">
        <f t="shared" si="153"/>
        <v>0</v>
      </c>
      <c r="IXV181" s="216">
        <f t="shared" si="153"/>
        <v>0</v>
      </c>
      <c r="IXW181" s="216">
        <f t="shared" si="153"/>
        <v>0</v>
      </c>
      <c r="IXX181" s="216">
        <f t="shared" si="153"/>
        <v>0</v>
      </c>
      <c r="IXY181" s="216">
        <f t="shared" si="153"/>
        <v>0</v>
      </c>
      <c r="IXZ181" s="216">
        <f t="shared" si="153"/>
        <v>0</v>
      </c>
      <c r="IYA181" s="216">
        <f t="shared" si="153"/>
        <v>0</v>
      </c>
      <c r="IYB181" s="216">
        <f t="shared" si="153"/>
        <v>0</v>
      </c>
      <c r="IYC181" s="216">
        <f t="shared" si="153"/>
        <v>0</v>
      </c>
      <c r="IYD181" s="216">
        <f t="shared" si="153"/>
        <v>0</v>
      </c>
      <c r="IYE181" s="216">
        <f t="shared" si="153"/>
        <v>0</v>
      </c>
      <c r="IYF181" s="216">
        <f t="shared" si="153"/>
        <v>0</v>
      </c>
      <c r="IYG181" s="216">
        <f t="shared" si="153"/>
        <v>0</v>
      </c>
      <c r="IYH181" s="216">
        <f t="shared" si="153"/>
        <v>0</v>
      </c>
      <c r="IYI181" s="216">
        <f t="shared" si="153"/>
        <v>0</v>
      </c>
      <c r="IYJ181" s="216">
        <f t="shared" si="153"/>
        <v>0</v>
      </c>
      <c r="IYK181" s="216">
        <f t="shared" si="153"/>
        <v>0</v>
      </c>
      <c r="IYL181" s="216">
        <f t="shared" si="153"/>
        <v>0</v>
      </c>
      <c r="IYM181" s="216">
        <f t="shared" si="153"/>
        <v>0</v>
      </c>
      <c r="IYN181" s="216">
        <f t="shared" si="153"/>
        <v>0</v>
      </c>
      <c r="IYO181" s="216">
        <f t="shared" si="153"/>
        <v>0</v>
      </c>
      <c r="IYP181" s="216">
        <f t="shared" si="153"/>
        <v>0</v>
      </c>
      <c r="IYQ181" s="216">
        <f t="shared" si="153"/>
        <v>0</v>
      </c>
      <c r="IYR181" s="216">
        <f t="shared" si="153"/>
        <v>0</v>
      </c>
      <c r="IYS181" s="216">
        <f t="shared" si="153"/>
        <v>0</v>
      </c>
      <c r="IYT181" s="216">
        <f t="shared" si="153"/>
        <v>0</v>
      </c>
      <c r="IYU181" s="216">
        <f t="shared" si="153"/>
        <v>0</v>
      </c>
      <c r="IYV181" s="216">
        <f t="shared" si="153"/>
        <v>0</v>
      </c>
      <c r="IYW181" s="216">
        <f t="shared" si="153"/>
        <v>0</v>
      </c>
      <c r="IYX181" s="216">
        <f t="shared" si="153"/>
        <v>0</v>
      </c>
      <c r="IYY181" s="216">
        <f t="shared" si="153"/>
        <v>0</v>
      </c>
      <c r="IYZ181" s="216">
        <f t="shared" si="153"/>
        <v>0</v>
      </c>
      <c r="IZA181" s="216">
        <f t="shared" si="153"/>
        <v>0</v>
      </c>
      <c r="IZB181" s="216">
        <f t="shared" si="153"/>
        <v>0</v>
      </c>
      <c r="IZC181" s="216">
        <f t="shared" si="153"/>
        <v>0</v>
      </c>
      <c r="IZD181" s="216">
        <f t="shared" si="153"/>
        <v>0</v>
      </c>
      <c r="IZE181" s="216">
        <f t="shared" si="153"/>
        <v>0</v>
      </c>
      <c r="IZF181" s="216">
        <f t="shared" si="153"/>
        <v>0</v>
      </c>
      <c r="IZG181" s="216">
        <f t="shared" si="153"/>
        <v>0</v>
      </c>
      <c r="IZH181" s="216">
        <f t="shared" si="153"/>
        <v>0</v>
      </c>
      <c r="IZI181" s="216">
        <f t="shared" si="153"/>
        <v>0</v>
      </c>
      <c r="IZJ181" s="216">
        <f t="shared" si="153"/>
        <v>0</v>
      </c>
      <c r="IZK181" s="216">
        <f t="shared" si="153"/>
        <v>0</v>
      </c>
      <c r="IZL181" s="216">
        <f t="shared" si="153"/>
        <v>0</v>
      </c>
      <c r="IZM181" s="216">
        <f t="shared" si="153"/>
        <v>0</v>
      </c>
      <c r="IZN181" s="216">
        <f t="shared" si="153"/>
        <v>0</v>
      </c>
      <c r="IZO181" s="216">
        <f t="shared" si="153"/>
        <v>0</v>
      </c>
      <c r="IZP181" s="216">
        <f t="shared" si="153"/>
        <v>0</v>
      </c>
      <c r="IZQ181" s="216">
        <f t="shared" si="153"/>
        <v>0</v>
      </c>
      <c r="IZR181" s="216">
        <f t="shared" si="153"/>
        <v>0</v>
      </c>
      <c r="IZS181" s="216">
        <f t="shared" si="153"/>
        <v>0</v>
      </c>
      <c r="IZT181" s="216">
        <f t="shared" si="153"/>
        <v>0</v>
      </c>
      <c r="IZU181" s="216">
        <f t="shared" si="153"/>
        <v>0</v>
      </c>
      <c r="IZV181" s="216">
        <f t="shared" si="153"/>
        <v>0</v>
      </c>
      <c r="IZW181" s="216">
        <f t="shared" si="153"/>
        <v>0</v>
      </c>
      <c r="IZX181" s="216">
        <f t="shared" si="153"/>
        <v>0</v>
      </c>
      <c r="IZY181" s="216">
        <f t="shared" si="153"/>
        <v>0</v>
      </c>
      <c r="IZZ181" s="216">
        <f t="shared" si="153"/>
        <v>0</v>
      </c>
      <c r="JAA181" s="216">
        <f t="shared" si="153"/>
        <v>0</v>
      </c>
      <c r="JAB181" s="216">
        <f t="shared" ref="JAB181:JCM181" si="154">JAB180+JAB174+JAB168+JAB155+JAB142+JAB131+JAB126+JAB110+JAB92+JAB76+JAB54+JAB22</f>
        <v>0</v>
      </c>
      <c r="JAC181" s="216">
        <f t="shared" si="154"/>
        <v>0</v>
      </c>
      <c r="JAD181" s="216">
        <f t="shared" si="154"/>
        <v>0</v>
      </c>
      <c r="JAE181" s="216">
        <f t="shared" si="154"/>
        <v>0</v>
      </c>
      <c r="JAF181" s="216">
        <f t="shared" si="154"/>
        <v>0</v>
      </c>
      <c r="JAG181" s="216">
        <f t="shared" si="154"/>
        <v>0</v>
      </c>
      <c r="JAH181" s="216">
        <f t="shared" si="154"/>
        <v>0</v>
      </c>
      <c r="JAI181" s="216">
        <f t="shared" si="154"/>
        <v>0</v>
      </c>
      <c r="JAJ181" s="216">
        <f t="shared" si="154"/>
        <v>0</v>
      </c>
      <c r="JAK181" s="216">
        <f t="shared" si="154"/>
        <v>0</v>
      </c>
      <c r="JAL181" s="216">
        <f t="shared" si="154"/>
        <v>0</v>
      </c>
      <c r="JAM181" s="216">
        <f t="shared" si="154"/>
        <v>0</v>
      </c>
      <c r="JAN181" s="216">
        <f t="shared" si="154"/>
        <v>0</v>
      </c>
      <c r="JAO181" s="216">
        <f t="shared" si="154"/>
        <v>0</v>
      </c>
      <c r="JAP181" s="216">
        <f t="shared" si="154"/>
        <v>0</v>
      </c>
      <c r="JAQ181" s="216">
        <f t="shared" si="154"/>
        <v>0</v>
      </c>
      <c r="JAR181" s="216">
        <f t="shared" si="154"/>
        <v>0</v>
      </c>
      <c r="JAS181" s="216">
        <f t="shared" si="154"/>
        <v>0</v>
      </c>
      <c r="JAT181" s="216">
        <f t="shared" si="154"/>
        <v>0</v>
      </c>
      <c r="JAU181" s="216">
        <f t="shared" si="154"/>
        <v>0</v>
      </c>
      <c r="JAV181" s="216">
        <f t="shared" si="154"/>
        <v>0</v>
      </c>
      <c r="JAW181" s="216">
        <f t="shared" si="154"/>
        <v>0</v>
      </c>
      <c r="JAX181" s="216">
        <f t="shared" si="154"/>
        <v>0</v>
      </c>
      <c r="JAY181" s="216">
        <f t="shared" si="154"/>
        <v>0</v>
      </c>
      <c r="JAZ181" s="216">
        <f t="shared" si="154"/>
        <v>0</v>
      </c>
      <c r="JBA181" s="216">
        <f t="shared" si="154"/>
        <v>0</v>
      </c>
      <c r="JBB181" s="216">
        <f t="shared" si="154"/>
        <v>0</v>
      </c>
      <c r="JBC181" s="216">
        <f t="shared" si="154"/>
        <v>0</v>
      </c>
      <c r="JBD181" s="216">
        <f t="shared" si="154"/>
        <v>0</v>
      </c>
      <c r="JBE181" s="216">
        <f t="shared" si="154"/>
        <v>0</v>
      </c>
      <c r="JBF181" s="216">
        <f t="shared" si="154"/>
        <v>0</v>
      </c>
      <c r="JBG181" s="216">
        <f t="shared" si="154"/>
        <v>0</v>
      </c>
      <c r="JBH181" s="216">
        <f t="shared" si="154"/>
        <v>0</v>
      </c>
      <c r="JBI181" s="216">
        <f t="shared" si="154"/>
        <v>0</v>
      </c>
      <c r="JBJ181" s="216">
        <f t="shared" si="154"/>
        <v>0</v>
      </c>
      <c r="JBK181" s="216">
        <f t="shared" si="154"/>
        <v>0</v>
      </c>
      <c r="JBL181" s="216">
        <f t="shared" si="154"/>
        <v>0</v>
      </c>
      <c r="JBM181" s="216">
        <f t="shared" si="154"/>
        <v>0</v>
      </c>
      <c r="JBN181" s="216">
        <f t="shared" si="154"/>
        <v>0</v>
      </c>
      <c r="JBO181" s="216">
        <f t="shared" si="154"/>
        <v>0</v>
      </c>
      <c r="JBP181" s="216">
        <f t="shared" si="154"/>
        <v>0</v>
      </c>
      <c r="JBQ181" s="216">
        <f t="shared" si="154"/>
        <v>0</v>
      </c>
      <c r="JBR181" s="216">
        <f t="shared" si="154"/>
        <v>0</v>
      </c>
      <c r="JBS181" s="216">
        <f t="shared" si="154"/>
        <v>0</v>
      </c>
      <c r="JBT181" s="216">
        <f t="shared" si="154"/>
        <v>0</v>
      </c>
      <c r="JBU181" s="216">
        <f t="shared" si="154"/>
        <v>0</v>
      </c>
      <c r="JBV181" s="216">
        <f t="shared" si="154"/>
        <v>0</v>
      </c>
      <c r="JBW181" s="216">
        <f t="shared" si="154"/>
        <v>0</v>
      </c>
      <c r="JBX181" s="216">
        <f t="shared" si="154"/>
        <v>0</v>
      </c>
      <c r="JBY181" s="216">
        <f t="shared" si="154"/>
        <v>0</v>
      </c>
      <c r="JBZ181" s="216">
        <f t="shared" si="154"/>
        <v>0</v>
      </c>
      <c r="JCA181" s="216">
        <f t="shared" si="154"/>
        <v>0</v>
      </c>
      <c r="JCB181" s="216">
        <f t="shared" si="154"/>
        <v>0</v>
      </c>
      <c r="JCC181" s="216">
        <f t="shared" si="154"/>
        <v>0</v>
      </c>
      <c r="JCD181" s="216">
        <f t="shared" si="154"/>
        <v>0</v>
      </c>
      <c r="JCE181" s="216">
        <f t="shared" si="154"/>
        <v>0</v>
      </c>
      <c r="JCF181" s="216">
        <f t="shared" si="154"/>
        <v>0</v>
      </c>
      <c r="JCG181" s="216">
        <f t="shared" si="154"/>
        <v>0</v>
      </c>
      <c r="JCH181" s="216">
        <f t="shared" si="154"/>
        <v>0</v>
      </c>
      <c r="JCI181" s="216">
        <f t="shared" si="154"/>
        <v>0</v>
      </c>
      <c r="JCJ181" s="216">
        <f t="shared" si="154"/>
        <v>0</v>
      </c>
      <c r="JCK181" s="216">
        <f t="shared" si="154"/>
        <v>0</v>
      </c>
      <c r="JCL181" s="216">
        <f t="shared" si="154"/>
        <v>0</v>
      </c>
      <c r="JCM181" s="216">
        <f t="shared" si="154"/>
        <v>0</v>
      </c>
      <c r="JCN181" s="216">
        <f t="shared" ref="JCN181:JEY181" si="155">JCN180+JCN174+JCN168+JCN155+JCN142+JCN131+JCN126+JCN110+JCN92+JCN76+JCN54+JCN22</f>
        <v>0</v>
      </c>
      <c r="JCO181" s="216">
        <f t="shared" si="155"/>
        <v>0</v>
      </c>
      <c r="JCP181" s="216">
        <f t="shared" si="155"/>
        <v>0</v>
      </c>
      <c r="JCQ181" s="216">
        <f t="shared" si="155"/>
        <v>0</v>
      </c>
      <c r="JCR181" s="216">
        <f t="shared" si="155"/>
        <v>0</v>
      </c>
      <c r="JCS181" s="216">
        <f t="shared" si="155"/>
        <v>0</v>
      </c>
      <c r="JCT181" s="216">
        <f t="shared" si="155"/>
        <v>0</v>
      </c>
      <c r="JCU181" s="216">
        <f t="shared" si="155"/>
        <v>0</v>
      </c>
      <c r="JCV181" s="216">
        <f t="shared" si="155"/>
        <v>0</v>
      </c>
      <c r="JCW181" s="216">
        <f t="shared" si="155"/>
        <v>0</v>
      </c>
      <c r="JCX181" s="216">
        <f t="shared" si="155"/>
        <v>0</v>
      </c>
      <c r="JCY181" s="216">
        <f t="shared" si="155"/>
        <v>0</v>
      </c>
      <c r="JCZ181" s="216">
        <f t="shared" si="155"/>
        <v>0</v>
      </c>
      <c r="JDA181" s="216">
        <f t="shared" si="155"/>
        <v>0</v>
      </c>
      <c r="JDB181" s="216">
        <f t="shared" si="155"/>
        <v>0</v>
      </c>
      <c r="JDC181" s="216">
        <f t="shared" si="155"/>
        <v>0</v>
      </c>
      <c r="JDD181" s="216">
        <f t="shared" si="155"/>
        <v>0</v>
      </c>
      <c r="JDE181" s="216">
        <f t="shared" si="155"/>
        <v>0</v>
      </c>
      <c r="JDF181" s="216">
        <f t="shared" si="155"/>
        <v>0</v>
      </c>
      <c r="JDG181" s="216">
        <f t="shared" si="155"/>
        <v>0</v>
      </c>
      <c r="JDH181" s="216">
        <f t="shared" si="155"/>
        <v>0</v>
      </c>
      <c r="JDI181" s="216">
        <f t="shared" si="155"/>
        <v>0</v>
      </c>
      <c r="JDJ181" s="216">
        <f t="shared" si="155"/>
        <v>0</v>
      </c>
      <c r="JDK181" s="216">
        <f t="shared" si="155"/>
        <v>0</v>
      </c>
      <c r="JDL181" s="216">
        <f t="shared" si="155"/>
        <v>0</v>
      </c>
      <c r="JDM181" s="216">
        <f t="shared" si="155"/>
        <v>0</v>
      </c>
      <c r="JDN181" s="216">
        <f t="shared" si="155"/>
        <v>0</v>
      </c>
      <c r="JDO181" s="216">
        <f t="shared" si="155"/>
        <v>0</v>
      </c>
      <c r="JDP181" s="216">
        <f t="shared" si="155"/>
        <v>0</v>
      </c>
      <c r="JDQ181" s="216">
        <f t="shared" si="155"/>
        <v>0</v>
      </c>
      <c r="JDR181" s="216">
        <f t="shared" si="155"/>
        <v>0</v>
      </c>
      <c r="JDS181" s="216">
        <f t="shared" si="155"/>
        <v>0</v>
      </c>
      <c r="JDT181" s="216">
        <f t="shared" si="155"/>
        <v>0</v>
      </c>
      <c r="JDU181" s="216">
        <f t="shared" si="155"/>
        <v>0</v>
      </c>
      <c r="JDV181" s="216">
        <f t="shared" si="155"/>
        <v>0</v>
      </c>
      <c r="JDW181" s="216">
        <f t="shared" si="155"/>
        <v>0</v>
      </c>
      <c r="JDX181" s="216">
        <f t="shared" si="155"/>
        <v>0</v>
      </c>
      <c r="JDY181" s="216">
        <f t="shared" si="155"/>
        <v>0</v>
      </c>
      <c r="JDZ181" s="216">
        <f t="shared" si="155"/>
        <v>0</v>
      </c>
      <c r="JEA181" s="216">
        <f t="shared" si="155"/>
        <v>0</v>
      </c>
      <c r="JEB181" s="216">
        <f t="shared" si="155"/>
        <v>0</v>
      </c>
      <c r="JEC181" s="216">
        <f t="shared" si="155"/>
        <v>0</v>
      </c>
      <c r="JED181" s="216">
        <f t="shared" si="155"/>
        <v>0</v>
      </c>
      <c r="JEE181" s="216">
        <f t="shared" si="155"/>
        <v>0</v>
      </c>
      <c r="JEF181" s="216">
        <f t="shared" si="155"/>
        <v>0</v>
      </c>
      <c r="JEG181" s="216">
        <f t="shared" si="155"/>
        <v>0</v>
      </c>
      <c r="JEH181" s="216">
        <f t="shared" si="155"/>
        <v>0</v>
      </c>
      <c r="JEI181" s="216">
        <f t="shared" si="155"/>
        <v>0</v>
      </c>
      <c r="JEJ181" s="216">
        <f t="shared" si="155"/>
        <v>0</v>
      </c>
      <c r="JEK181" s="216">
        <f t="shared" si="155"/>
        <v>0</v>
      </c>
      <c r="JEL181" s="216">
        <f t="shared" si="155"/>
        <v>0</v>
      </c>
      <c r="JEM181" s="216">
        <f t="shared" si="155"/>
        <v>0</v>
      </c>
      <c r="JEN181" s="216">
        <f t="shared" si="155"/>
        <v>0</v>
      </c>
      <c r="JEO181" s="216">
        <f t="shared" si="155"/>
        <v>0</v>
      </c>
      <c r="JEP181" s="216">
        <f t="shared" si="155"/>
        <v>0</v>
      </c>
      <c r="JEQ181" s="216">
        <f t="shared" si="155"/>
        <v>0</v>
      </c>
      <c r="JER181" s="216">
        <f t="shared" si="155"/>
        <v>0</v>
      </c>
      <c r="JES181" s="216">
        <f t="shared" si="155"/>
        <v>0</v>
      </c>
      <c r="JET181" s="216">
        <f t="shared" si="155"/>
        <v>0</v>
      </c>
      <c r="JEU181" s="216">
        <f t="shared" si="155"/>
        <v>0</v>
      </c>
      <c r="JEV181" s="216">
        <f t="shared" si="155"/>
        <v>0</v>
      </c>
      <c r="JEW181" s="216">
        <f t="shared" si="155"/>
        <v>0</v>
      </c>
      <c r="JEX181" s="216">
        <f t="shared" si="155"/>
        <v>0</v>
      </c>
      <c r="JEY181" s="216">
        <f t="shared" si="155"/>
        <v>0</v>
      </c>
      <c r="JEZ181" s="216">
        <f t="shared" ref="JEZ181:JHK181" si="156">JEZ180+JEZ174+JEZ168+JEZ155+JEZ142+JEZ131+JEZ126+JEZ110+JEZ92+JEZ76+JEZ54+JEZ22</f>
        <v>0</v>
      </c>
      <c r="JFA181" s="216">
        <f t="shared" si="156"/>
        <v>0</v>
      </c>
      <c r="JFB181" s="216">
        <f t="shared" si="156"/>
        <v>0</v>
      </c>
      <c r="JFC181" s="216">
        <f t="shared" si="156"/>
        <v>0</v>
      </c>
      <c r="JFD181" s="216">
        <f t="shared" si="156"/>
        <v>0</v>
      </c>
      <c r="JFE181" s="216">
        <f t="shared" si="156"/>
        <v>0</v>
      </c>
      <c r="JFF181" s="216">
        <f t="shared" si="156"/>
        <v>0</v>
      </c>
      <c r="JFG181" s="216">
        <f t="shared" si="156"/>
        <v>0</v>
      </c>
      <c r="JFH181" s="216">
        <f t="shared" si="156"/>
        <v>0</v>
      </c>
      <c r="JFI181" s="216">
        <f t="shared" si="156"/>
        <v>0</v>
      </c>
      <c r="JFJ181" s="216">
        <f t="shared" si="156"/>
        <v>0</v>
      </c>
      <c r="JFK181" s="216">
        <f t="shared" si="156"/>
        <v>0</v>
      </c>
      <c r="JFL181" s="216">
        <f t="shared" si="156"/>
        <v>0</v>
      </c>
      <c r="JFM181" s="216">
        <f t="shared" si="156"/>
        <v>0</v>
      </c>
      <c r="JFN181" s="216">
        <f t="shared" si="156"/>
        <v>0</v>
      </c>
      <c r="JFO181" s="216">
        <f t="shared" si="156"/>
        <v>0</v>
      </c>
      <c r="JFP181" s="216">
        <f t="shared" si="156"/>
        <v>0</v>
      </c>
      <c r="JFQ181" s="216">
        <f t="shared" si="156"/>
        <v>0</v>
      </c>
      <c r="JFR181" s="216">
        <f t="shared" si="156"/>
        <v>0</v>
      </c>
      <c r="JFS181" s="216">
        <f t="shared" si="156"/>
        <v>0</v>
      </c>
      <c r="JFT181" s="216">
        <f t="shared" si="156"/>
        <v>0</v>
      </c>
      <c r="JFU181" s="216">
        <f t="shared" si="156"/>
        <v>0</v>
      </c>
      <c r="JFV181" s="216">
        <f t="shared" si="156"/>
        <v>0</v>
      </c>
      <c r="JFW181" s="216">
        <f t="shared" si="156"/>
        <v>0</v>
      </c>
      <c r="JFX181" s="216">
        <f t="shared" si="156"/>
        <v>0</v>
      </c>
      <c r="JFY181" s="216">
        <f t="shared" si="156"/>
        <v>0</v>
      </c>
      <c r="JFZ181" s="216">
        <f t="shared" si="156"/>
        <v>0</v>
      </c>
      <c r="JGA181" s="216">
        <f t="shared" si="156"/>
        <v>0</v>
      </c>
      <c r="JGB181" s="216">
        <f t="shared" si="156"/>
        <v>0</v>
      </c>
      <c r="JGC181" s="216">
        <f t="shared" si="156"/>
        <v>0</v>
      </c>
      <c r="JGD181" s="216">
        <f t="shared" si="156"/>
        <v>0</v>
      </c>
      <c r="JGE181" s="216">
        <f t="shared" si="156"/>
        <v>0</v>
      </c>
      <c r="JGF181" s="216">
        <f t="shared" si="156"/>
        <v>0</v>
      </c>
      <c r="JGG181" s="216">
        <f t="shared" si="156"/>
        <v>0</v>
      </c>
      <c r="JGH181" s="216">
        <f t="shared" si="156"/>
        <v>0</v>
      </c>
      <c r="JGI181" s="216">
        <f t="shared" si="156"/>
        <v>0</v>
      </c>
      <c r="JGJ181" s="216">
        <f t="shared" si="156"/>
        <v>0</v>
      </c>
      <c r="JGK181" s="216">
        <f t="shared" si="156"/>
        <v>0</v>
      </c>
      <c r="JGL181" s="216">
        <f t="shared" si="156"/>
        <v>0</v>
      </c>
      <c r="JGM181" s="216">
        <f t="shared" si="156"/>
        <v>0</v>
      </c>
      <c r="JGN181" s="216">
        <f t="shared" si="156"/>
        <v>0</v>
      </c>
      <c r="JGO181" s="216">
        <f t="shared" si="156"/>
        <v>0</v>
      </c>
      <c r="JGP181" s="216">
        <f t="shared" si="156"/>
        <v>0</v>
      </c>
      <c r="JGQ181" s="216">
        <f t="shared" si="156"/>
        <v>0</v>
      </c>
      <c r="JGR181" s="216">
        <f t="shared" si="156"/>
        <v>0</v>
      </c>
      <c r="JGS181" s="216">
        <f t="shared" si="156"/>
        <v>0</v>
      </c>
      <c r="JGT181" s="216">
        <f t="shared" si="156"/>
        <v>0</v>
      </c>
      <c r="JGU181" s="216">
        <f t="shared" si="156"/>
        <v>0</v>
      </c>
      <c r="JGV181" s="216">
        <f t="shared" si="156"/>
        <v>0</v>
      </c>
      <c r="JGW181" s="216">
        <f t="shared" si="156"/>
        <v>0</v>
      </c>
      <c r="JGX181" s="216">
        <f t="shared" si="156"/>
        <v>0</v>
      </c>
      <c r="JGY181" s="216">
        <f t="shared" si="156"/>
        <v>0</v>
      </c>
      <c r="JGZ181" s="216">
        <f t="shared" si="156"/>
        <v>0</v>
      </c>
      <c r="JHA181" s="216">
        <f t="shared" si="156"/>
        <v>0</v>
      </c>
      <c r="JHB181" s="216">
        <f t="shared" si="156"/>
        <v>0</v>
      </c>
      <c r="JHC181" s="216">
        <f t="shared" si="156"/>
        <v>0</v>
      </c>
      <c r="JHD181" s="216">
        <f t="shared" si="156"/>
        <v>0</v>
      </c>
      <c r="JHE181" s="216">
        <f t="shared" si="156"/>
        <v>0</v>
      </c>
      <c r="JHF181" s="216">
        <f t="shared" si="156"/>
        <v>0</v>
      </c>
      <c r="JHG181" s="216">
        <f t="shared" si="156"/>
        <v>0</v>
      </c>
      <c r="JHH181" s="216">
        <f t="shared" si="156"/>
        <v>0</v>
      </c>
      <c r="JHI181" s="216">
        <f t="shared" si="156"/>
        <v>0</v>
      </c>
      <c r="JHJ181" s="216">
        <f t="shared" si="156"/>
        <v>0</v>
      </c>
      <c r="JHK181" s="216">
        <f t="shared" si="156"/>
        <v>0</v>
      </c>
      <c r="JHL181" s="216">
        <f t="shared" ref="JHL181:JJW181" si="157">JHL180+JHL174+JHL168+JHL155+JHL142+JHL131+JHL126+JHL110+JHL92+JHL76+JHL54+JHL22</f>
        <v>0</v>
      </c>
      <c r="JHM181" s="216">
        <f t="shared" si="157"/>
        <v>0</v>
      </c>
      <c r="JHN181" s="216">
        <f t="shared" si="157"/>
        <v>0</v>
      </c>
      <c r="JHO181" s="216">
        <f t="shared" si="157"/>
        <v>0</v>
      </c>
      <c r="JHP181" s="216">
        <f t="shared" si="157"/>
        <v>0</v>
      </c>
      <c r="JHQ181" s="216">
        <f t="shared" si="157"/>
        <v>0</v>
      </c>
      <c r="JHR181" s="216">
        <f t="shared" si="157"/>
        <v>0</v>
      </c>
      <c r="JHS181" s="216">
        <f t="shared" si="157"/>
        <v>0</v>
      </c>
      <c r="JHT181" s="216">
        <f t="shared" si="157"/>
        <v>0</v>
      </c>
      <c r="JHU181" s="216">
        <f t="shared" si="157"/>
        <v>0</v>
      </c>
      <c r="JHV181" s="216">
        <f t="shared" si="157"/>
        <v>0</v>
      </c>
      <c r="JHW181" s="216">
        <f t="shared" si="157"/>
        <v>0</v>
      </c>
      <c r="JHX181" s="216">
        <f t="shared" si="157"/>
        <v>0</v>
      </c>
      <c r="JHY181" s="216">
        <f t="shared" si="157"/>
        <v>0</v>
      </c>
      <c r="JHZ181" s="216">
        <f t="shared" si="157"/>
        <v>0</v>
      </c>
      <c r="JIA181" s="216">
        <f t="shared" si="157"/>
        <v>0</v>
      </c>
      <c r="JIB181" s="216">
        <f t="shared" si="157"/>
        <v>0</v>
      </c>
      <c r="JIC181" s="216">
        <f t="shared" si="157"/>
        <v>0</v>
      </c>
      <c r="JID181" s="216">
        <f t="shared" si="157"/>
        <v>0</v>
      </c>
      <c r="JIE181" s="216">
        <f t="shared" si="157"/>
        <v>0</v>
      </c>
      <c r="JIF181" s="216">
        <f t="shared" si="157"/>
        <v>0</v>
      </c>
      <c r="JIG181" s="216">
        <f t="shared" si="157"/>
        <v>0</v>
      </c>
      <c r="JIH181" s="216">
        <f t="shared" si="157"/>
        <v>0</v>
      </c>
      <c r="JII181" s="216">
        <f t="shared" si="157"/>
        <v>0</v>
      </c>
      <c r="JIJ181" s="216">
        <f t="shared" si="157"/>
        <v>0</v>
      </c>
      <c r="JIK181" s="216">
        <f t="shared" si="157"/>
        <v>0</v>
      </c>
      <c r="JIL181" s="216">
        <f t="shared" si="157"/>
        <v>0</v>
      </c>
      <c r="JIM181" s="216">
        <f t="shared" si="157"/>
        <v>0</v>
      </c>
      <c r="JIN181" s="216">
        <f t="shared" si="157"/>
        <v>0</v>
      </c>
      <c r="JIO181" s="216">
        <f t="shared" si="157"/>
        <v>0</v>
      </c>
      <c r="JIP181" s="216">
        <f t="shared" si="157"/>
        <v>0</v>
      </c>
      <c r="JIQ181" s="216">
        <f t="shared" si="157"/>
        <v>0</v>
      </c>
      <c r="JIR181" s="216">
        <f t="shared" si="157"/>
        <v>0</v>
      </c>
      <c r="JIS181" s="216">
        <f t="shared" si="157"/>
        <v>0</v>
      </c>
      <c r="JIT181" s="216">
        <f t="shared" si="157"/>
        <v>0</v>
      </c>
      <c r="JIU181" s="216">
        <f t="shared" si="157"/>
        <v>0</v>
      </c>
      <c r="JIV181" s="216">
        <f t="shared" si="157"/>
        <v>0</v>
      </c>
      <c r="JIW181" s="216">
        <f t="shared" si="157"/>
        <v>0</v>
      </c>
      <c r="JIX181" s="216">
        <f t="shared" si="157"/>
        <v>0</v>
      </c>
      <c r="JIY181" s="216">
        <f t="shared" si="157"/>
        <v>0</v>
      </c>
      <c r="JIZ181" s="216">
        <f t="shared" si="157"/>
        <v>0</v>
      </c>
      <c r="JJA181" s="216">
        <f t="shared" si="157"/>
        <v>0</v>
      </c>
      <c r="JJB181" s="216">
        <f t="shared" si="157"/>
        <v>0</v>
      </c>
      <c r="JJC181" s="216">
        <f t="shared" si="157"/>
        <v>0</v>
      </c>
      <c r="JJD181" s="216">
        <f t="shared" si="157"/>
        <v>0</v>
      </c>
      <c r="JJE181" s="216">
        <f t="shared" si="157"/>
        <v>0</v>
      </c>
      <c r="JJF181" s="216">
        <f t="shared" si="157"/>
        <v>0</v>
      </c>
      <c r="JJG181" s="216">
        <f t="shared" si="157"/>
        <v>0</v>
      </c>
      <c r="JJH181" s="216">
        <f t="shared" si="157"/>
        <v>0</v>
      </c>
      <c r="JJI181" s="216">
        <f t="shared" si="157"/>
        <v>0</v>
      </c>
      <c r="JJJ181" s="216">
        <f t="shared" si="157"/>
        <v>0</v>
      </c>
      <c r="JJK181" s="216">
        <f t="shared" si="157"/>
        <v>0</v>
      </c>
      <c r="JJL181" s="216">
        <f t="shared" si="157"/>
        <v>0</v>
      </c>
      <c r="JJM181" s="216">
        <f t="shared" si="157"/>
        <v>0</v>
      </c>
      <c r="JJN181" s="216">
        <f t="shared" si="157"/>
        <v>0</v>
      </c>
      <c r="JJO181" s="216">
        <f t="shared" si="157"/>
        <v>0</v>
      </c>
      <c r="JJP181" s="216">
        <f t="shared" si="157"/>
        <v>0</v>
      </c>
      <c r="JJQ181" s="216">
        <f t="shared" si="157"/>
        <v>0</v>
      </c>
      <c r="JJR181" s="216">
        <f t="shared" si="157"/>
        <v>0</v>
      </c>
      <c r="JJS181" s="216">
        <f t="shared" si="157"/>
        <v>0</v>
      </c>
      <c r="JJT181" s="216">
        <f t="shared" si="157"/>
        <v>0</v>
      </c>
      <c r="JJU181" s="216">
        <f t="shared" si="157"/>
        <v>0</v>
      </c>
      <c r="JJV181" s="216">
        <f t="shared" si="157"/>
        <v>0</v>
      </c>
      <c r="JJW181" s="216">
        <f t="shared" si="157"/>
        <v>0</v>
      </c>
      <c r="JJX181" s="216">
        <f t="shared" ref="JJX181:JMI181" si="158">JJX180+JJX174+JJX168+JJX155+JJX142+JJX131+JJX126+JJX110+JJX92+JJX76+JJX54+JJX22</f>
        <v>0</v>
      </c>
      <c r="JJY181" s="216">
        <f t="shared" si="158"/>
        <v>0</v>
      </c>
      <c r="JJZ181" s="216">
        <f t="shared" si="158"/>
        <v>0</v>
      </c>
      <c r="JKA181" s="216">
        <f t="shared" si="158"/>
        <v>0</v>
      </c>
      <c r="JKB181" s="216">
        <f t="shared" si="158"/>
        <v>0</v>
      </c>
      <c r="JKC181" s="216">
        <f t="shared" si="158"/>
        <v>0</v>
      </c>
      <c r="JKD181" s="216">
        <f t="shared" si="158"/>
        <v>0</v>
      </c>
      <c r="JKE181" s="216">
        <f t="shared" si="158"/>
        <v>0</v>
      </c>
      <c r="JKF181" s="216">
        <f t="shared" si="158"/>
        <v>0</v>
      </c>
      <c r="JKG181" s="216">
        <f t="shared" si="158"/>
        <v>0</v>
      </c>
      <c r="JKH181" s="216">
        <f t="shared" si="158"/>
        <v>0</v>
      </c>
      <c r="JKI181" s="216">
        <f t="shared" si="158"/>
        <v>0</v>
      </c>
      <c r="JKJ181" s="216">
        <f t="shared" si="158"/>
        <v>0</v>
      </c>
      <c r="JKK181" s="216">
        <f t="shared" si="158"/>
        <v>0</v>
      </c>
      <c r="JKL181" s="216">
        <f t="shared" si="158"/>
        <v>0</v>
      </c>
      <c r="JKM181" s="216">
        <f t="shared" si="158"/>
        <v>0</v>
      </c>
      <c r="JKN181" s="216">
        <f t="shared" si="158"/>
        <v>0</v>
      </c>
      <c r="JKO181" s="216">
        <f t="shared" si="158"/>
        <v>0</v>
      </c>
      <c r="JKP181" s="216">
        <f t="shared" si="158"/>
        <v>0</v>
      </c>
      <c r="JKQ181" s="216">
        <f t="shared" si="158"/>
        <v>0</v>
      </c>
      <c r="JKR181" s="216">
        <f t="shared" si="158"/>
        <v>0</v>
      </c>
      <c r="JKS181" s="216">
        <f t="shared" si="158"/>
        <v>0</v>
      </c>
      <c r="JKT181" s="216">
        <f t="shared" si="158"/>
        <v>0</v>
      </c>
      <c r="JKU181" s="216">
        <f t="shared" si="158"/>
        <v>0</v>
      </c>
      <c r="JKV181" s="216">
        <f t="shared" si="158"/>
        <v>0</v>
      </c>
      <c r="JKW181" s="216">
        <f t="shared" si="158"/>
        <v>0</v>
      </c>
      <c r="JKX181" s="216">
        <f t="shared" si="158"/>
        <v>0</v>
      </c>
      <c r="JKY181" s="216">
        <f t="shared" si="158"/>
        <v>0</v>
      </c>
      <c r="JKZ181" s="216">
        <f t="shared" si="158"/>
        <v>0</v>
      </c>
      <c r="JLA181" s="216">
        <f t="shared" si="158"/>
        <v>0</v>
      </c>
      <c r="JLB181" s="216">
        <f t="shared" si="158"/>
        <v>0</v>
      </c>
      <c r="JLC181" s="216">
        <f t="shared" si="158"/>
        <v>0</v>
      </c>
      <c r="JLD181" s="216">
        <f t="shared" si="158"/>
        <v>0</v>
      </c>
      <c r="JLE181" s="216">
        <f t="shared" si="158"/>
        <v>0</v>
      </c>
      <c r="JLF181" s="216">
        <f t="shared" si="158"/>
        <v>0</v>
      </c>
      <c r="JLG181" s="216">
        <f t="shared" si="158"/>
        <v>0</v>
      </c>
      <c r="JLH181" s="216">
        <f t="shared" si="158"/>
        <v>0</v>
      </c>
      <c r="JLI181" s="216">
        <f t="shared" si="158"/>
        <v>0</v>
      </c>
      <c r="JLJ181" s="216">
        <f t="shared" si="158"/>
        <v>0</v>
      </c>
      <c r="JLK181" s="216">
        <f t="shared" si="158"/>
        <v>0</v>
      </c>
      <c r="JLL181" s="216">
        <f t="shared" si="158"/>
        <v>0</v>
      </c>
      <c r="JLM181" s="216">
        <f t="shared" si="158"/>
        <v>0</v>
      </c>
      <c r="JLN181" s="216">
        <f t="shared" si="158"/>
        <v>0</v>
      </c>
      <c r="JLO181" s="216">
        <f t="shared" si="158"/>
        <v>0</v>
      </c>
      <c r="JLP181" s="216">
        <f t="shared" si="158"/>
        <v>0</v>
      </c>
      <c r="JLQ181" s="216">
        <f t="shared" si="158"/>
        <v>0</v>
      </c>
      <c r="JLR181" s="216">
        <f t="shared" si="158"/>
        <v>0</v>
      </c>
      <c r="JLS181" s="216">
        <f t="shared" si="158"/>
        <v>0</v>
      </c>
      <c r="JLT181" s="216">
        <f t="shared" si="158"/>
        <v>0</v>
      </c>
      <c r="JLU181" s="216">
        <f t="shared" si="158"/>
        <v>0</v>
      </c>
      <c r="JLV181" s="216">
        <f t="shared" si="158"/>
        <v>0</v>
      </c>
      <c r="JLW181" s="216">
        <f t="shared" si="158"/>
        <v>0</v>
      </c>
      <c r="JLX181" s="216">
        <f t="shared" si="158"/>
        <v>0</v>
      </c>
      <c r="JLY181" s="216">
        <f t="shared" si="158"/>
        <v>0</v>
      </c>
      <c r="JLZ181" s="216">
        <f t="shared" si="158"/>
        <v>0</v>
      </c>
      <c r="JMA181" s="216">
        <f t="shared" si="158"/>
        <v>0</v>
      </c>
      <c r="JMB181" s="216">
        <f t="shared" si="158"/>
        <v>0</v>
      </c>
      <c r="JMC181" s="216">
        <f t="shared" si="158"/>
        <v>0</v>
      </c>
      <c r="JMD181" s="216">
        <f t="shared" si="158"/>
        <v>0</v>
      </c>
      <c r="JME181" s="216">
        <f t="shared" si="158"/>
        <v>0</v>
      </c>
      <c r="JMF181" s="216">
        <f t="shared" si="158"/>
        <v>0</v>
      </c>
      <c r="JMG181" s="216">
        <f t="shared" si="158"/>
        <v>0</v>
      </c>
      <c r="JMH181" s="216">
        <f t="shared" si="158"/>
        <v>0</v>
      </c>
      <c r="JMI181" s="216">
        <f t="shared" si="158"/>
        <v>0</v>
      </c>
      <c r="JMJ181" s="216">
        <f t="shared" ref="JMJ181:JOU181" si="159">JMJ180+JMJ174+JMJ168+JMJ155+JMJ142+JMJ131+JMJ126+JMJ110+JMJ92+JMJ76+JMJ54+JMJ22</f>
        <v>0</v>
      </c>
      <c r="JMK181" s="216">
        <f t="shared" si="159"/>
        <v>0</v>
      </c>
      <c r="JML181" s="216">
        <f t="shared" si="159"/>
        <v>0</v>
      </c>
      <c r="JMM181" s="216">
        <f t="shared" si="159"/>
        <v>0</v>
      </c>
      <c r="JMN181" s="216">
        <f t="shared" si="159"/>
        <v>0</v>
      </c>
      <c r="JMO181" s="216">
        <f t="shared" si="159"/>
        <v>0</v>
      </c>
      <c r="JMP181" s="216">
        <f t="shared" si="159"/>
        <v>0</v>
      </c>
      <c r="JMQ181" s="216">
        <f t="shared" si="159"/>
        <v>0</v>
      </c>
      <c r="JMR181" s="216">
        <f t="shared" si="159"/>
        <v>0</v>
      </c>
      <c r="JMS181" s="216">
        <f t="shared" si="159"/>
        <v>0</v>
      </c>
      <c r="JMT181" s="216">
        <f t="shared" si="159"/>
        <v>0</v>
      </c>
      <c r="JMU181" s="216">
        <f t="shared" si="159"/>
        <v>0</v>
      </c>
      <c r="JMV181" s="216">
        <f t="shared" si="159"/>
        <v>0</v>
      </c>
      <c r="JMW181" s="216">
        <f t="shared" si="159"/>
        <v>0</v>
      </c>
      <c r="JMX181" s="216">
        <f t="shared" si="159"/>
        <v>0</v>
      </c>
      <c r="JMY181" s="216">
        <f t="shared" si="159"/>
        <v>0</v>
      </c>
      <c r="JMZ181" s="216">
        <f t="shared" si="159"/>
        <v>0</v>
      </c>
      <c r="JNA181" s="216">
        <f t="shared" si="159"/>
        <v>0</v>
      </c>
      <c r="JNB181" s="216">
        <f t="shared" si="159"/>
        <v>0</v>
      </c>
      <c r="JNC181" s="216">
        <f t="shared" si="159"/>
        <v>0</v>
      </c>
      <c r="JND181" s="216">
        <f t="shared" si="159"/>
        <v>0</v>
      </c>
      <c r="JNE181" s="216">
        <f t="shared" si="159"/>
        <v>0</v>
      </c>
      <c r="JNF181" s="216">
        <f t="shared" si="159"/>
        <v>0</v>
      </c>
      <c r="JNG181" s="216">
        <f t="shared" si="159"/>
        <v>0</v>
      </c>
      <c r="JNH181" s="216">
        <f t="shared" si="159"/>
        <v>0</v>
      </c>
      <c r="JNI181" s="216">
        <f t="shared" si="159"/>
        <v>0</v>
      </c>
      <c r="JNJ181" s="216">
        <f t="shared" si="159"/>
        <v>0</v>
      </c>
      <c r="JNK181" s="216">
        <f t="shared" si="159"/>
        <v>0</v>
      </c>
      <c r="JNL181" s="216">
        <f t="shared" si="159"/>
        <v>0</v>
      </c>
      <c r="JNM181" s="216">
        <f t="shared" si="159"/>
        <v>0</v>
      </c>
      <c r="JNN181" s="216">
        <f t="shared" si="159"/>
        <v>0</v>
      </c>
      <c r="JNO181" s="216">
        <f t="shared" si="159"/>
        <v>0</v>
      </c>
      <c r="JNP181" s="216">
        <f t="shared" si="159"/>
        <v>0</v>
      </c>
      <c r="JNQ181" s="216">
        <f t="shared" si="159"/>
        <v>0</v>
      </c>
      <c r="JNR181" s="216">
        <f t="shared" si="159"/>
        <v>0</v>
      </c>
      <c r="JNS181" s="216">
        <f t="shared" si="159"/>
        <v>0</v>
      </c>
      <c r="JNT181" s="216">
        <f t="shared" si="159"/>
        <v>0</v>
      </c>
      <c r="JNU181" s="216">
        <f t="shared" si="159"/>
        <v>0</v>
      </c>
      <c r="JNV181" s="216">
        <f t="shared" si="159"/>
        <v>0</v>
      </c>
      <c r="JNW181" s="216">
        <f t="shared" si="159"/>
        <v>0</v>
      </c>
      <c r="JNX181" s="216">
        <f t="shared" si="159"/>
        <v>0</v>
      </c>
      <c r="JNY181" s="216">
        <f t="shared" si="159"/>
        <v>0</v>
      </c>
      <c r="JNZ181" s="216">
        <f t="shared" si="159"/>
        <v>0</v>
      </c>
      <c r="JOA181" s="216">
        <f t="shared" si="159"/>
        <v>0</v>
      </c>
      <c r="JOB181" s="216">
        <f t="shared" si="159"/>
        <v>0</v>
      </c>
      <c r="JOC181" s="216">
        <f t="shared" si="159"/>
        <v>0</v>
      </c>
      <c r="JOD181" s="216">
        <f t="shared" si="159"/>
        <v>0</v>
      </c>
      <c r="JOE181" s="216">
        <f t="shared" si="159"/>
        <v>0</v>
      </c>
      <c r="JOF181" s="216">
        <f t="shared" si="159"/>
        <v>0</v>
      </c>
      <c r="JOG181" s="216">
        <f t="shared" si="159"/>
        <v>0</v>
      </c>
      <c r="JOH181" s="216">
        <f t="shared" si="159"/>
        <v>0</v>
      </c>
      <c r="JOI181" s="216">
        <f t="shared" si="159"/>
        <v>0</v>
      </c>
      <c r="JOJ181" s="216">
        <f t="shared" si="159"/>
        <v>0</v>
      </c>
      <c r="JOK181" s="216">
        <f t="shared" si="159"/>
        <v>0</v>
      </c>
      <c r="JOL181" s="216">
        <f t="shared" si="159"/>
        <v>0</v>
      </c>
      <c r="JOM181" s="216">
        <f t="shared" si="159"/>
        <v>0</v>
      </c>
      <c r="JON181" s="216">
        <f t="shared" si="159"/>
        <v>0</v>
      </c>
      <c r="JOO181" s="216">
        <f t="shared" si="159"/>
        <v>0</v>
      </c>
      <c r="JOP181" s="216">
        <f t="shared" si="159"/>
        <v>0</v>
      </c>
      <c r="JOQ181" s="216">
        <f t="shared" si="159"/>
        <v>0</v>
      </c>
      <c r="JOR181" s="216">
        <f t="shared" si="159"/>
        <v>0</v>
      </c>
      <c r="JOS181" s="216">
        <f t="shared" si="159"/>
        <v>0</v>
      </c>
      <c r="JOT181" s="216">
        <f t="shared" si="159"/>
        <v>0</v>
      </c>
      <c r="JOU181" s="216">
        <f t="shared" si="159"/>
        <v>0</v>
      </c>
      <c r="JOV181" s="216">
        <f t="shared" ref="JOV181:JRG181" si="160">JOV180+JOV174+JOV168+JOV155+JOV142+JOV131+JOV126+JOV110+JOV92+JOV76+JOV54+JOV22</f>
        <v>0</v>
      </c>
      <c r="JOW181" s="216">
        <f t="shared" si="160"/>
        <v>0</v>
      </c>
      <c r="JOX181" s="216">
        <f t="shared" si="160"/>
        <v>0</v>
      </c>
      <c r="JOY181" s="216">
        <f t="shared" si="160"/>
        <v>0</v>
      </c>
      <c r="JOZ181" s="216">
        <f t="shared" si="160"/>
        <v>0</v>
      </c>
      <c r="JPA181" s="216">
        <f t="shared" si="160"/>
        <v>0</v>
      </c>
      <c r="JPB181" s="216">
        <f t="shared" si="160"/>
        <v>0</v>
      </c>
      <c r="JPC181" s="216">
        <f t="shared" si="160"/>
        <v>0</v>
      </c>
      <c r="JPD181" s="216">
        <f t="shared" si="160"/>
        <v>0</v>
      </c>
      <c r="JPE181" s="216">
        <f t="shared" si="160"/>
        <v>0</v>
      </c>
      <c r="JPF181" s="216">
        <f t="shared" si="160"/>
        <v>0</v>
      </c>
      <c r="JPG181" s="216">
        <f t="shared" si="160"/>
        <v>0</v>
      </c>
      <c r="JPH181" s="216">
        <f t="shared" si="160"/>
        <v>0</v>
      </c>
      <c r="JPI181" s="216">
        <f t="shared" si="160"/>
        <v>0</v>
      </c>
      <c r="JPJ181" s="216">
        <f t="shared" si="160"/>
        <v>0</v>
      </c>
      <c r="JPK181" s="216">
        <f t="shared" si="160"/>
        <v>0</v>
      </c>
      <c r="JPL181" s="216">
        <f t="shared" si="160"/>
        <v>0</v>
      </c>
      <c r="JPM181" s="216">
        <f t="shared" si="160"/>
        <v>0</v>
      </c>
      <c r="JPN181" s="216">
        <f t="shared" si="160"/>
        <v>0</v>
      </c>
      <c r="JPO181" s="216">
        <f t="shared" si="160"/>
        <v>0</v>
      </c>
      <c r="JPP181" s="216">
        <f t="shared" si="160"/>
        <v>0</v>
      </c>
      <c r="JPQ181" s="216">
        <f t="shared" si="160"/>
        <v>0</v>
      </c>
      <c r="JPR181" s="216">
        <f t="shared" si="160"/>
        <v>0</v>
      </c>
      <c r="JPS181" s="216">
        <f t="shared" si="160"/>
        <v>0</v>
      </c>
      <c r="JPT181" s="216">
        <f t="shared" si="160"/>
        <v>0</v>
      </c>
      <c r="JPU181" s="216">
        <f t="shared" si="160"/>
        <v>0</v>
      </c>
      <c r="JPV181" s="216">
        <f t="shared" si="160"/>
        <v>0</v>
      </c>
      <c r="JPW181" s="216">
        <f t="shared" si="160"/>
        <v>0</v>
      </c>
      <c r="JPX181" s="216">
        <f t="shared" si="160"/>
        <v>0</v>
      </c>
      <c r="JPY181" s="216">
        <f t="shared" si="160"/>
        <v>0</v>
      </c>
      <c r="JPZ181" s="216">
        <f t="shared" si="160"/>
        <v>0</v>
      </c>
      <c r="JQA181" s="216">
        <f t="shared" si="160"/>
        <v>0</v>
      </c>
      <c r="JQB181" s="216">
        <f t="shared" si="160"/>
        <v>0</v>
      </c>
      <c r="JQC181" s="216">
        <f t="shared" si="160"/>
        <v>0</v>
      </c>
      <c r="JQD181" s="216">
        <f t="shared" si="160"/>
        <v>0</v>
      </c>
      <c r="JQE181" s="216">
        <f t="shared" si="160"/>
        <v>0</v>
      </c>
      <c r="JQF181" s="216">
        <f t="shared" si="160"/>
        <v>0</v>
      </c>
      <c r="JQG181" s="216">
        <f t="shared" si="160"/>
        <v>0</v>
      </c>
      <c r="JQH181" s="216">
        <f t="shared" si="160"/>
        <v>0</v>
      </c>
      <c r="JQI181" s="216">
        <f t="shared" si="160"/>
        <v>0</v>
      </c>
      <c r="JQJ181" s="216">
        <f t="shared" si="160"/>
        <v>0</v>
      </c>
      <c r="JQK181" s="216">
        <f t="shared" si="160"/>
        <v>0</v>
      </c>
      <c r="JQL181" s="216">
        <f t="shared" si="160"/>
        <v>0</v>
      </c>
      <c r="JQM181" s="216">
        <f t="shared" si="160"/>
        <v>0</v>
      </c>
      <c r="JQN181" s="216">
        <f t="shared" si="160"/>
        <v>0</v>
      </c>
      <c r="JQO181" s="216">
        <f t="shared" si="160"/>
        <v>0</v>
      </c>
      <c r="JQP181" s="216">
        <f t="shared" si="160"/>
        <v>0</v>
      </c>
      <c r="JQQ181" s="216">
        <f t="shared" si="160"/>
        <v>0</v>
      </c>
      <c r="JQR181" s="216">
        <f t="shared" si="160"/>
        <v>0</v>
      </c>
      <c r="JQS181" s="216">
        <f t="shared" si="160"/>
        <v>0</v>
      </c>
      <c r="JQT181" s="216">
        <f t="shared" si="160"/>
        <v>0</v>
      </c>
      <c r="JQU181" s="216">
        <f t="shared" si="160"/>
        <v>0</v>
      </c>
      <c r="JQV181" s="216">
        <f t="shared" si="160"/>
        <v>0</v>
      </c>
      <c r="JQW181" s="216">
        <f t="shared" si="160"/>
        <v>0</v>
      </c>
      <c r="JQX181" s="216">
        <f t="shared" si="160"/>
        <v>0</v>
      </c>
      <c r="JQY181" s="216">
        <f t="shared" si="160"/>
        <v>0</v>
      </c>
      <c r="JQZ181" s="216">
        <f t="shared" si="160"/>
        <v>0</v>
      </c>
      <c r="JRA181" s="216">
        <f t="shared" si="160"/>
        <v>0</v>
      </c>
      <c r="JRB181" s="216">
        <f t="shared" si="160"/>
        <v>0</v>
      </c>
      <c r="JRC181" s="216">
        <f t="shared" si="160"/>
        <v>0</v>
      </c>
      <c r="JRD181" s="216">
        <f t="shared" si="160"/>
        <v>0</v>
      </c>
      <c r="JRE181" s="216">
        <f t="shared" si="160"/>
        <v>0</v>
      </c>
      <c r="JRF181" s="216">
        <f t="shared" si="160"/>
        <v>0</v>
      </c>
      <c r="JRG181" s="216">
        <f t="shared" si="160"/>
        <v>0</v>
      </c>
      <c r="JRH181" s="216">
        <f t="shared" ref="JRH181:JTS181" si="161">JRH180+JRH174+JRH168+JRH155+JRH142+JRH131+JRH126+JRH110+JRH92+JRH76+JRH54+JRH22</f>
        <v>0</v>
      </c>
      <c r="JRI181" s="216">
        <f t="shared" si="161"/>
        <v>0</v>
      </c>
      <c r="JRJ181" s="216">
        <f t="shared" si="161"/>
        <v>0</v>
      </c>
      <c r="JRK181" s="216">
        <f t="shared" si="161"/>
        <v>0</v>
      </c>
      <c r="JRL181" s="216">
        <f t="shared" si="161"/>
        <v>0</v>
      </c>
      <c r="JRM181" s="216">
        <f t="shared" si="161"/>
        <v>0</v>
      </c>
      <c r="JRN181" s="216">
        <f t="shared" si="161"/>
        <v>0</v>
      </c>
      <c r="JRO181" s="216">
        <f t="shared" si="161"/>
        <v>0</v>
      </c>
      <c r="JRP181" s="216">
        <f t="shared" si="161"/>
        <v>0</v>
      </c>
      <c r="JRQ181" s="216">
        <f t="shared" si="161"/>
        <v>0</v>
      </c>
      <c r="JRR181" s="216">
        <f t="shared" si="161"/>
        <v>0</v>
      </c>
      <c r="JRS181" s="216">
        <f t="shared" si="161"/>
        <v>0</v>
      </c>
      <c r="JRT181" s="216">
        <f t="shared" si="161"/>
        <v>0</v>
      </c>
      <c r="JRU181" s="216">
        <f t="shared" si="161"/>
        <v>0</v>
      </c>
      <c r="JRV181" s="216">
        <f t="shared" si="161"/>
        <v>0</v>
      </c>
      <c r="JRW181" s="216">
        <f t="shared" si="161"/>
        <v>0</v>
      </c>
      <c r="JRX181" s="216">
        <f t="shared" si="161"/>
        <v>0</v>
      </c>
      <c r="JRY181" s="216">
        <f t="shared" si="161"/>
        <v>0</v>
      </c>
      <c r="JRZ181" s="216">
        <f t="shared" si="161"/>
        <v>0</v>
      </c>
      <c r="JSA181" s="216">
        <f t="shared" si="161"/>
        <v>0</v>
      </c>
      <c r="JSB181" s="216">
        <f t="shared" si="161"/>
        <v>0</v>
      </c>
      <c r="JSC181" s="216">
        <f t="shared" si="161"/>
        <v>0</v>
      </c>
      <c r="JSD181" s="216">
        <f t="shared" si="161"/>
        <v>0</v>
      </c>
      <c r="JSE181" s="216">
        <f t="shared" si="161"/>
        <v>0</v>
      </c>
      <c r="JSF181" s="216">
        <f t="shared" si="161"/>
        <v>0</v>
      </c>
      <c r="JSG181" s="216">
        <f t="shared" si="161"/>
        <v>0</v>
      </c>
      <c r="JSH181" s="216">
        <f t="shared" si="161"/>
        <v>0</v>
      </c>
      <c r="JSI181" s="216">
        <f t="shared" si="161"/>
        <v>0</v>
      </c>
      <c r="JSJ181" s="216">
        <f t="shared" si="161"/>
        <v>0</v>
      </c>
      <c r="JSK181" s="216">
        <f t="shared" si="161"/>
        <v>0</v>
      </c>
      <c r="JSL181" s="216">
        <f t="shared" si="161"/>
        <v>0</v>
      </c>
      <c r="JSM181" s="216">
        <f t="shared" si="161"/>
        <v>0</v>
      </c>
      <c r="JSN181" s="216">
        <f t="shared" si="161"/>
        <v>0</v>
      </c>
      <c r="JSO181" s="216">
        <f t="shared" si="161"/>
        <v>0</v>
      </c>
      <c r="JSP181" s="216">
        <f t="shared" si="161"/>
        <v>0</v>
      </c>
      <c r="JSQ181" s="216">
        <f t="shared" si="161"/>
        <v>0</v>
      </c>
      <c r="JSR181" s="216">
        <f t="shared" si="161"/>
        <v>0</v>
      </c>
      <c r="JSS181" s="216">
        <f t="shared" si="161"/>
        <v>0</v>
      </c>
      <c r="JST181" s="216">
        <f t="shared" si="161"/>
        <v>0</v>
      </c>
      <c r="JSU181" s="216">
        <f t="shared" si="161"/>
        <v>0</v>
      </c>
      <c r="JSV181" s="216">
        <f t="shared" si="161"/>
        <v>0</v>
      </c>
      <c r="JSW181" s="216">
        <f t="shared" si="161"/>
        <v>0</v>
      </c>
      <c r="JSX181" s="216">
        <f t="shared" si="161"/>
        <v>0</v>
      </c>
      <c r="JSY181" s="216">
        <f t="shared" si="161"/>
        <v>0</v>
      </c>
      <c r="JSZ181" s="216">
        <f t="shared" si="161"/>
        <v>0</v>
      </c>
      <c r="JTA181" s="216">
        <f t="shared" si="161"/>
        <v>0</v>
      </c>
      <c r="JTB181" s="216">
        <f t="shared" si="161"/>
        <v>0</v>
      </c>
      <c r="JTC181" s="216">
        <f t="shared" si="161"/>
        <v>0</v>
      </c>
      <c r="JTD181" s="216">
        <f t="shared" si="161"/>
        <v>0</v>
      </c>
      <c r="JTE181" s="216">
        <f t="shared" si="161"/>
        <v>0</v>
      </c>
      <c r="JTF181" s="216">
        <f t="shared" si="161"/>
        <v>0</v>
      </c>
      <c r="JTG181" s="216">
        <f t="shared" si="161"/>
        <v>0</v>
      </c>
      <c r="JTH181" s="216">
        <f t="shared" si="161"/>
        <v>0</v>
      </c>
      <c r="JTI181" s="216">
        <f t="shared" si="161"/>
        <v>0</v>
      </c>
      <c r="JTJ181" s="216">
        <f t="shared" si="161"/>
        <v>0</v>
      </c>
      <c r="JTK181" s="216">
        <f t="shared" si="161"/>
        <v>0</v>
      </c>
      <c r="JTL181" s="216">
        <f t="shared" si="161"/>
        <v>0</v>
      </c>
      <c r="JTM181" s="216">
        <f t="shared" si="161"/>
        <v>0</v>
      </c>
      <c r="JTN181" s="216">
        <f t="shared" si="161"/>
        <v>0</v>
      </c>
      <c r="JTO181" s="216">
        <f t="shared" si="161"/>
        <v>0</v>
      </c>
      <c r="JTP181" s="216">
        <f t="shared" si="161"/>
        <v>0</v>
      </c>
      <c r="JTQ181" s="216">
        <f t="shared" si="161"/>
        <v>0</v>
      </c>
      <c r="JTR181" s="216">
        <f t="shared" si="161"/>
        <v>0</v>
      </c>
      <c r="JTS181" s="216">
        <f t="shared" si="161"/>
        <v>0</v>
      </c>
      <c r="JTT181" s="216">
        <f t="shared" ref="JTT181:JWE181" si="162">JTT180+JTT174+JTT168+JTT155+JTT142+JTT131+JTT126+JTT110+JTT92+JTT76+JTT54+JTT22</f>
        <v>0</v>
      </c>
      <c r="JTU181" s="216">
        <f t="shared" si="162"/>
        <v>0</v>
      </c>
      <c r="JTV181" s="216">
        <f t="shared" si="162"/>
        <v>0</v>
      </c>
      <c r="JTW181" s="216">
        <f t="shared" si="162"/>
        <v>0</v>
      </c>
      <c r="JTX181" s="216">
        <f t="shared" si="162"/>
        <v>0</v>
      </c>
      <c r="JTY181" s="216">
        <f t="shared" si="162"/>
        <v>0</v>
      </c>
      <c r="JTZ181" s="216">
        <f t="shared" si="162"/>
        <v>0</v>
      </c>
      <c r="JUA181" s="216">
        <f t="shared" si="162"/>
        <v>0</v>
      </c>
      <c r="JUB181" s="216">
        <f t="shared" si="162"/>
        <v>0</v>
      </c>
      <c r="JUC181" s="216">
        <f t="shared" si="162"/>
        <v>0</v>
      </c>
      <c r="JUD181" s="216">
        <f t="shared" si="162"/>
        <v>0</v>
      </c>
      <c r="JUE181" s="216">
        <f t="shared" si="162"/>
        <v>0</v>
      </c>
      <c r="JUF181" s="216">
        <f t="shared" si="162"/>
        <v>0</v>
      </c>
      <c r="JUG181" s="216">
        <f t="shared" si="162"/>
        <v>0</v>
      </c>
      <c r="JUH181" s="216">
        <f t="shared" si="162"/>
        <v>0</v>
      </c>
      <c r="JUI181" s="216">
        <f t="shared" si="162"/>
        <v>0</v>
      </c>
      <c r="JUJ181" s="216">
        <f t="shared" si="162"/>
        <v>0</v>
      </c>
      <c r="JUK181" s="216">
        <f t="shared" si="162"/>
        <v>0</v>
      </c>
      <c r="JUL181" s="216">
        <f t="shared" si="162"/>
        <v>0</v>
      </c>
      <c r="JUM181" s="216">
        <f t="shared" si="162"/>
        <v>0</v>
      </c>
      <c r="JUN181" s="216">
        <f t="shared" si="162"/>
        <v>0</v>
      </c>
      <c r="JUO181" s="216">
        <f t="shared" si="162"/>
        <v>0</v>
      </c>
      <c r="JUP181" s="216">
        <f t="shared" si="162"/>
        <v>0</v>
      </c>
      <c r="JUQ181" s="216">
        <f t="shared" si="162"/>
        <v>0</v>
      </c>
      <c r="JUR181" s="216">
        <f t="shared" si="162"/>
        <v>0</v>
      </c>
      <c r="JUS181" s="216">
        <f t="shared" si="162"/>
        <v>0</v>
      </c>
      <c r="JUT181" s="216">
        <f t="shared" si="162"/>
        <v>0</v>
      </c>
      <c r="JUU181" s="216">
        <f t="shared" si="162"/>
        <v>0</v>
      </c>
      <c r="JUV181" s="216">
        <f t="shared" si="162"/>
        <v>0</v>
      </c>
      <c r="JUW181" s="216">
        <f t="shared" si="162"/>
        <v>0</v>
      </c>
      <c r="JUX181" s="216">
        <f t="shared" si="162"/>
        <v>0</v>
      </c>
      <c r="JUY181" s="216">
        <f t="shared" si="162"/>
        <v>0</v>
      </c>
      <c r="JUZ181" s="216">
        <f t="shared" si="162"/>
        <v>0</v>
      </c>
      <c r="JVA181" s="216">
        <f t="shared" si="162"/>
        <v>0</v>
      </c>
      <c r="JVB181" s="216">
        <f t="shared" si="162"/>
        <v>0</v>
      </c>
      <c r="JVC181" s="216">
        <f t="shared" si="162"/>
        <v>0</v>
      </c>
      <c r="JVD181" s="216">
        <f t="shared" si="162"/>
        <v>0</v>
      </c>
      <c r="JVE181" s="216">
        <f t="shared" si="162"/>
        <v>0</v>
      </c>
      <c r="JVF181" s="216">
        <f t="shared" si="162"/>
        <v>0</v>
      </c>
      <c r="JVG181" s="216">
        <f t="shared" si="162"/>
        <v>0</v>
      </c>
      <c r="JVH181" s="216">
        <f t="shared" si="162"/>
        <v>0</v>
      </c>
      <c r="JVI181" s="216">
        <f t="shared" si="162"/>
        <v>0</v>
      </c>
      <c r="JVJ181" s="216">
        <f t="shared" si="162"/>
        <v>0</v>
      </c>
      <c r="JVK181" s="216">
        <f t="shared" si="162"/>
        <v>0</v>
      </c>
      <c r="JVL181" s="216">
        <f t="shared" si="162"/>
        <v>0</v>
      </c>
      <c r="JVM181" s="216">
        <f t="shared" si="162"/>
        <v>0</v>
      </c>
      <c r="JVN181" s="216">
        <f t="shared" si="162"/>
        <v>0</v>
      </c>
      <c r="JVO181" s="216">
        <f t="shared" si="162"/>
        <v>0</v>
      </c>
      <c r="JVP181" s="216">
        <f t="shared" si="162"/>
        <v>0</v>
      </c>
      <c r="JVQ181" s="216">
        <f t="shared" si="162"/>
        <v>0</v>
      </c>
      <c r="JVR181" s="216">
        <f t="shared" si="162"/>
        <v>0</v>
      </c>
      <c r="JVS181" s="216">
        <f t="shared" si="162"/>
        <v>0</v>
      </c>
      <c r="JVT181" s="216">
        <f t="shared" si="162"/>
        <v>0</v>
      </c>
      <c r="JVU181" s="216">
        <f t="shared" si="162"/>
        <v>0</v>
      </c>
      <c r="JVV181" s="216">
        <f t="shared" si="162"/>
        <v>0</v>
      </c>
      <c r="JVW181" s="216">
        <f t="shared" si="162"/>
        <v>0</v>
      </c>
      <c r="JVX181" s="216">
        <f t="shared" si="162"/>
        <v>0</v>
      </c>
      <c r="JVY181" s="216">
        <f t="shared" si="162"/>
        <v>0</v>
      </c>
      <c r="JVZ181" s="216">
        <f t="shared" si="162"/>
        <v>0</v>
      </c>
      <c r="JWA181" s="216">
        <f t="shared" si="162"/>
        <v>0</v>
      </c>
      <c r="JWB181" s="216">
        <f t="shared" si="162"/>
        <v>0</v>
      </c>
      <c r="JWC181" s="216">
        <f t="shared" si="162"/>
        <v>0</v>
      </c>
      <c r="JWD181" s="216">
        <f t="shared" si="162"/>
        <v>0</v>
      </c>
      <c r="JWE181" s="216">
        <f t="shared" si="162"/>
        <v>0</v>
      </c>
      <c r="JWF181" s="216">
        <f t="shared" ref="JWF181:JYQ181" si="163">JWF180+JWF174+JWF168+JWF155+JWF142+JWF131+JWF126+JWF110+JWF92+JWF76+JWF54+JWF22</f>
        <v>0</v>
      </c>
      <c r="JWG181" s="216">
        <f t="shared" si="163"/>
        <v>0</v>
      </c>
      <c r="JWH181" s="216">
        <f t="shared" si="163"/>
        <v>0</v>
      </c>
      <c r="JWI181" s="216">
        <f t="shared" si="163"/>
        <v>0</v>
      </c>
      <c r="JWJ181" s="216">
        <f t="shared" si="163"/>
        <v>0</v>
      </c>
      <c r="JWK181" s="216">
        <f t="shared" si="163"/>
        <v>0</v>
      </c>
      <c r="JWL181" s="216">
        <f t="shared" si="163"/>
        <v>0</v>
      </c>
      <c r="JWM181" s="216">
        <f t="shared" si="163"/>
        <v>0</v>
      </c>
      <c r="JWN181" s="216">
        <f t="shared" si="163"/>
        <v>0</v>
      </c>
      <c r="JWO181" s="216">
        <f t="shared" si="163"/>
        <v>0</v>
      </c>
      <c r="JWP181" s="216">
        <f t="shared" si="163"/>
        <v>0</v>
      </c>
      <c r="JWQ181" s="216">
        <f t="shared" si="163"/>
        <v>0</v>
      </c>
      <c r="JWR181" s="216">
        <f t="shared" si="163"/>
        <v>0</v>
      </c>
      <c r="JWS181" s="216">
        <f t="shared" si="163"/>
        <v>0</v>
      </c>
      <c r="JWT181" s="216">
        <f t="shared" si="163"/>
        <v>0</v>
      </c>
      <c r="JWU181" s="216">
        <f t="shared" si="163"/>
        <v>0</v>
      </c>
      <c r="JWV181" s="216">
        <f t="shared" si="163"/>
        <v>0</v>
      </c>
      <c r="JWW181" s="216">
        <f t="shared" si="163"/>
        <v>0</v>
      </c>
      <c r="JWX181" s="216">
        <f t="shared" si="163"/>
        <v>0</v>
      </c>
      <c r="JWY181" s="216">
        <f t="shared" si="163"/>
        <v>0</v>
      </c>
      <c r="JWZ181" s="216">
        <f t="shared" si="163"/>
        <v>0</v>
      </c>
      <c r="JXA181" s="216">
        <f t="shared" si="163"/>
        <v>0</v>
      </c>
      <c r="JXB181" s="216">
        <f t="shared" si="163"/>
        <v>0</v>
      </c>
      <c r="JXC181" s="216">
        <f t="shared" si="163"/>
        <v>0</v>
      </c>
      <c r="JXD181" s="216">
        <f t="shared" si="163"/>
        <v>0</v>
      </c>
      <c r="JXE181" s="216">
        <f t="shared" si="163"/>
        <v>0</v>
      </c>
      <c r="JXF181" s="216">
        <f t="shared" si="163"/>
        <v>0</v>
      </c>
      <c r="JXG181" s="216">
        <f t="shared" si="163"/>
        <v>0</v>
      </c>
      <c r="JXH181" s="216">
        <f t="shared" si="163"/>
        <v>0</v>
      </c>
      <c r="JXI181" s="216">
        <f t="shared" si="163"/>
        <v>0</v>
      </c>
      <c r="JXJ181" s="216">
        <f t="shared" si="163"/>
        <v>0</v>
      </c>
      <c r="JXK181" s="216">
        <f t="shared" si="163"/>
        <v>0</v>
      </c>
      <c r="JXL181" s="216">
        <f t="shared" si="163"/>
        <v>0</v>
      </c>
      <c r="JXM181" s="216">
        <f t="shared" si="163"/>
        <v>0</v>
      </c>
      <c r="JXN181" s="216">
        <f t="shared" si="163"/>
        <v>0</v>
      </c>
      <c r="JXO181" s="216">
        <f t="shared" si="163"/>
        <v>0</v>
      </c>
      <c r="JXP181" s="216">
        <f t="shared" si="163"/>
        <v>0</v>
      </c>
      <c r="JXQ181" s="216">
        <f t="shared" si="163"/>
        <v>0</v>
      </c>
      <c r="JXR181" s="216">
        <f t="shared" si="163"/>
        <v>0</v>
      </c>
      <c r="JXS181" s="216">
        <f t="shared" si="163"/>
        <v>0</v>
      </c>
      <c r="JXT181" s="216">
        <f t="shared" si="163"/>
        <v>0</v>
      </c>
      <c r="JXU181" s="216">
        <f t="shared" si="163"/>
        <v>0</v>
      </c>
      <c r="JXV181" s="216">
        <f t="shared" si="163"/>
        <v>0</v>
      </c>
      <c r="JXW181" s="216">
        <f t="shared" si="163"/>
        <v>0</v>
      </c>
      <c r="JXX181" s="216">
        <f t="shared" si="163"/>
        <v>0</v>
      </c>
      <c r="JXY181" s="216">
        <f t="shared" si="163"/>
        <v>0</v>
      </c>
      <c r="JXZ181" s="216">
        <f t="shared" si="163"/>
        <v>0</v>
      </c>
      <c r="JYA181" s="216">
        <f t="shared" si="163"/>
        <v>0</v>
      </c>
      <c r="JYB181" s="216">
        <f t="shared" si="163"/>
        <v>0</v>
      </c>
      <c r="JYC181" s="216">
        <f t="shared" si="163"/>
        <v>0</v>
      </c>
      <c r="JYD181" s="216">
        <f t="shared" si="163"/>
        <v>0</v>
      </c>
      <c r="JYE181" s="216">
        <f t="shared" si="163"/>
        <v>0</v>
      </c>
      <c r="JYF181" s="216">
        <f t="shared" si="163"/>
        <v>0</v>
      </c>
      <c r="JYG181" s="216">
        <f t="shared" si="163"/>
        <v>0</v>
      </c>
      <c r="JYH181" s="216">
        <f t="shared" si="163"/>
        <v>0</v>
      </c>
      <c r="JYI181" s="216">
        <f t="shared" si="163"/>
        <v>0</v>
      </c>
      <c r="JYJ181" s="216">
        <f t="shared" si="163"/>
        <v>0</v>
      </c>
      <c r="JYK181" s="216">
        <f t="shared" si="163"/>
        <v>0</v>
      </c>
      <c r="JYL181" s="216">
        <f t="shared" si="163"/>
        <v>0</v>
      </c>
      <c r="JYM181" s="216">
        <f t="shared" si="163"/>
        <v>0</v>
      </c>
      <c r="JYN181" s="216">
        <f t="shared" si="163"/>
        <v>0</v>
      </c>
      <c r="JYO181" s="216">
        <f t="shared" si="163"/>
        <v>0</v>
      </c>
      <c r="JYP181" s="216">
        <f t="shared" si="163"/>
        <v>0</v>
      </c>
      <c r="JYQ181" s="216">
        <f t="shared" si="163"/>
        <v>0</v>
      </c>
      <c r="JYR181" s="216">
        <f t="shared" ref="JYR181:KBC181" si="164">JYR180+JYR174+JYR168+JYR155+JYR142+JYR131+JYR126+JYR110+JYR92+JYR76+JYR54+JYR22</f>
        <v>0</v>
      </c>
      <c r="JYS181" s="216">
        <f t="shared" si="164"/>
        <v>0</v>
      </c>
      <c r="JYT181" s="216">
        <f t="shared" si="164"/>
        <v>0</v>
      </c>
      <c r="JYU181" s="216">
        <f t="shared" si="164"/>
        <v>0</v>
      </c>
      <c r="JYV181" s="216">
        <f t="shared" si="164"/>
        <v>0</v>
      </c>
      <c r="JYW181" s="216">
        <f t="shared" si="164"/>
        <v>0</v>
      </c>
      <c r="JYX181" s="216">
        <f t="shared" si="164"/>
        <v>0</v>
      </c>
      <c r="JYY181" s="216">
        <f t="shared" si="164"/>
        <v>0</v>
      </c>
      <c r="JYZ181" s="216">
        <f t="shared" si="164"/>
        <v>0</v>
      </c>
      <c r="JZA181" s="216">
        <f t="shared" si="164"/>
        <v>0</v>
      </c>
      <c r="JZB181" s="216">
        <f t="shared" si="164"/>
        <v>0</v>
      </c>
      <c r="JZC181" s="216">
        <f t="shared" si="164"/>
        <v>0</v>
      </c>
      <c r="JZD181" s="216">
        <f t="shared" si="164"/>
        <v>0</v>
      </c>
      <c r="JZE181" s="216">
        <f t="shared" si="164"/>
        <v>0</v>
      </c>
      <c r="JZF181" s="216">
        <f t="shared" si="164"/>
        <v>0</v>
      </c>
      <c r="JZG181" s="216">
        <f t="shared" si="164"/>
        <v>0</v>
      </c>
      <c r="JZH181" s="216">
        <f t="shared" si="164"/>
        <v>0</v>
      </c>
      <c r="JZI181" s="216">
        <f t="shared" si="164"/>
        <v>0</v>
      </c>
      <c r="JZJ181" s="216">
        <f t="shared" si="164"/>
        <v>0</v>
      </c>
      <c r="JZK181" s="216">
        <f t="shared" si="164"/>
        <v>0</v>
      </c>
      <c r="JZL181" s="216">
        <f t="shared" si="164"/>
        <v>0</v>
      </c>
      <c r="JZM181" s="216">
        <f t="shared" si="164"/>
        <v>0</v>
      </c>
      <c r="JZN181" s="216">
        <f t="shared" si="164"/>
        <v>0</v>
      </c>
      <c r="JZO181" s="216">
        <f t="shared" si="164"/>
        <v>0</v>
      </c>
      <c r="JZP181" s="216">
        <f t="shared" si="164"/>
        <v>0</v>
      </c>
      <c r="JZQ181" s="216">
        <f t="shared" si="164"/>
        <v>0</v>
      </c>
      <c r="JZR181" s="216">
        <f t="shared" si="164"/>
        <v>0</v>
      </c>
      <c r="JZS181" s="216">
        <f t="shared" si="164"/>
        <v>0</v>
      </c>
      <c r="JZT181" s="216">
        <f t="shared" si="164"/>
        <v>0</v>
      </c>
      <c r="JZU181" s="216">
        <f t="shared" si="164"/>
        <v>0</v>
      </c>
      <c r="JZV181" s="216">
        <f t="shared" si="164"/>
        <v>0</v>
      </c>
      <c r="JZW181" s="216">
        <f t="shared" si="164"/>
        <v>0</v>
      </c>
      <c r="JZX181" s="216">
        <f t="shared" si="164"/>
        <v>0</v>
      </c>
      <c r="JZY181" s="216">
        <f t="shared" si="164"/>
        <v>0</v>
      </c>
      <c r="JZZ181" s="216">
        <f t="shared" si="164"/>
        <v>0</v>
      </c>
      <c r="KAA181" s="216">
        <f t="shared" si="164"/>
        <v>0</v>
      </c>
      <c r="KAB181" s="216">
        <f t="shared" si="164"/>
        <v>0</v>
      </c>
      <c r="KAC181" s="216">
        <f t="shared" si="164"/>
        <v>0</v>
      </c>
      <c r="KAD181" s="216">
        <f t="shared" si="164"/>
        <v>0</v>
      </c>
      <c r="KAE181" s="216">
        <f t="shared" si="164"/>
        <v>0</v>
      </c>
      <c r="KAF181" s="216">
        <f t="shared" si="164"/>
        <v>0</v>
      </c>
      <c r="KAG181" s="216">
        <f t="shared" si="164"/>
        <v>0</v>
      </c>
      <c r="KAH181" s="216">
        <f t="shared" si="164"/>
        <v>0</v>
      </c>
      <c r="KAI181" s="216">
        <f t="shared" si="164"/>
        <v>0</v>
      </c>
      <c r="KAJ181" s="216">
        <f t="shared" si="164"/>
        <v>0</v>
      </c>
      <c r="KAK181" s="216">
        <f t="shared" si="164"/>
        <v>0</v>
      </c>
      <c r="KAL181" s="216">
        <f t="shared" si="164"/>
        <v>0</v>
      </c>
      <c r="KAM181" s="216">
        <f t="shared" si="164"/>
        <v>0</v>
      </c>
      <c r="KAN181" s="216">
        <f t="shared" si="164"/>
        <v>0</v>
      </c>
      <c r="KAO181" s="216">
        <f t="shared" si="164"/>
        <v>0</v>
      </c>
      <c r="KAP181" s="216">
        <f t="shared" si="164"/>
        <v>0</v>
      </c>
      <c r="KAQ181" s="216">
        <f t="shared" si="164"/>
        <v>0</v>
      </c>
      <c r="KAR181" s="216">
        <f t="shared" si="164"/>
        <v>0</v>
      </c>
      <c r="KAS181" s="216">
        <f t="shared" si="164"/>
        <v>0</v>
      </c>
      <c r="KAT181" s="216">
        <f t="shared" si="164"/>
        <v>0</v>
      </c>
      <c r="KAU181" s="216">
        <f t="shared" si="164"/>
        <v>0</v>
      </c>
      <c r="KAV181" s="216">
        <f t="shared" si="164"/>
        <v>0</v>
      </c>
      <c r="KAW181" s="216">
        <f t="shared" si="164"/>
        <v>0</v>
      </c>
      <c r="KAX181" s="216">
        <f t="shared" si="164"/>
        <v>0</v>
      </c>
      <c r="KAY181" s="216">
        <f t="shared" si="164"/>
        <v>0</v>
      </c>
      <c r="KAZ181" s="216">
        <f t="shared" si="164"/>
        <v>0</v>
      </c>
      <c r="KBA181" s="216">
        <f t="shared" si="164"/>
        <v>0</v>
      </c>
      <c r="KBB181" s="216">
        <f t="shared" si="164"/>
        <v>0</v>
      </c>
      <c r="KBC181" s="216">
        <f t="shared" si="164"/>
        <v>0</v>
      </c>
      <c r="KBD181" s="216">
        <f t="shared" ref="KBD181:KDO181" si="165">KBD180+KBD174+KBD168+KBD155+KBD142+KBD131+KBD126+KBD110+KBD92+KBD76+KBD54+KBD22</f>
        <v>0</v>
      </c>
      <c r="KBE181" s="216">
        <f t="shared" si="165"/>
        <v>0</v>
      </c>
      <c r="KBF181" s="216">
        <f t="shared" si="165"/>
        <v>0</v>
      </c>
      <c r="KBG181" s="216">
        <f t="shared" si="165"/>
        <v>0</v>
      </c>
      <c r="KBH181" s="216">
        <f t="shared" si="165"/>
        <v>0</v>
      </c>
      <c r="KBI181" s="216">
        <f t="shared" si="165"/>
        <v>0</v>
      </c>
      <c r="KBJ181" s="216">
        <f t="shared" si="165"/>
        <v>0</v>
      </c>
      <c r="KBK181" s="216">
        <f t="shared" si="165"/>
        <v>0</v>
      </c>
      <c r="KBL181" s="216">
        <f t="shared" si="165"/>
        <v>0</v>
      </c>
      <c r="KBM181" s="216">
        <f t="shared" si="165"/>
        <v>0</v>
      </c>
      <c r="KBN181" s="216">
        <f t="shared" si="165"/>
        <v>0</v>
      </c>
      <c r="KBO181" s="216">
        <f t="shared" si="165"/>
        <v>0</v>
      </c>
      <c r="KBP181" s="216">
        <f t="shared" si="165"/>
        <v>0</v>
      </c>
      <c r="KBQ181" s="216">
        <f t="shared" si="165"/>
        <v>0</v>
      </c>
      <c r="KBR181" s="216">
        <f t="shared" si="165"/>
        <v>0</v>
      </c>
      <c r="KBS181" s="216">
        <f t="shared" si="165"/>
        <v>0</v>
      </c>
      <c r="KBT181" s="216">
        <f t="shared" si="165"/>
        <v>0</v>
      </c>
      <c r="KBU181" s="216">
        <f t="shared" si="165"/>
        <v>0</v>
      </c>
      <c r="KBV181" s="216">
        <f t="shared" si="165"/>
        <v>0</v>
      </c>
      <c r="KBW181" s="216">
        <f t="shared" si="165"/>
        <v>0</v>
      </c>
      <c r="KBX181" s="216">
        <f t="shared" si="165"/>
        <v>0</v>
      </c>
      <c r="KBY181" s="216">
        <f t="shared" si="165"/>
        <v>0</v>
      </c>
      <c r="KBZ181" s="216">
        <f t="shared" si="165"/>
        <v>0</v>
      </c>
      <c r="KCA181" s="216">
        <f t="shared" si="165"/>
        <v>0</v>
      </c>
      <c r="KCB181" s="216">
        <f t="shared" si="165"/>
        <v>0</v>
      </c>
      <c r="KCC181" s="216">
        <f t="shared" si="165"/>
        <v>0</v>
      </c>
      <c r="KCD181" s="216">
        <f t="shared" si="165"/>
        <v>0</v>
      </c>
      <c r="KCE181" s="216">
        <f t="shared" si="165"/>
        <v>0</v>
      </c>
      <c r="KCF181" s="216">
        <f t="shared" si="165"/>
        <v>0</v>
      </c>
      <c r="KCG181" s="216">
        <f t="shared" si="165"/>
        <v>0</v>
      </c>
      <c r="KCH181" s="216">
        <f t="shared" si="165"/>
        <v>0</v>
      </c>
      <c r="KCI181" s="216">
        <f t="shared" si="165"/>
        <v>0</v>
      </c>
      <c r="KCJ181" s="216">
        <f t="shared" si="165"/>
        <v>0</v>
      </c>
      <c r="KCK181" s="216">
        <f t="shared" si="165"/>
        <v>0</v>
      </c>
      <c r="KCL181" s="216">
        <f t="shared" si="165"/>
        <v>0</v>
      </c>
      <c r="KCM181" s="216">
        <f t="shared" si="165"/>
        <v>0</v>
      </c>
      <c r="KCN181" s="216">
        <f t="shared" si="165"/>
        <v>0</v>
      </c>
      <c r="KCO181" s="216">
        <f t="shared" si="165"/>
        <v>0</v>
      </c>
      <c r="KCP181" s="216">
        <f t="shared" si="165"/>
        <v>0</v>
      </c>
      <c r="KCQ181" s="216">
        <f t="shared" si="165"/>
        <v>0</v>
      </c>
      <c r="KCR181" s="216">
        <f t="shared" si="165"/>
        <v>0</v>
      </c>
      <c r="KCS181" s="216">
        <f t="shared" si="165"/>
        <v>0</v>
      </c>
      <c r="KCT181" s="216">
        <f t="shared" si="165"/>
        <v>0</v>
      </c>
      <c r="KCU181" s="216">
        <f t="shared" si="165"/>
        <v>0</v>
      </c>
      <c r="KCV181" s="216">
        <f t="shared" si="165"/>
        <v>0</v>
      </c>
      <c r="KCW181" s="216">
        <f t="shared" si="165"/>
        <v>0</v>
      </c>
      <c r="KCX181" s="216">
        <f t="shared" si="165"/>
        <v>0</v>
      </c>
      <c r="KCY181" s="216">
        <f t="shared" si="165"/>
        <v>0</v>
      </c>
      <c r="KCZ181" s="216">
        <f t="shared" si="165"/>
        <v>0</v>
      </c>
      <c r="KDA181" s="216">
        <f t="shared" si="165"/>
        <v>0</v>
      </c>
      <c r="KDB181" s="216">
        <f t="shared" si="165"/>
        <v>0</v>
      </c>
      <c r="KDC181" s="216">
        <f t="shared" si="165"/>
        <v>0</v>
      </c>
      <c r="KDD181" s="216">
        <f t="shared" si="165"/>
        <v>0</v>
      </c>
      <c r="KDE181" s="216">
        <f t="shared" si="165"/>
        <v>0</v>
      </c>
      <c r="KDF181" s="216">
        <f t="shared" si="165"/>
        <v>0</v>
      </c>
      <c r="KDG181" s="216">
        <f t="shared" si="165"/>
        <v>0</v>
      </c>
      <c r="KDH181" s="216">
        <f t="shared" si="165"/>
        <v>0</v>
      </c>
      <c r="KDI181" s="216">
        <f t="shared" si="165"/>
        <v>0</v>
      </c>
      <c r="KDJ181" s="216">
        <f t="shared" si="165"/>
        <v>0</v>
      </c>
      <c r="KDK181" s="216">
        <f t="shared" si="165"/>
        <v>0</v>
      </c>
      <c r="KDL181" s="216">
        <f t="shared" si="165"/>
        <v>0</v>
      </c>
      <c r="KDM181" s="216">
        <f t="shared" si="165"/>
        <v>0</v>
      </c>
      <c r="KDN181" s="216">
        <f t="shared" si="165"/>
        <v>0</v>
      </c>
      <c r="KDO181" s="216">
        <f t="shared" si="165"/>
        <v>0</v>
      </c>
      <c r="KDP181" s="216">
        <f t="shared" ref="KDP181:KGA181" si="166">KDP180+KDP174+KDP168+KDP155+KDP142+KDP131+KDP126+KDP110+KDP92+KDP76+KDP54+KDP22</f>
        <v>0</v>
      </c>
      <c r="KDQ181" s="216">
        <f t="shared" si="166"/>
        <v>0</v>
      </c>
      <c r="KDR181" s="216">
        <f t="shared" si="166"/>
        <v>0</v>
      </c>
      <c r="KDS181" s="216">
        <f t="shared" si="166"/>
        <v>0</v>
      </c>
      <c r="KDT181" s="216">
        <f t="shared" si="166"/>
        <v>0</v>
      </c>
      <c r="KDU181" s="216">
        <f t="shared" si="166"/>
        <v>0</v>
      </c>
      <c r="KDV181" s="216">
        <f t="shared" si="166"/>
        <v>0</v>
      </c>
      <c r="KDW181" s="216">
        <f t="shared" si="166"/>
        <v>0</v>
      </c>
      <c r="KDX181" s="216">
        <f t="shared" si="166"/>
        <v>0</v>
      </c>
      <c r="KDY181" s="216">
        <f t="shared" si="166"/>
        <v>0</v>
      </c>
      <c r="KDZ181" s="216">
        <f t="shared" si="166"/>
        <v>0</v>
      </c>
      <c r="KEA181" s="216">
        <f t="shared" si="166"/>
        <v>0</v>
      </c>
      <c r="KEB181" s="216">
        <f t="shared" si="166"/>
        <v>0</v>
      </c>
      <c r="KEC181" s="216">
        <f t="shared" si="166"/>
        <v>0</v>
      </c>
      <c r="KED181" s="216">
        <f t="shared" si="166"/>
        <v>0</v>
      </c>
      <c r="KEE181" s="216">
        <f t="shared" si="166"/>
        <v>0</v>
      </c>
      <c r="KEF181" s="216">
        <f t="shared" si="166"/>
        <v>0</v>
      </c>
      <c r="KEG181" s="216">
        <f t="shared" si="166"/>
        <v>0</v>
      </c>
      <c r="KEH181" s="216">
        <f t="shared" si="166"/>
        <v>0</v>
      </c>
      <c r="KEI181" s="216">
        <f t="shared" si="166"/>
        <v>0</v>
      </c>
      <c r="KEJ181" s="216">
        <f t="shared" si="166"/>
        <v>0</v>
      </c>
      <c r="KEK181" s="216">
        <f t="shared" si="166"/>
        <v>0</v>
      </c>
      <c r="KEL181" s="216">
        <f t="shared" si="166"/>
        <v>0</v>
      </c>
      <c r="KEM181" s="216">
        <f t="shared" si="166"/>
        <v>0</v>
      </c>
      <c r="KEN181" s="216">
        <f t="shared" si="166"/>
        <v>0</v>
      </c>
      <c r="KEO181" s="216">
        <f t="shared" si="166"/>
        <v>0</v>
      </c>
      <c r="KEP181" s="216">
        <f t="shared" si="166"/>
        <v>0</v>
      </c>
      <c r="KEQ181" s="216">
        <f t="shared" si="166"/>
        <v>0</v>
      </c>
      <c r="KER181" s="216">
        <f t="shared" si="166"/>
        <v>0</v>
      </c>
      <c r="KES181" s="216">
        <f t="shared" si="166"/>
        <v>0</v>
      </c>
      <c r="KET181" s="216">
        <f t="shared" si="166"/>
        <v>0</v>
      </c>
      <c r="KEU181" s="216">
        <f t="shared" si="166"/>
        <v>0</v>
      </c>
      <c r="KEV181" s="216">
        <f t="shared" si="166"/>
        <v>0</v>
      </c>
      <c r="KEW181" s="216">
        <f t="shared" si="166"/>
        <v>0</v>
      </c>
      <c r="KEX181" s="216">
        <f t="shared" si="166"/>
        <v>0</v>
      </c>
      <c r="KEY181" s="216">
        <f t="shared" si="166"/>
        <v>0</v>
      </c>
      <c r="KEZ181" s="216">
        <f t="shared" si="166"/>
        <v>0</v>
      </c>
      <c r="KFA181" s="216">
        <f t="shared" si="166"/>
        <v>0</v>
      </c>
      <c r="KFB181" s="216">
        <f t="shared" si="166"/>
        <v>0</v>
      </c>
      <c r="KFC181" s="216">
        <f t="shared" si="166"/>
        <v>0</v>
      </c>
      <c r="KFD181" s="216">
        <f t="shared" si="166"/>
        <v>0</v>
      </c>
      <c r="KFE181" s="216">
        <f t="shared" si="166"/>
        <v>0</v>
      </c>
      <c r="KFF181" s="216">
        <f t="shared" si="166"/>
        <v>0</v>
      </c>
      <c r="KFG181" s="216">
        <f t="shared" si="166"/>
        <v>0</v>
      </c>
      <c r="KFH181" s="216">
        <f t="shared" si="166"/>
        <v>0</v>
      </c>
      <c r="KFI181" s="216">
        <f t="shared" si="166"/>
        <v>0</v>
      </c>
      <c r="KFJ181" s="216">
        <f t="shared" si="166"/>
        <v>0</v>
      </c>
      <c r="KFK181" s="216">
        <f t="shared" si="166"/>
        <v>0</v>
      </c>
      <c r="KFL181" s="216">
        <f t="shared" si="166"/>
        <v>0</v>
      </c>
      <c r="KFM181" s="216">
        <f t="shared" si="166"/>
        <v>0</v>
      </c>
      <c r="KFN181" s="216">
        <f t="shared" si="166"/>
        <v>0</v>
      </c>
      <c r="KFO181" s="216">
        <f t="shared" si="166"/>
        <v>0</v>
      </c>
      <c r="KFP181" s="216">
        <f t="shared" si="166"/>
        <v>0</v>
      </c>
      <c r="KFQ181" s="216">
        <f t="shared" si="166"/>
        <v>0</v>
      </c>
      <c r="KFR181" s="216">
        <f t="shared" si="166"/>
        <v>0</v>
      </c>
      <c r="KFS181" s="216">
        <f t="shared" si="166"/>
        <v>0</v>
      </c>
      <c r="KFT181" s="216">
        <f t="shared" si="166"/>
        <v>0</v>
      </c>
      <c r="KFU181" s="216">
        <f t="shared" si="166"/>
        <v>0</v>
      </c>
      <c r="KFV181" s="216">
        <f t="shared" si="166"/>
        <v>0</v>
      </c>
      <c r="KFW181" s="216">
        <f t="shared" si="166"/>
        <v>0</v>
      </c>
      <c r="KFX181" s="216">
        <f t="shared" si="166"/>
        <v>0</v>
      </c>
      <c r="KFY181" s="216">
        <f t="shared" si="166"/>
        <v>0</v>
      </c>
      <c r="KFZ181" s="216">
        <f t="shared" si="166"/>
        <v>0</v>
      </c>
      <c r="KGA181" s="216">
        <f t="shared" si="166"/>
        <v>0</v>
      </c>
      <c r="KGB181" s="216">
        <f t="shared" ref="KGB181:KIM181" si="167">KGB180+KGB174+KGB168+KGB155+KGB142+KGB131+KGB126+KGB110+KGB92+KGB76+KGB54+KGB22</f>
        <v>0</v>
      </c>
      <c r="KGC181" s="216">
        <f t="shared" si="167"/>
        <v>0</v>
      </c>
      <c r="KGD181" s="216">
        <f t="shared" si="167"/>
        <v>0</v>
      </c>
      <c r="KGE181" s="216">
        <f t="shared" si="167"/>
        <v>0</v>
      </c>
      <c r="KGF181" s="216">
        <f t="shared" si="167"/>
        <v>0</v>
      </c>
      <c r="KGG181" s="216">
        <f t="shared" si="167"/>
        <v>0</v>
      </c>
      <c r="KGH181" s="216">
        <f t="shared" si="167"/>
        <v>0</v>
      </c>
      <c r="KGI181" s="216">
        <f t="shared" si="167"/>
        <v>0</v>
      </c>
      <c r="KGJ181" s="216">
        <f t="shared" si="167"/>
        <v>0</v>
      </c>
      <c r="KGK181" s="216">
        <f t="shared" si="167"/>
        <v>0</v>
      </c>
      <c r="KGL181" s="216">
        <f t="shared" si="167"/>
        <v>0</v>
      </c>
      <c r="KGM181" s="216">
        <f t="shared" si="167"/>
        <v>0</v>
      </c>
      <c r="KGN181" s="216">
        <f t="shared" si="167"/>
        <v>0</v>
      </c>
      <c r="KGO181" s="216">
        <f t="shared" si="167"/>
        <v>0</v>
      </c>
      <c r="KGP181" s="216">
        <f t="shared" si="167"/>
        <v>0</v>
      </c>
      <c r="KGQ181" s="216">
        <f t="shared" si="167"/>
        <v>0</v>
      </c>
      <c r="KGR181" s="216">
        <f t="shared" si="167"/>
        <v>0</v>
      </c>
      <c r="KGS181" s="216">
        <f t="shared" si="167"/>
        <v>0</v>
      </c>
      <c r="KGT181" s="216">
        <f t="shared" si="167"/>
        <v>0</v>
      </c>
      <c r="KGU181" s="216">
        <f t="shared" si="167"/>
        <v>0</v>
      </c>
      <c r="KGV181" s="216">
        <f t="shared" si="167"/>
        <v>0</v>
      </c>
      <c r="KGW181" s="216">
        <f t="shared" si="167"/>
        <v>0</v>
      </c>
      <c r="KGX181" s="216">
        <f t="shared" si="167"/>
        <v>0</v>
      </c>
      <c r="KGY181" s="216">
        <f t="shared" si="167"/>
        <v>0</v>
      </c>
      <c r="KGZ181" s="216">
        <f t="shared" si="167"/>
        <v>0</v>
      </c>
      <c r="KHA181" s="216">
        <f t="shared" si="167"/>
        <v>0</v>
      </c>
      <c r="KHB181" s="216">
        <f t="shared" si="167"/>
        <v>0</v>
      </c>
      <c r="KHC181" s="216">
        <f t="shared" si="167"/>
        <v>0</v>
      </c>
      <c r="KHD181" s="216">
        <f t="shared" si="167"/>
        <v>0</v>
      </c>
      <c r="KHE181" s="216">
        <f t="shared" si="167"/>
        <v>0</v>
      </c>
      <c r="KHF181" s="216">
        <f t="shared" si="167"/>
        <v>0</v>
      </c>
      <c r="KHG181" s="216">
        <f t="shared" si="167"/>
        <v>0</v>
      </c>
      <c r="KHH181" s="216">
        <f t="shared" si="167"/>
        <v>0</v>
      </c>
      <c r="KHI181" s="216">
        <f t="shared" si="167"/>
        <v>0</v>
      </c>
      <c r="KHJ181" s="216">
        <f t="shared" si="167"/>
        <v>0</v>
      </c>
      <c r="KHK181" s="216">
        <f t="shared" si="167"/>
        <v>0</v>
      </c>
      <c r="KHL181" s="216">
        <f t="shared" si="167"/>
        <v>0</v>
      </c>
      <c r="KHM181" s="216">
        <f t="shared" si="167"/>
        <v>0</v>
      </c>
      <c r="KHN181" s="216">
        <f t="shared" si="167"/>
        <v>0</v>
      </c>
      <c r="KHO181" s="216">
        <f t="shared" si="167"/>
        <v>0</v>
      </c>
      <c r="KHP181" s="216">
        <f t="shared" si="167"/>
        <v>0</v>
      </c>
      <c r="KHQ181" s="216">
        <f t="shared" si="167"/>
        <v>0</v>
      </c>
      <c r="KHR181" s="216">
        <f t="shared" si="167"/>
        <v>0</v>
      </c>
      <c r="KHS181" s="216">
        <f t="shared" si="167"/>
        <v>0</v>
      </c>
      <c r="KHT181" s="216">
        <f t="shared" si="167"/>
        <v>0</v>
      </c>
      <c r="KHU181" s="216">
        <f t="shared" si="167"/>
        <v>0</v>
      </c>
      <c r="KHV181" s="216">
        <f t="shared" si="167"/>
        <v>0</v>
      </c>
      <c r="KHW181" s="216">
        <f t="shared" si="167"/>
        <v>0</v>
      </c>
      <c r="KHX181" s="216">
        <f t="shared" si="167"/>
        <v>0</v>
      </c>
      <c r="KHY181" s="216">
        <f t="shared" si="167"/>
        <v>0</v>
      </c>
      <c r="KHZ181" s="216">
        <f t="shared" si="167"/>
        <v>0</v>
      </c>
      <c r="KIA181" s="216">
        <f t="shared" si="167"/>
        <v>0</v>
      </c>
      <c r="KIB181" s="216">
        <f t="shared" si="167"/>
        <v>0</v>
      </c>
      <c r="KIC181" s="216">
        <f t="shared" si="167"/>
        <v>0</v>
      </c>
      <c r="KID181" s="216">
        <f t="shared" si="167"/>
        <v>0</v>
      </c>
      <c r="KIE181" s="216">
        <f t="shared" si="167"/>
        <v>0</v>
      </c>
      <c r="KIF181" s="216">
        <f t="shared" si="167"/>
        <v>0</v>
      </c>
      <c r="KIG181" s="216">
        <f t="shared" si="167"/>
        <v>0</v>
      </c>
      <c r="KIH181" s="216">
        <f t="shared" si="167"/>
        <v>0</v>
      </c>
      <c r="KII181" s="216">
        <f t="shared" si="167"/>
        <v>0</v>
      </c>
      <c r="KIJ181" s="216">
        <f t="shared" si="167"/>
        <v>0</v>
      </c>
      <c r="KIK181" s="216">
        <f t="shared" si="167"/>
        <v>0</v>
      </c>
      <c r="KIL181" s="216">
        <f t="shared" si="167"/>
        <v>0</v>
      </c>
      <c r="KIM181" s="216">
        <f t="shared" si="167"/>
        <v>0</v>
      </c>
      <c r="KIN181" s="216">
        <f t="shared" ref="KIN181:KKY181" si="168">KIN180+KIN174+KIN168+KIN155+KIN142+KIN131+KIN126+KIN110+KIN92+KIN76+KIN54+KIN22</f>
        <v>0</v>
      </c>
      <c r="KIO181" s="216">
        <f t="shared" si="168"/>
        <v>0</v>
      </c>
      <c r="KIP181" s="216">
        <f t="shared" si="168"/>
        <v>0</v>
      </c>
      <c r="KIQ181" s="216">
        <f t="shared" si="168"/>
        <v>0</v>
      </c>
      <c r="KIR181" s="216">
        <f t="shared" si="168"/>
        <v>0</v>
      </c>
      <c r="KIS181" s="216">
        <f t="shared" si="168"/>
        <v>0</v>
      </c>
      <c r="KIT181" s="216">
        <f t="shared" si="168"/>
        <v>0</v>
      </c>
      <c r="KIU181" s="216">
        <f t="shared" si="168"/>
        <v>0</v>
      </c>
      <c r="KIV181" s="216">
        <f t="shared" si="168"/>
        <v>0</v>
      </c>
      <c r="KIW181" s="216">
        <f t="shared" si="168"/>
        <v>0</v>
      </c>
      <c r="KIX181" s="216">
        <f t="shared" si="168"/>
        <v>0</v>
      </c>
      <c r="KIY181" s="216">
        <f t="shared" si="168"/>
        <v>0</v>
      </c>
      <c r="KIZ181" s="216">
        <f t="shared" si="168"/>
        <v>0</v>
      </c>
      <c r="KJA181" s="216">
        <f t="shared" si="168"/>
        <v>0</v>
      </c>
      <c r="KJB181" s="216">
        <f t="shared" si="168"/>
        <v>0</v>
      </c>
      <c r="KJC181" s="216">
        <f t="shared" si="168"/>
        <v>0</v>
      </c>
      <c r="KJD181" s="216">
        <f t="shared" si="168"/>
        <v>0</v>
      </c>
      <c r="KJE181" s="216">
        <f t="shared" si="168"/>
        <v>0</v>
      </c>
      <c r="KJF181" s="216">
        <f t="shared" si="168"/>
        <v>0</v>
      </c>
      <c r="KJG181" s="216">
        <f t="shared" si="168"/>
        <v>0</v>
      </c>
      <c r="KJH181" s="216">
        <f t="shared" si="168"/>
        <v>0</v>
      </c>
      <c r="KJI181" s="216">
        <f t="shared" si="168"/>
        <v>0</v>
      </c>
      <c r="KJJ181" s="216">
        <f t="shared" si="168"/>
        <v>0</v>
      </c>
      <c r="KJK181" s="216">
        <f t="shared" si="168"/>
        <v>0</v>
      </c>
      <c r="KJL181" s="216">
        <f t="shared" si="168"/>
        <v>0</v>
      </c>
      <c r="KJM181" s="216">
        <f t="shared" si="168"/>
        <v>0</v>
      </c>
      <c r="KJN181" s="216">
        <f t="shared" si="168"/>
        <v>0</v>
      </c>
      <c r="KJO181" s="216">
        <f t="shared" si="168"/>
        <v>0</v>
      </c>
      <c r="KJP181" s="216">
        <f t="shared" si="168"/>
        <v>0</v>
      </c>
      <c r="KJQ181" s="216">
        <f t="shared" si="168"/>
        <v>0</v>
      </c>
      <c r="KJR181" s="216">
        <f t="shared" si="168"/>
        <v>0</v>
      </c>
      <c r="KJS181" s="216">
        <f t="shared" si="168"/>
        <v>0</v>
      </c>
      <c r="KJT181" s="216">
        <f t="shared" si="168"/>
        <v>0</v>
      </c>
      <c r="KJU181" s="216">
        <f t="shared" si="168"/>
        <v>0</v>
      </c>
      <c r="KJV181" s="216">
        <f t="shared" si="168"/>
        <v>0</v>
      </c>
      <c r="KJW181" s="216">
        <f t="shared" si="168"/>
        <v>0</v>
      </c>
      <c r="KJX181" s="216">
        <f t="shared" si="168"/>
        <v>0</v>
      </c>
      <c r="KJY181" s="216">
        <f t="shared" si="168"/>
        <v>0</v>
      </c>
      <c r="KJZ181" s="216">
        <f t="shared" si="168"/>
        <v>0</v>
      </c>
      <c r="KKA181" s="216">
        <f t="shared" si="168"/>
        <v>0</v>
      </c>
      <c r="KKB181" s="216">
        <f t="shared" si="168"/>
        <v>0</v>
      </c>
      <c r="KKC181" s="216">
        <f t="shared" si="168"/>
        <v>0</v>
      </c>
      <c r="KKD181" s="216">
        <f t="shared" si="168"/>
        <v>0</v>
      </c>
      <c r="KKE181" s="216">
        <f t="shared" si="168"/>
        <v>0</v>
      </c>
      <c r="KKF181" s="216">
        <f t="shared" si="168"/>
        <v>0</v>
      </c>
      <c r="KKG181" s="216">
        <f t="shared" si="168"/>
        <v>0</v>
      </c>
      <c r="KKH181" s="216">
        <f t="shared" si="168"/>
        <v>0</v>
      </c>
      <c r="KKI181" s="216">
        <f t="shared" si="168"/>
        <v>0</v>
      </c>
      <c r="KKJ181" s="216">
        <f t="shared" si="168"/>
        <v>0</v>
      </c>
      <c r="KKK181" s="216">
        <f t="shared" si="168"/>
        <v>0</v>
      </c>
      <c r="KKL181" s="216">
        <f t="shared" si="168"/>
        <v>0</v>
      </c>
      <c r="KKM181" s="216">
        <f t="shared" si="168"/>
        <v>0</v>
      </c>
      <c r="KKN181" s="216">
        <f t="shared" si="168"/>
        <v>0</v>
      </c>
      <c r="KKO181" s="216">
        <f t="shared" si="168"/>
        <v>0</v>
      </c>
      <c r="KKP181" s="216">
        <f t="shared" si="168"/>
        <v>0</v>
      </c>
      <c r="KKQ181" s="216">
        <f t="shared" si="168"/>
        <v>0</v>
      </c>
      <c r="KKR181" s="216">
        <f t="shared" si="168"/>
        <v>0</v>
      </c>
      <c r="KKS181" s="216">
        <f t="shared" si="168"/>
        <v>0</v>
      </c>
      <c r="KKT181" s="216">
        <f t="shared" si="168"/>
        <v>0</v>
      </c>
      <c r="KKU181" s="216">
        <f t="shared" si="168"/>
        <v>0</v>
      </c>
      <c r="KKV181" s="216">
        <f t="shared" si="168"/>
        <v>0</v>
      </c>
      <c r="KKW181" s="216">
        <f t="shared" si="168"/>
        <v>0</v>
      </c>
      <c r="KKX181" s="216">
        <f t="shared" si="168"/>
        <v>0</v>
      </c>
      <c r="KKY181" s="216">
        <f t="shared" si="168"/>
        <v>0</v>
      </c>
      <c r="KKZ181" s="216">
        <f t="shared" ref="KKZ181:KNK181" si="169">KKZ180+KKZ174+KKZ168+KKZ155+KKZ142+KKZ131+KKZ126+KKZ110+KKZ92+KKZ76+KKZ54+KKZ22</f>
        <v>0</v>
      </c>
      <c r="KLA181" s="216">
        <f t="shared" si="169"/>
        <v>0</v>
      </c>
      <c r="KLB181" s="216">
        <f t="shared" si="169"/>
        <v>0</v>
      </c>
      <c r="KLC181" s="216">
        <f t="shared" si="169"/>
        <v>0</v>
      </c>
      <c r="KLD181" s="216">
        <f t="shared" si="169"/>
        <v>0</v>
      </c>
      <c r="KLE181" s="216">
        <f t="shared" si="169"/>
        <v>0</v>
      </c>
      <c r="KLF181" s="216">
        <f t="shared" si="169"/>
        <v>0</v>
      </c>
      <c r="KLG181" s="216">
        <f t="shared" si="169"/>
        <v>0</v>
      </c>
      <c r="KLH181" s="216">
        <f t="shared" si="169"/>
        <v>0</v>
      </c>
      <c r="KLI181" s="216">
        <f t="shared" si="169"/>
        <v>0</v>
      </c>
      <c r="KLJ181" s="216">
        <f t="shared" si="169"/>
        <v>0</v>
      </c>
      <c r="KLK181" s="216">
        <f t="shared" si="169"/>
        <v>0</v>
      </c>
      <c r="KLL181" s="216">
        <f t="shared" si="169"/>
        <v>0</v>
      </c>
      <c r="KLM181" s="216">
        <f t="shared" si="169"/>
        <v>0</v>
      </c>
      <c r="KLN181" s="216">
        <f t="shared" si="169"/>
        <v>0</v>
      </c>
      <c r="KLO181" s="216">
        <f t="shared" si="169"/>
        <v>0</v>
      </c>
      <c r="KLP181" s="216">
        <f t="shared" si="169"/>
        <v>0</v>
      </c>
      <c r="KLQ181" s="216">
        <f t="shared" si="169"/>
        <v>0</v>
      </c>
      <c r="KLR181" s="216">
        <f t="shared" si="169"/>
        <v>0</v>
      </c>
      <c r="KLS181" s="216">
        <f t="shared" si="169"/>
        <v>0</v>
      </c>
      <c r="KLT181" s="216">
        <f t="shared" si="169"/>
        <v>0</v>
      </c>
      <c r="KLU181" s="216">
        <f t="shared" si="169"/>
        <v>0</v>
      </c>
      <c r="KLV181" s="216">
        <f t="shared" si="169"/>
        <v>0</v>
      </c>
      <c r="KLW181" s="216">
        <f t="shared" si="169"/>
        <v>0</v>
      </c>
      <c r="KLX181" s="216">
        <f t="shared" si="169"/>
        <v>0</v>
      </c>
      <c r="KLY181" s="216">
        <f t="shared" si="169"/>
        <v>0</v>
      </c>
      <c r="KLZ181" s="216">
        <f t="shared" si="169"/>
        <v>0</v>
      </c>
      <c r="KMA181" s="216">
        <f t="shared" si="169"/>
        <v>0</v>
      </c>
      <c r="KMB181" s="216">
        <f t="shared" si="169"/>
        <v>0</v>
      </c>
      <c r="KMC181" s="216">
        <f t="shared" si="169"/>
        <v>0</v>
      </c>
      <c r="KMD181" s="216">
        <f t="shared" si="169"/>
        <v>0</v>
      </c>
      <c r="KME181" s="216">
        <f t="shared" si="169"/>
        <v>0</v>
      </c>
      <c r="KMF181" s="216">
        <f t="shared" si="169"/>
        <v>0</v>
      </c>
      <c r="KMG181" s="216">
        <f t="shared" si="169"/>
        <v>0</v>
      </c>
      <c r="KMH181" s="216">
        <f t="shared" si="169"/>
        <v>0</v>
      </c>
      <c r="KMI181" s="216">
        <f t="shared" si="169"/>
        <v>0</v>
      </c>
      <c r="KMJ181" s="216">
        <f t="shared" si="169"/>
        <v>0</v>
      </c>
      <c r="KMK181" s="216">
        <f t="shared" si="169"/>
        <v>0</v>
      </c>
      <c r="KML181" s="216">
        <f t="shared" si="169"/>
        <v>0</v>
      </c>
      <c r="KMM181" s="216">
        <f t="shared" si="169"/>
        <v>0</v>
      </c>
      <c r="KMN181" s="216">
        <f t="shared" si="169"/>
        <v>0</v>
      </c>
      <c r="KMO181" s="216">
        <f t="shared" si="169"/>
        <v>0</v>
      </c>
      <c r="KMP181" s="216">
        <f t="shared" si="169"/>
        <v>0</v>
      </c>
      <c r="KMQ181" s="216">
        <f t="shared" si="169"/>
        <v>0</v>
      </c>
      <c r="KMR181" s="216">
        <f t="shared" si="169"/>
        <v>0</v>
      </c>
      <c r="KMS181" s="216">
        <f t="shared" si="169"/>
        <v>0</v>
      </c>
      <c r="KMT181" s="216">
        <f t="shared" si="169"/>
        <v>0</v>
      </c>
      <c r="KMU181" s="216">
        <f t="shared" si="169"/>
        <v>0</v>
      </c>
      <c r="KMV181" s="216">
        <f t="shared" si="169"/>
        <v>0</v>
      </c>
      <c r="KMW181" s="216">
        <f t="shared" si="169"/>
        <v>0</v>
      </c>
      <c r="KMX181" s="216">
        <f t="shared" si="169"/>
        <v>0</v>
      </c>
      <c r="KMY181" s="216">
        <f t="shared" si="169"/>
        <v>0</v>
      </c>
      <c r="KMZ181" s="216">
        <f t="shared" si="169"/>
        <v>0</v>
      </c>
      <c r="KNA181" s="216">
        <f t="shared" si="169"/>
        <v>0</v>
      </c>
      <c r="KNB181" s="216">
        <f t="shared" si="169"/>
        <v>0</v>
      </c>
      <c r="KNC181" s="216">
        <f t="shared" si="169"/>
        <v>0</v>
      </c>
      <c r="KND181" s="216">
        <f t="shared" si="169"/>
        <v>0</v>
      </c>
      <c r="KNE181" s="216">
        <f t="shared" si="169"/>
        <v>0</v>
      </c>
      <c r="KNF181" s="216">
        <f t="shared" si="169"/>
        <v>0</v>
      </c>
      <c r="KNG181" s="216">
        <f t="shared" si="169"/>
        <v>0</v>
      </c>
      <c r="KNH181" s="216">
        <f t="shared" si="169"/>
        <v>0</v>
      </c>
      <c r="KNI181" s="216">
        <f t="shared" si="169"/>
        <v>0</v>
      </c>
      <c r="KNJ181" s="216">
        <f t="shared" si="169"/>
        <v>0</v>
      </c>
      <c r="KNK181" s="216">
        <f t="shared" si="169"/>
        <v>0</v>
      </c>
      <c r="KNL181" s="216">
        <f t="shared" ref="KNL181:KPW181" si="170">KNL180+KNL174+KNL168+KNL155+KNL142+KNL131+KNL126+KNL110+KNL92+KNL76+KNL54+KNL22</f>
        <v>0</v>
      </c>
      <c r="KNM181" s="216">
        <f t="shared" si="170"/>
        <v>0</v>
      </c>
      <c r="KNN181" s="216">
        <f t="shared" si="170"/>
        <v>0</v>
      </c>
      <c r="KNO181" s="216">
        <f t="shared" si="170"/>
        <v>0</v>
      </c>
      <c r="KNP181" s="216">
        <f t="shared" si="170"/>
        <v>0</v>
      </c>
      <c r="KNQ181" s="216">
        <f t="shared" si="170"/>
        <v>0</v>
      </c>
      <c r="KNR181" s="216">
        <f t="shared" si="170"/>
        <v>0</v>
      </c>
      <c r="KNS181" s="216">
        <f t="shared" si="170"/>
        <v>0</v>
      </c>
      <c r="KNT181" s="216">
        <f t="shared" si="170"/>
        <v>0</v>
      </c>
      <c r="KNU181" s="216">
        <f t="shared" si="170"/>
        <v>0</v>
      </c>
      <c r="KNV181" s="216">
        <f t="shared" si="170"/>
        <v>0</v>
      </c>
      <c r="KNW181" s="216">
        <f t="shared" si="170"/>
        <v>0</v>
      </c>
      <c r="KNX181" s="216">
        <f t="shared" si="170"/>
        <v>0</v>
      </c>
      <c r="KNY181" s="216">
        <f t="shared" si="170"/>
        <v>0</v>
      </c>
      <c r="KNZ181" s="216">
        <f t="shared" si="170"/>
        <v>0</v>
      </c>
      <c r="KOA181" s="216">
        <f t="shared" si="170"/>
        <v>0</v>
      </c>
      <c r="KOB181" s="216">
        <f t="shared" si="170"/>
        <v>0</v>
      </c>
      <c r="KOC181" s="216">
        <f t="shared" si="170"/>
        <v>0</v>
      </c>
      <c r="KOD181" s="216">
        <f t="shared" si="170"/>
        <v>0</v>
      </c>
      <c r="KOE181" s="216">
        <f t="shared" si="170"/>
        <v>0</v>
      </c>
      <c r="KOF181" s="216">
        <f t="shared" si="170"/>
        <v>0</v>
      </c>
      <c r="KOG181" s="216">
        <f t="shared" si="170"/>
        <v>0</v>
      </c>
      <c r="KOH181" s="216">
        <f t="shared" si="170"/>
        <v>0</v>
      </c>
      <c r="KOI181" s="216">
        <f t="shared" si="170"/>
        <v>0</v>
      </c>
      <c r="KOJ181" s="216">
        <f t="shared" si="170"/>
        <v>0</v>
      </c>
      <c r="KOK181" s="216">
        <f t="shared" si="170"/>
        <v>0</v>
      </c>
      <c r="KOL181" s="216">
        <f t="shared" si="170"/>
        <v>0</v>
      </c>
      <c r="KOM181" s="216">
        <f t="shared" si="170"/>
        <v>0</v>
      </c>
      <c r="KON181" s="216">
        <f t="shared" si="170"/>
        <v>0</v>
      </c>
      <c r="KOO181" s="216">
        <f t="shared" si="170"/>
        <v>0</v>
      </c>
      <c r="KOP181" s="216">
        <f t="shared" si="170"/>
        <v>0</v>
      </c>
      <c r="KOQ181" s="216">
        <f t="shared" si="170"/>
        <v>0</v>
      </c>
      <c r="KOR181" s="216">
        <f t="shared" si="170"/>
        <v>0</v>
      </c>
      <c r="KOS181" s="216">
        <f t="shared" si="170"/>
        <v>0</v>
      </c>
      <c r="KOT181" s="216">
        <f t="shared" si="170"/>
        <v>0</v>
      </c>
      <c r="KOU181" s="216">
        <f t="shared" si="170"/>
        <v>0</v>
      </c>
      <c r="KOV181" s="216">
        <f t="shared" si="170"/>
        <v>0</v>
      </c>
      <c r="KOW181" s="216">
        <f t="shared" si="170"/>
        <v>0</v>
      </c>
      <c r="KOX181" s="216">
        <f t="shared" si="170"/>
        <v>0</v>
      </c>
      <c r="KOY181" s="216">
        <f t="shared" si="170"/>
        <v>0</v>
      </c>
      <c r="KOZ181" s="216">
        <f t="shared" si="170"/>
        <v>0</v>
      </c>
      <c r="KPA181" s="216">
        <f t="shared" si="170"/>
        <v>0</v>
      </c>
      <c r="KPB181" s="216">
        <f t="shared" si="170"/>
        <v>0</v>
      </c>
      <c r="KPC181" s="216">
        <f t="shared" si="170"/>
        <v>0</v>
      </c>
      <c r="KPD181" s="216">
        <f t="shared" si="170"/>
        <v>0</v>
      </c>
      <c r="KPE181" s="216">
        <f t="shared" si="170"/>
        <v>0</v>
      </c>
      <c r="KPF181" s="216">
        <f t="shared" si="170"/>
        <v>0</v>
      </c>
      <c r="KPG181" s="216">
        <f t="shared" si="170"/>
        <v>0</v>
      </c>
      <c r="KPH181" s="216">
        <f t="shared" si="170"/>
        <v>0</v>
      </c>
      <c r="KPI181" s="216">
        <f t="shared" si="170"/>
        <v>0</v>
      </c>
      <c r="KPJ181" s="216">
        <f t="shared" si="170"/>
        <v>0</v>
      </c>
      <c r="KPK181" s="216">
        <f t="shared" si="170"/>
        <v>0</v>
      </c>
      <c r="KPL181" s="216">
        <f t="shared" si="170"/>
        <v>0</v>
      </c>
      <c r="KPM181" s="216">
        <f t="shared" si="170"/>
        <v>0</v>
      </c>
      <c r="KPN181" s="216">
        <f t="shared" si="170"/>
        <v>0</v>
      </c>
      <c r="KPO181" s="216">
        <f t="shared" si="170"/>
        <v>0</v>
      </c>
      <c r="KPP181" s="216">
        <f t="shared" si="170"/>
        <v>0</v>
      </c>
      <c r="KPQ181" s="216">
        <f t="shared" si="170"/>
        <v>0</v>
      </c>
      <c r="KPR181" s="216">
        <f t="shared" si="170"/>
        <v>0</v>
      </c>
      <c r="KPS181" s="216">
        <f t="shared" si="170"/>
        <v>0</v>
      </c>
      <c r="KPT181" s="216">
        <f t="shared" si="170"/>
        <v>0</v>
      </c>
      <c r="KPU181" s="216">
        <f t="shared" si="170"/>
        <v>0</v>
      </c>
      <c r="KPV181" s="216">
        <f t="shared" si="170"/>
        <v>0</v>
      </c>
      <c r="KPW181" s="216">
        <f t="shared" si="170"/>
        <v>0</v>
      </c>
      <c r="KPX181" s="216">
        <f t="shared" ref="KPX181:KSI181" si="171">KPX180+KPX174+KPX168+KPX155+KPX142+KPX131+KPX126+KPX110+KPX92+KPX76+KPX54+KPX22</f>
        <v>0</v>
      </c>
      <c r="KPY181" s="216">
        <f t="shared" si="171"/>
        <v>0</v>
      </c>
      <c r="KPZ181" s="216">
        <f t="shared" si="171"/>
        <v>0</v>
      </c>
      <c r="KQA181" s="216">
        <f t="shared" si="171"/>
        <v>0</v>
      </c>
      <c r="KQB181" s="216">
        <f t="shared" si="171"/>
        <v>0</v>
      </c>
      <c r="KQC181" s="216">
        <f t="shared" si="171"/>
        <v>0</v>
      </c>
      <c r="KQD181" s="216">
        <f t="shared" si="171"/>
        <v>0</v>
      </c>
      <c r="KQE181" s="216">
        <f t="shared" si="171"/>
        <v>0</v>
      </c>
      <c r="KQF181" s="216">
        <f t="shared" si="171"/>
        <v>0</v>
      </c>
      <c r="KQG181" s="216">
        <f t="shared" si="171"/>
        <v>0</v>
      </c>
      <c r="KQH181" s="216">
        <f t="shared" si="171"/>
        <v>0</v>
      </c>
      <c r="KQI181" s="216">
        <f t="shared" si="171"/>
        <v>0</v>
      </c>
      <c r="KQJ181" s="216">
        <f t="shared" si="171"/>
        <v>0</v>
      </c>
      <c r="KQK181" s="216">
        <f t="shared" si="171"/>
        <v>0</v>
      </c>
      <c r="KQL181" s="216">
        <f t="shared" si="171"/>
        <v>0</v>
      </c>
      <c r="KQM181" s="216">
        <f t="shared" si="171"/>
        <v>0</v>
      </c>
      <c r="KQN181" s="216">
        <f t="shared" si="171"/>
        <v>0</v>
      </c>
      <c r="KQO181" s="216">
        <f t="shared" si="171"/>
        <v>0</v>
      </c>
      <c r="KQP181" s="216">
        <f t="shared" si="171"/>
        <v>0</v>
      </c>
      <c r="KQQ181" s="216">
        <f t="shared" si="171"/>
        <v>0</v>
      </c>
      <c r="KQR181" s="216">
        <f t="shared" si="171"/>
        <v>0</v>
      </c>
      <c r="KQS181" s="216">
        <f t="shared" si="171"/>
        <v>0</v>
      </c>
      <c r="KQT181" s="216">
        <f t="shared" si="171"/>
        <v>0</v>
      </c>
      <c r="KQU181" s="216">
        <f t="shared" si="171"/>
        <v>0</v>
      </c>
      <c r="KQV181" s="216">
        <f t="shared" si="171"/>
        <v>0</v>
      </c>
      <c r="KQW181" s="216">
        <f t="shared" si="171"/>
        <v>0</v>
      </c>
      <c r="KQX181" s="216">
        <f t="shared" si="171"/>
        <v>0</v>
      </c>
      <c r="KQY181" s="216">
        <f t="shared" si="171"/>
        <v>0</v>
      </c>
      <c r="KQZ181" s="216">
        <f t="shared" si="171"/>
        <v>0</v>
      </c>
      <c r="KRA181" s="216">
        <f t="shared" si="171"/>
        <v>0</v>
      </c>
      <c r="KRB181" s="216">
        <f t="shared" si="171"/>
        <v>0</v>
      </c>
      <c r="KRC181" s="216">
        <f t="shared" si="171"/>
        <v>0</v>
      </c>
      <c r="KRD181" s="216">
        <f t="shared" si="171"/>
        <v>0</v>
      </c>
      <c r="KRE181" s="216">
        <f t="shared" si="171"/>
        <v>0</v>
      </c>
      <c r="KRF181" s="216">
        <f t="shared" si="171"/>
        <v>0</v>
      </c>
      <c r="KRG181" s="216">
        <f t="shared" si="171"/>
        <v>0</v>
      </c>
      <c r="KRH181" s="216">
        <f t="shared" si="171"/>
        <v>0</v>
      </c>
      <c r="KRI181" s="216">
        <f t="shared" si="171"/>
        <v>0</v>
      </c>
      <c r="KRJ181" s="216">
        <f t="shared" si="171"/>
        <v>0</v>
      </c>
      <c r="KRK181" s="216">
        <f t="shared" si="171"/>
        <v>0</v>
      </c>
      <c r="KRL181" s="216">
        <f t="shared" si="171"/>
        <v>0</v>
      </c>
      <c r="KRM181" s="216">
        <f t="shared" si="171"/>
        <v>0</v>
      </c>
      <c r="KRN181" s="216">
        <f t="shared" si="171"/>
        <v>0</v>
      </c>
      <c r="KRO181" s="216">
        <f t="shared" si="171"/>
        <v>0</v>
      </c>
      <c r="KRP181" s="216">
        <f t="shared" si="171"/>
        <v>0</v>
      </c>
      <c r="KRQ181" s="216">
        <f t="shared" si="171"/>
        <v>0</v>
      </c>
      <c r="KRR181" s="216">
        <f t="shared" si="171"/>
        <v>0</v>
      </c>
      <c r="KRS181" s="216">
        <f t="shared" si="171"/>
        <v>0</v>
      </c>
      <c r="KRT181" s="216">
        <f t="shared" si="171"/>
        <v>0</v>
      </c>
      <c r="KRU181" s="216">
        <f t="shared" si="171"/>
        <v>0</v>
      </c>
      <c r="KRV181" s="216">
        <f t="shared" si="171"/>
        <v>0</v>
      </c>
      <c r="KRW181" s="216">
        <f t="shared" si="171"/>
        <v>0</v>
      </c>
      <c r="KRX181" s="216">
        <f t="shared" si="171"/>
        <v>0</v>
      </c>
      <c r="KRY181" s="216">
        <f t="shared" si="171"/>
        <v>0</v>
      </c>
      <c r="KRZ181" s="216">
        <f t="shared" si="171"/>
        <v>0</v>
      </c>
      <c r="KSA181" s="216">
        <f t="shared" si="171"/>
        <v>0</v>
      </c>
      <c r="KSB181" s="216">
        <f t="shared" si="171"/>
        <v>0</v>
      </c>
      <c r="KSC181" s="216">
        <f t="shared" si="171"/>
        <v>0</v>
      </c>
      <c r="KSD181" s="216">
        <f t="shared" si="171"/>
        <v>0</v>
      </c>
      <c r="KSE181" s="216">
        <f t="shared" si="171"/>
        <v>0</v>
      </c>
      <c r="KSF181" s="216">
        <f t="shared" si="171"/>
        <v>0</v>
      </c>
      <c r="KSG181" s="216">
        <f t="shared" si="171"/>
        <v>0</v>
      </c>
      <c r="KSH181" s="216">
        <f t="shared" si="171"/>
        <v>0</v>
      </c>
      <c r="KSI181" s="216">
        <f t="shared" si="171"/>
        <v>0</v>
      </c>
      <c r="KSJ181" s="216">
        <f t="shared" ref="KSJ181:KUU181" si="172">KSJ180+KSJ174+KSJ168+KSJ155+KSJ142+KSJ131+KSJ126+KSJ110+KSJ92+KSJ76+KSJ54+KSJ22</f>
        <v>0</v>
      </c>
      <c r="KSK181" s="216">
        <f t="shared" si="172"/>
        <v>0</v>
      </c>
      <c r="KSL181" s="216">
        <f t="shared" si="172"/>
        <v>0</v>
      </c>
      <c r="KSM181" s="216">
        <f t="shared" si="172"/>
        <v>0</v>
      </c>
      <c r="KSN181" s="216">
        <f t="shared" si="172"/>
        <v>0</v>
      </c>
      <c r="KSO181" s="216">
        <f t="shared" si="172"/>
        <v>0</v>
      </c>
      <c r="KSP181" s="216">
        <f t="shared" si="172"/>
        <v>0</v>
      </c>
      <c r="KSQ181" s="216">
        <f t="shared" si="172"/>
        <v>0</v>
      </c>
      <c r="KSR181" s="216">
        <f t="shared" si="172"/>
        <v>0</v>
      </c>
      <c r="KSS181" s="216">
        <f t="shared" si="172"/>
        <v>0</v>
      </c>
      <c r="KST181" s="216">
        <f t="shared" si="172"/>
        <v>0</v>
      </c>
      <c r="KSU181" s="216">
        <f t="shared" si="172"/>
        <v>0</v>
      </c>
      <c r="KSV181" s="216">
        <f t="shared" si="172"/>
        <v>0</v>
      </c>
      <c r="KSW181" s="216">
        <f t="shared" si="172"/>
        <v>0</v>
      </c>
      <c r="KSX181" s="216">
        <f t="shared" si="172"/>
        <v>0</v>
      </c>
      <c r="KSY181" s="216">
        <f t="shared" si="172"/>
        <v>0</v>
      </c>
      <c r="KSZ181" s="216">
        <f t="shared" si="172"/>
        <v>0</v>
      </c>
      <c r="KTA181" s="216">
        <f t="shared" si="172"/>
        <v>0</v>
      </c>
      <c r="KTB181" s="216">
        <f t="shared" si="172"/>
        <v>0</v>
      </c>
      <c r="KTC181" s="216">
        <f t="shared" si="172"/>
        <v>0</v>
      </c>
      <c r="KTD181" s="216">
        <f t="shared" si="172"/>
        <v>0</v>
      </c>
      <c r="KTE181" s="216">
        <f t="shared" si="172"/>
        <v>0</v>
      </c>
      <c r="KTF181" s="216">
        <f t="shared" si="172"/>
        <v>0</v>
      </c>
      <c r="KTG181" s="216">
        <f t="shared" si="172"/>
        <v>0</v>
      </c>
      <c r="KTH181" s="216">
        <f t="shared" si="172"/>
        <v>0</v>
      </c>
      <c r="KTI181" s="216">
        <f t="shared" si="172"/>
        <v>0</v>
      </c>
      <c r="KTJ181" s="216">
        <f t="shared" si="172"/>
        <v>0</v>
      </c>
      <c r="KTK181" s="216">
        <f t="shared" si="172"/>
        <v>0</v>
      </c>
      <c r="KTL181" s="216">
        <f t="shared" si="172"/>
        <v>0</v>
      </c>
      <c r="KTM181" s="216">
        <f t="shared" si="172"/>
        <v>0</v>
      </c>
      <c r="KTN181" s="216">
        <f t="shared" si="172"/>
        <v>0</v>
      </c>
      <c r="KTO181" s="216">
        <f t="shared" si="172"/>
        <v>0</v>
      </c>
      <c r="KTP181" s="216">
        <f t="shared" si="172"/>
        <v>0</v>
      </c>
      <c r="KTQ181" s="216">
        <f t="shared" si="172"/>
        <v>0</v>
      </c>
      <c r="KTR181" s="216">
        <f t="shared" si="172"/>
        <v>0</v>
      </c>
      <c r="KTS181" s="216">
        <f t="shared" si="172"/>
        <v>0</v>
      </c>
      <c r="KTT181" s="216">
        <f t="shared" si="172"/>
        <v>0</v>
      </c>
      <c r="KTU181" s="216">
        <f t="shared" si="172"/>
        <v>0</v>
      </c>
      <c r="KTV181" s="216">
        <f t="shared" si="172"/>
        <v>0</v>
      </c>
      <c r="KTW181" s="216">
        <f t="shared" si="172"/>
        <v>0</v>
      </c>
      <c r="KTX181" s="216">
        <f t="shared" si="172"/>
        <v>0</v>
      </c>
      <c r="KTY181" s="216">
        <f t="shared" si="172"/>
        <v>0</v>
      </c>
      <c r="KTZ181" s="216">
        <f t="shared" si="172"/>
        <v>0</v>
      </c>
      <c r="KUA181" s="216">
        <f t="shared" si="172"/>
        <v>0</v>
      </c>
      <c r="KUB181" s="216">
        <f t="shared" si="172"/>
        <v>0</v>
      </c>
      <c r="KUC181" s="216">
        <f t="shared" si="172"/>
        <v>0</v>
      </c>
      <c r="KUD181" s="216">
        <f t="shared" si="172"/>
        <v>0</v>
      </c>
      <c r="KUE181" s="216">
        <f t="shared" si="172"/>
        <v>0</v>
      </c>
      <c r="KUF181" s="216">
        <f t="shared" si="172"/>
        <v>0</v>
      </c>
      <c r="KUG181" s="216">
        <f t="shared" si="172"/>
        <v>0</v>
      </c>
      <c r="KUH181" s="216">
        <f t="shared" si="172"/>
        <v>0</v>
      </c>
      <c r="KUI181" s="216">
        <f t="shared" si="172"/>
        <v>0</v>
      </c>
      <c r="KUJ181" s="216">
        <f t="shared" si="172"/>
        <v>0</v>
      </c>
      <c r="KUK181" s="216">
        <f t="shared" si="172"/>
        <v>0</v>
      </c>
      <c r="KUL181" s="216">
        <f t="shared" si="172"/>
        <v>0</v>
      </c>
      <c r="KUM181" s="216">
        <f t="shared" si="172"/>
        <v>0</v>
      </c>
      <c r="KUN181" s="216">
        <f t="shared" si="172"/>
        <v>0</v>
      </c>
      <c r="KUO181" s="216">
        <f t="shared" si="172"/>
        <v>0</v>
      </c>
      <c r="KUP181" s="216">
        <f t="shared" si="172"/>
        <v>0</v>
      </c>
      <c r="KUQ181" s="216">
        <f t="shared" si="172"/>
        <v>0</v>
      </c>
      <c r="KUR181" s="216">
        <f t="shared" si="172"/>
        <v>0</v>
      </c>
      <c r="KUS181" s="216">
        <f t="shared" si="172"/>
        <v>0</v>
      </c>
      <c r="KUT181" s="216">
        <f t="shared" si="172"/>
        <v>0</v>
      </c>
      <c r="KUU181" s="216">
        <f t="shared" si="172"/>
        <v>0</v>
      </c>
      <c r="KUV181" s="216">
        <f t="shared" ref="KUV181:KXG181" si="173">KUV180+KUV174+KUV168+KUV155+KUV142+KUV131+KUV126+KUV110+KUV92+KUV76+KUV54+KUV22</f>
        <v>0</v>
      </c>
      <c r="KUW181" s="216">
        <f t="shared" si="173"/>
        <v>0</v>
      </c>
      <c r="KUX181" s="216">
        <f t="shared" si="173"/>
        <v>0</v>
      </c>
      <c r="KUY181" s="216">
        <f t="shared" si="173"/>
        <v>0</v>
      </c>
      <c r="KUZ181" s="216">
        <f t="shared" si="173"/>
        <v>0</v>
      </c>
      <c r="KVA181" s="216">
        <f t="shared" si="173"/>
        <v>0</v>
      </c>
      <c r="KVB181" s="216">
        <f t="shared" si="173"/>
        <v>0</v>
      </c>
      <c r="KVC181" s="216">
        <f t="shared" si="173"/>
        <v>0</v>
      </c>
      <c r="KVD181" s="216">
        <f t="shared" si="173"/>
        <v>0</v>
      </c>
      <c r="KVE181" s="216">
        <f t="shared" si="173"/>
        <v>0</v>
      </c>
      <c r="KVF181" s="216">
        <f t="shared" si="173"/>
        <v>0</v>
      </c>
      <c r="KVG181" s="216">
        <f t="shared" si="173"/>
        <v>0</v>
      </c>
      <c r="KVH181" s="216">
        <f t="shared" si="173"/>
        <v>0</v>
      </c>
      <c r="KVI181" s="216">
        <f t="shared" si="173"/>
        <v>0</v>
      </c>
      <c r="KVJ181" s="216">
        <f t="shared" si="173"/>
        <v>0</v>
      </c>
      <c r="KVK181" s="216">
        <f t="shared" si="173"/>
        <v>0</v>
      </c>
      <c r="KVL181" s="216">
        <f t="shared" si="173"/>
        <v>0</v>
      </c>
      <c r="KVM181" s="216">
        <f t="shared" si="173"/>
        <v>0</v>
      </c>
      <c r="KVN181" s="216">
        <f t="shared" si="173"/>
        <v>0</v>
      </c>
      <c r="KVO181" s="216">
        <f t="shared" si="173"/>
        <v>0</v>
      </c>
      <c r="KVP181" s="216">
        <f t="shared" si="173"/>
        <v>0</v>
      </c>
      <c r="KVQ181" s="216">
        <f t="shared" si="173"/>
        <v>0</v>
      </c>
      <c r="KVR181" s="216">
        <f t="shared" si="173"/>
        <v>0</v>
      </c>
      <c r="KVS181" s="216">
        <f t="shared" si="173"/>
        <v>0</v>
      </c>
      <c r="KVT181" s="216">
        <f t="shared" si="173"/>
        <v>0</v>
      </c>
      <c r="KVU181" s="216">
        <f t="shared" si="173"/>
        <v>0</v>
      </c>
      <c r="KVV181" s="216">
        <f t="shared" si="173"/>
        <v>0</v>
      </c>
      <c r="KVW181" s="216">
        <f t="shared" si="173"/>
        <v>0</v>
      </c>
      <c r="KVX181" s="216">
        <f t="shared" si="173"/>
        <v>0</v>
      </c>
      <c r="KVY181" s="216">
        <f t="shared" si="173"/>
        <v>0</v>
      </c>
      <c r="KVZ181" s="216">
        <f t="shared" si="173"/>
        <v>0</v>
      </c>
      <c r="KWA181" s="216">
        <f t="shared" si="173"/>
        <v>0</v>
      </c>
      <c r="KWB181" s="216">
        <f t="shared" si="173"/>
        <v>0</v>
      </c>
      <c r="KWC181" s="216">
        <f t="shared" si="173"/>
        <v>0</v>
      </c>
      <c r="KWD181" s="216">
        <f t="shared" si="173"/>
        <v>0</v>
      </c>
      <c r="KWE181" s="216">
        <f t="shared" si="173"/>
        <v>0</v>
      </c>
      <c r="KWF181" s="216">
        <f t="shared" si="173"/>
        <v>0</v>
      </c>
      <c r="KWG181" s="216">
        <f t="shared" si="173"/>
        <v>0</v>
      </c>
      <c r="KWH181" s="216">
        <f t="shared" si="173"/>
        <v>0</v>
      </c>
      <c r="KWI181" s="216">
        <f t="shared" si="173"/>
        <v>0</v>
      </c>
      <c r="KWJ181" s="216">
        <f t="shared" si="173"/>
        <v>0</v>
      </c>
      <c r="KWK181" s="216">
        <f t="shared" si="173"/>
        <v>0</v>
      </c>
      <c r="KWL181" s="216">
        <f t="shared" si="173"/>
        <v>0</v>
      </c>
      <c r="KWM181" s="216">
        <f t="shared" si="173"/>
        <v>0</v>
      </c>
      <c r="KWN181" s="216">
        <f t="shared" si="173"/>
        <v>0</v>
      </c>
      <c r="KWO181" s="216">
        <f t="shared" si="173"/>
        <v>0</v>
      </c>
      <c r="KWP181" s="216">
        <f t="shared" si="173"/>
        <v>0</v>
      </c>
      <c r="KWQ181" s="216">
        <f t="shared" si="173"/>
        <v>0</v>
      </c>
      <c r="KWR181" s="216">
        <f t="shared" si="173"/>
        <v>0</v>
      </c>
      <c r="KWS181" s="216">
        <f t="shared" si="173"/>
        <v>0</v>
      </c>
      <c r="KWT181" s="216">
        <f t="shared" si="173"/>
        <v>0</v>
      </c>
      <c r="KWU181" s="216">
        <f t="shared" si="173"/>
        <v>0</v>
      </c>
      <c r="KWV181" s="216">
        <f t="shared" si="173"/>
        <v>0</v>
      </c>
      <c r="KWW181" s="216">
        <f t="shared" si="173"/>
        <v>0</v>
      </c>
      <c r="KWX181" s="216">
        <f t="shared" si="173"/>
        <v>0</v>
      </c>
      <c r="KWY181" s="216">
        <f t="shared" si="173"/>
        <v>0</v>
      </c>
      <c r="KWZ181" s="216">
        <f t="shared" si="173"/>
        <v>0</v>
      </c>
      <c r="KXA181" s="216">
        <f t="shared" si="173"/>
        <v>0</v>
      </c>
      <c r="KXB181" s="216">
        <f t="shared" si="173"/>
        <v>0</v>
      </c>
      <c r="KXC181" s="216">
        <f t="shared" si="173"/>
        <v>0</v>
      </c>
      <c r="KXD181" s="216">
        <f t="shared" si="173"/>
        <v>0</v>
      </c>
      <c r="KXE181" s="216">
        <f t="shared" si="173"/>
        <v>0</v>
      </c>
      <c r="KXF181" s="216">
        <f t="shared" si="173"/>
        <v>0</v>
      </c>
      <c r="KXG181" s="216">
        <f t="shared" si="173"/>
        <v>0</v>
      </c>
      <c r="KXH181" s="216">
        <f t="shared" ref="KXH181:KZS181" si="174">KXH180+KXH174+KXH168+KXH155+KXH142+KXH131+KXH126+KXH110+KXH92+KXH76+KXH54+KXH22</f>
        <v>0</v>
      </c>
      <c r="KXI181" s="216">
        <f t="shared" si="174"/>
        <v>0</v>
      </c>
      <c r="KXJ181" s="216">
        <f t="shared" si="174"/>
        <v>0</v>
      </c>
      <c r="KXK181" s="216">
        <f t="shared" si="174"/>
        <v>0</v>
      </c>
      <c r="KXL181" s="216">
        <f t="shared" si="174"/>
        <v>0</v>
      </c>
      <c r="KXM181" s="216">
        <f t="shared" si="174"/>
        <v>0</v>
      </c>
      <c r="KXN181" s="216">
        <f t="shared" si="174"/>
        <v>0</v>
      </c>
      <c r="KXO181" s="216">
        <f t="shared" si="174"/>
        <v>0</v>
      </c>
      <c r="KXP181" s="216">
        <f t="shared" si="174"/>
        <v>0</v>
      </c>
      <c r="KXQ181" s="216">
        <f t="shared" si="174"/>
        <v>0</v>
      </c>
      <c r="KXR181" s="216">
        <f t="shared" si="174"/>
        <v>0</v>
      </c>
      <c r="KXS181" s="216">
        <f t="shared" si="174"/>
        <v>0</v>
      </c>
      <c r="KXT181" s="216">
        <f t="shared" si="174"/>
        <v>0</v>
      </c>
      <c r="KXU181" s="216">
        <f t="shared" si="174"/>
        <v>0</v>
      </c>
      <c r="KXV181" s="216">
        <f t="shared" si="174"/>
        <v>0</v>
      </c>
      <c r="KXW181" s="216">
        <f t="shared" si="174"/>
        <v>0</v>
      </c>
      <c r="KXX181" s="216">
        <f t="shared" si="174"/>
        <v>0</v>
      </c>
      <c r="KXY181" s="216">
        <f t="shared" si="174"/>
        <v>0</v>
      </c>
      <c r="KXZ181" s="216">
        <f t="shared" si="174"/>
        <v>0</v>
      </c>
      <c r="KYA181" s="216">
        <f t="shared" si="174"/>
        <v>0</v>
      </c>
      <c r="KYB181" s="216">
        <f t="shared" si="174"/>
        <v>0</v>
      </c>
      <c r="KYC181" s="216">
        <f t="shared" si="174"/>
        <v>0</v>
      </c>
      <c r="KYD181" s="216">
        <f t="shared" si="174"/>
        <v>0</v>
      </c>
      <c r="KYE181" s="216">
        <f t="shared" si="174"/>
        <v>0</v>
      </c>
      <c r="KYF181" s="216">
        <f t="shared" si="174"/>
        <v>0</v>
      </c>
      <c r="KYG181" s="216">
        <f t="shared" si="174"/>
        <v>0</v>
      </c>
      <c r="KYH181" s="216">
        <f t="shared" si="174"/>
        <v>0</v>
      </c>
      <c r="KYI181" s="216">
        <f t="shared" si="174"/>
        <v>0</v>
      </c>
      <c r="KYJ181" s="216">
        <f t="shared" si="174"/>
        <v>0</v>
      </c>
      <c r="KYK181" s="216">
        <f t="shared" si="174"/>
        <v>0</v>
      </c>
      <c r="KYL181" s="216">
        <f t="shared" si="174"/>
        <v>0</v>
      </c>
      <c r="KYM181" s="216">
        <f t="shared" si="174"/>
        <v>0</v>
      </c>
      <c r="KYN181" s="216">
        <f t="shared" si="174"/>
        <v>0</v>
      </c>
      <c r="KYO181" s="216">
        <f t="shared" si="174"/>
        <v>0</v>
      </c>
      <c r="KYP181" s="216">
        <f t="shared" si="174"/>
        <v>0</v>
      </c>
      <c r="KYQ181" s="216">
        <f t="shared" si="174"/>
        <v>0</v>
      </c>
      <c r="KYR181" s="216">
        <f t="shared" si="174"/>
        <v>0</v>
      </c>
      <c r="KYS181" s="216">
        <f t="shared" si="174"/>
        <v>0</v>
      </c>
      <c r="KYT181" s="216">
        <f t="shared" si="174"/>
        <v>0</v>
      </c>
      <c r="KYU181" s="216">
        <f t="shared" si="174"/>
        <v>0</v>
      </c>
      <c r="KYV181" s="216">
        <f t="shared" si="174"/>
        <v>0</v>
      </c>
      <c r="KYW181" s="216">
        <f t="shared" si="174"/>
        <v>0</v>
      </c>
      <c r="KYX181" s="216">
        <f t="shared" si="174"/>
        <v>0</v>
      </c>
      <c r="KYY181" s="216">
        <f t="shared" si="174"/>
        <v>0</v>
      </c>
      <c r="KYZ181" s="216">
        <f t="shared" si="174"/>
        <v>0</v>
      </c>
      <c r="KZA181" s="216">
        <f t="shared" si="174"/>
        <v>0</v>
      </c>
      <c r="KZB181" s="216">
        <f t="shared" si="174"/>
        <v>0</v>
      </c>
      <c r="KZC181" s="216">
        <f t="shared" si="174"/>
        <v>0</v>
      </c>
      <c r="KZD181" s="216">
        <f t="shared" si="174"/>
        <v>0</v>
      </c>
      <c r="KZE181" s="216">
        <f t="shared" si="174"/>
        <v>0</v>
      </c>
      <c r="KZF181" s="216">
        <f t="shared" si="174"/>
        <v>0</v>
      </c>
      <c r="KZG181" s="216">
        <f t="shared" si="174"/>
        <v>0</v>
      </c>
      <c r="KZH181" s="216">
        <f t="shared" si="174"/>
        <v>0</v>
      </c>
      <c r="KZI181" s="216">
        <f t="shared" si="174"/>
        <v>0</v>
      </c>
      <c r="KZJ181" s="216">
        <f t="shared" si="174"/>
        <v>0</v>
      </c>
      <c r="KZK181" s="216">
        <f t="shared" si="174"/>
        <v>0</v>
      </c>
      <c r="KZL181" s="216">
        <f t="shared" si="174"/>
        <v>0</v>
      </c>
      <c r="KZM181" s="216">
        <f t="shared" si="174"/>
        <v>0</v>
      </c>
      <c r="KZN181" s="216">
        <f t="shared" si="174"/>
        <v>0</v>
      </c>
      <c r="KZO181" s="216">
        <f t="shared" si="174"/>
        <v>0</v>
      </c>
      <c r="KZP181" s="216">
        <f t="shared" si="174"/>
        <v>0</v>
      </c>
      <c r="KZQ181" s="216">
        <f t="shared" si="174"/>
        <v>0</v>
      </c>
      <c r="KZR181" s="216">
        <f t="shared" si="174"/>
        <v>0</v>
      </c>
      <c r="KZS181" s="216">
        <f t="shared" si="174"/>
        <v>0</v>
      </c>
      <c r="KZT181" s="216">
        <f t="shared" ref="KZT181:LCE181" si="175">KZT180+KZT174+KZT168+KZT155+KZT142+KZT131+KZT126+KZT110+KZT92+KZT76+KZT54+KZT22</f>
        <v>0</v>
      </c>
      <c r="KZU181" s="216">
        <f t="shared" si="175"/>
        <v>0</v>
      </c>
      <c r="KZV181" s="216">
        <f t="shared" si="175"/>
        <v>0</v>
      </c>
      <c r="KZW181" s="216">
        <f t="shared" si="175"/>
        <v>0</v>
      </c>
      <c r="KZX181" s="216">
        <f t="shared" si="175"/>
        <v>0</v>
      </c>
      <c r="KZY181" s="216">
        <f t="shared" si="175"/>
        <v>0</v>
      </c>
      <c r="KZZ181" s="216">
        <f t="shared" si="175"/>
        <v>0</v>
      </c>
      <c r="LAA181" s="216">
        <f t="shared" si="175"/>
        <v>0</v>
      </c>
      <c r="LAB181" s="216">
        <f t="shared" si="175"/>
        <v>0</v>
      </c>
      <c r="LAC181" s="216">
        <f t="shared" si="175"/>
        <v>0</v>
      </c>
      <c r="LAD181" s="216">
        <f t="shared" si="175"/>
        <v>0</v>
      </c>
      <c r="LAE181" s="216">
        <f t="shared" si="175"/>
        <v>0</v>
      </c>
      <c r="LAF181" s="216">
        <f t="shared" si="175"/>
        <v>0</v>
      </c>
      <c r="LAG181" s="216">
        <f t="shared" si="175"/>
        <v>0</v>
      </c>
      <c r="LAH181" s="216">
        <f t="shared" si="175"/>
        <v>0</v>
      </c>
      <c r="LAI181" s="216">
        <f t="shared" si="175"/>
        <v>0</v>
      </c>
      <c r="LAJ181" s="216">
        <f t="shared" si="175"/>
        <v>0</v>
      </c>
      <c r="LAK181" s="216">
        <f t="shared" si="175"/>
        <v>0</v>
      </c>
      <c r="LAL181" s="216">
        <f t="shared" si="175"/>
        <v>0</v>
      </c>
      <c r="LAM181" s="216">
        <f t="shared" si="175"/>
        <v>0</v>
      </c>
      <c r="LAN181" s="216">
        <f t="shared" si="175"/>
        <v>0</v>
      </c>
      <c r="LAO181" s="216">
        <f t="shared" si="175"/>
        <v>0</v>
      </c>
      <c r="LAP181" s="216">
        <f t="shared" si="175"/>
        <v>0</v>
      </c>
      <c r="LAQ181" s="216">
        <f t="shared" si="175"/>
        <v>0</v>
      </c>
      <c r="LAR181" s="216">
        <f t="shared" si="175"/>
        <v>0</v>
      </c>
      <c r="LAS181" s="216">
        <f t="shared" si="175"/>
        <v>0</v>
      </c>
      <c r="LAT181" s="216">
        <f t="shared" si="175"/>
        <v>0</v>
      </c>
      <c r="LAU181" s="216">
        <f t="shared" si="175"/>
        <v>0</v>
      </c>
      <c r="LAV181" s="216">
        <f t="shared" si="175"/>
        <v>0</v>
      </c>
      <c r="LAW181" s="216">
        <f t="shared" si="175"/>
        <v>0</v>
      </c>
      <c r="LAX181" s="216">
        <f t="shared" si="175"/>
        <v>0</v>
      </c>
      <c r="LAY181" s="216">
        <f t="shared" si="175"/>
        <v>0</v>
      </c>
      <c r="LAZ181" s="216">
        <f t="shared" si="175"/>
        <v>0</v>
      </c>
      <c r="LBA181" s="216">
        <f t="shared" si="175"/>
        <v>0</v>
      </c>
      <c r="LBB181" s="216">
        <f t="shared" si="175"/>
        <v>0</v>
      </c>
      <c r="LBC181" s="216">
        <f t="shared" si="175"/>
        <v>0</v>
      </c>
      <c r="LBD181" s="216">
        <f t="shared" si="175"/>
        <v>0</v>
      </c>
      <c r="LBE181" s="216">
        <f t="shared" si="175"/>
        <v>0</v>
      </c>
      <c r="LBF181" s="216">
        <f t="shared" si="175"/>
        <v>0</v>
      </c>
      <c r="LBG181" s="216">
        <f t="shared" si="175"/>
        <v>0</v>
      </c>
      <c r="LBH181" s="216">
        <f t="shared" si="175"/>
        <v>0</v>
      </c>
      <c r="LBI181" s="216">
        <f t="shared" si="175"/>
        <v>0</v>
      </c>
      <c r="LBJ181" s="216">
        <f t="shared" si="175"/>
        <v>0</v>
      </c>
      <c r="LBK181" s="216">
        <f t="shared" si="175"/>
        <v>0</v>
      </c>
      <c r="LBL181" s="216">
        <f t="shared" si="175"/>
        <v>0</v>
      </c>
      <c r="LBM181" s="216">
        <f t="shared" si="175"/>
        <v>0</v>
      </c>
      <c r="LBN181" s="216">
        <f t="shared" si="175"/>
        <v>0</v>
      </c>
      <c r="LBO181" s="216">
        <f t="shared" si="175"/>
        <v>0</v>
      </c>
      <c r="LBP181" s="216">
        <f t="shared" si="175"/>
        <v>0</v>
      </c>
      <c r="LBQ181" s="216">
        <f t="shared" si="175"/>
        <v>0</v>
      </c>
      <c r="LBR181" s="216">
        <f t="shared" si="175"/>
        <v>0</v>
      </c>
      <c r="LBS181" s="216">
        <f t="shared" si="175"/>
        <v>0</v>
      </c>
      <c r="LBT181" s="216">
        <f t="shared" si="175"/>
        <v>0</v>
      </c>
      <c r="LBU181" s="216">
        <f t="shared" si="175"/>
        <v>0</v>
      </c>
      <c r="LBV181" s="216">
        <f t="shared" si="175"/>
        <v>0</v>
      </c>
      <c r="LBW181" s="216">
        <f t="shared" si="175"/>
        <v>0</v>
      </c>
      <c r="LBX181" s="216">
        <f t="shared" si="175"/>
        <v>0</v>
      </c>
      <c r="LBY181" s="216">
        <f t="shared" si="175"/>
        <v>0</v>
      </c>
      <c r="LBZ181" s="216">
        <f t="shared" si="175"/>
        <v>0</v>
      </c>
      <c r="LCA181" s="216">
        <f t="shared" si="175"/>
        <v>0</v>
      </c>
      <c r="LCB181" s="216">
        <f t="shared" si="175"/>
        <v>0</v>
      </c>
      <c r="LCC181" s="216">
        <f t="shared" si="175"/>
        <v>0</v>
      </c>
      <c r="LCD181" s="216">
        <f t="shared" si="175"/>
        <v>0</v>
      </c>
      <c r="LCE181" s="216">
        <f t="shared" si="175"/>
        <v>0</v>
      </c>
      <c r="LCF181" s="216">
        <f t="shared" ref="LCF181:LEQ181" si="176">LCF180+LCF174+LCF168+LCF155+LCF142+LCF131+LCF126+LCF110+LCF92+LCF76+LCF54+LCF22</f>
        <v>0</v>
      </c>
      <c r="LCG181" s="216">
        <f t="shared" si="176"/>
        <v>0</v>
      </c>
      <c r="LCH181" s="216">
        <f t="shared" si="176"/>
        <v>0</v>
      </c>
      <c r="LCI181" s="216">
        <f t="shared" si="176"/>
        <v>0</v>
      </c>
      <c r="LCJ181" s="216">
        <f t="shared" si="176"/>
        <v>0</v>
      </c>
      <c r="LCK181" s="216">
        <f t="shared" si="176"/>
        <v>0</v>
      </c>
      <c r="LCL181" s="216">
        <f t="shared" si="176"/>
        <v>0</v>
      </c>
      <c r="LCM181" s="216">
        <f t="shared" si="176"/>
        <v>0</v>
      </c>
      <c r="LCN181" s="216">
        <f t="shared" si="176"/>
        <v>0</v>
      </c>
      <c r="LCO181" s="216">
        <f t="shared" si="176"/>
        <v>0</v>
      </c>
      <c r="LCP181" s="216">
        <f t="shared" si="176"/>
        <v>0</v>
      </c>
      <c r="LCQ181" s="216">
        <f t="shared" si="176"/>
        <v>0</v>
      </c>
      <c r="LCR181" s="216">
        <f t="shared" si="176"/>
        <v>0</v>
      </c>
      <c r="LCS181" s="216">
        <f t="shared" si="176"/>
        <v>0</v>
      </c>
      <c r="LCT181" s="216">
        <f t="shared" si="176"/>
        <v>0</v>
      </c>
      <c r="LCU181" s="216">
        <f t="shared" si="176"/>
        <v>0</v>
      </c>
      <c r="LCV181" s="216">
        <f t="shared" si="176"/>
        <v>0</v>
      </c>
      <c r="LCW181" s="216">
        <f t="shared" si="176"/>
        <v>0</v>
      </c>
      <c r="LCX181" s="216">
        <f t="shared" si="176"/>
        <v>0</v>
      </c>
      <c r="LCY181" s="216">
        <f t="shared" si="176"/>
        <v>0</v>
      </c>
      <c r="LCZ181" s="216">
        <f t="shared" si="176"/>
        <v>0</v>
      </c>
      <c r="LDA181" s="216">
        <f t="shared" si="176"/>
        <v>0</v>
      </c>
      <c r="LDB181" s="216">
        <f t="shared" si="176"/>
        <v>0</v>
      </c>
      <c r="LDC181" s="216">
        <f t="shared" si="176"/>
        <v>0</v>
      </c>
      <c r="LDD181" s="216">
        <f t="shared" si="176"/>
        <v>0</v>
      </c>
      <c r="LDE181" s="216">
        <f t="shared" si="176"/>
        <v>0</v>
      </c>
      <c r="LDF181" s="216">
        <f t="shared" si="176"/>
        <v>0</v>
      </c>
      <c r="LDG181" s="216">
        <f t="shared" si="176"/>
        <v>0</v>
      </c>
      <c r="LDH181" s="216">
        <f t="shared" si="176"/>
        <v>0</v>
      </c>
      <c r="LDI181" s="216">
        <f t="shared" si="176"/>
        <v>0</v>
      </c>
      <c r="LDJ181" s="216">
        <f t="shared" si="176"/>
        <v>0</v>
      </c>
      <c r="LDK181" s="216">
        <f t="shared" si="176"/>
        <v>0</v>
      </c>
      <c r="LDL181" s="216">
        <f t="shared" si="176"/>
        <v>0</v>
      </c>
      <c r="LDM181" s="216">
        <f t="shared" si="176"/>
        <v>0</v>
      </c>
      <c r="LDN181" s="216">
        <f t="shared" si="176"/>
        <v>0</v>
      </c>
      <c r="LDO181" s="216">
        <f t="shared" si="176"/>
        <v>0</v>
      </c>
      <c r="LDP181" s="216">
        <f t="shared" si="176"/>
        <v>0</v>
      </c>
      <c r="LDQ181" s="216">
        <f t="shared" si="176"/>
        <v>0</v>
      </c>
      <c r="LDR181" s="216">
        <f t="shared" si="176"/>
        <v>0</v>
      </c>
      <c r="LDS181" s="216">
        <f t="shared" si="176"/>
        <v>0</v>
      </c>
      <c r="LDT181" s="216">
        <f t="shared" si="176"/>
        <v>0</v>
      </c>
      <c r="LDU181" s="216">
        <f t="shared" si="176"/>
        <v>0</v>
      </c>
      <c r="LDV181" s="216">
        <f t="shared" si="176"/>
        <v>0</v>
      </c>
      <c r="LDW181" s="216">
        <f t="shared" si="176"/>
        <v>0</v>
      </c>
      <c r="LDX181" s="216">
        <f t="shared" si="176"/>
        <v>0</v>
      </c>
      <c r="LDY181" s="216">
        <f t="shared" si="176"/>
        <v>0</v>
      </c>
      <c r="LDZ181" s="216">
        <f t="shared" si="176"/>
        <v>0</v>
      </c>
      <c r="LEA181" s="216">
        <f t="shared" si="176"/>
        <v>0</v>
      </c>
      <c r="LEB181" s="216">
        <f t="shared" si="176"/>
        <v>0</v>
      </c>
      <c r="LEC181" s="216">
        <f t="shared" si="176"/>
        <v>0</v>
      </c>
      <c r="LED181" s="216">
        <f t="shared" si="176"/>
        <v>0</v>
      </c>
      <c r="LEE181" s="216">
        <f t="shared" si="176"/>
        <v>0</v>
      </c>
      <c r="LEF181" s="216">
        <f t="shared" si="176"/>
        <v>0</v>
      </c>
      <c r="LEG181" s="216">
        <f t="shared" si="176"/>
        <v>0</v>
      </c>
      <c r="LEH181" s="216">
        <f t="shared" si="176"/>
        <v>0</v>
      </c>
      <c r="LEI181" s="216">
        <f t="shared" si="176"/>
        <v>0</v>
      </c>
      <c r="LEJ181" s="216">
        <f t="shared" si="176"/>
        <v>0</v>
      </c>
      <c r="LEK181" s="216">
        <f t="shared" si="176"/>
        <v>0</v>
      </c>
      <c r="LEL181" s="216">
        <f t="shared" si="176"/>
        <v>0</v>
      </c>
      <c r="LEM181" s="216">
        <f t="shared" si="176"/>
        <v>0</v>
      </c>
      <c r="LEN181" s="216">
        <f t="shared" si="176"/>
        <v>0</v>
      </c>
      <c r="LEO181" s="216">
        <f t="shared" si="176"/>
        <v>0</v>
      </c>
      <c r="LEP181" s="216">
        <f t="shared" si="176"/>
        <v>0</v>
      </c>
      <c r="LEQ181" s="216">
        <f t="shared" si="176"/>
        <v>0</v>
      </c>
      <c r="LER181" s="216">
        <f t="shared" ref="LER181:LHC181" si="177">LER180+LER174+LER168+LER155+LER142+LER131+LER126+LER110+LER92+LER76+LER54+LER22</f>
        <v>0</v>
      </c>
      <c r="LES181" s="216">
        <f t="shared" si="177"/>
        <v>0</v>
      </c>
      <c r="LET181" s="216">
        <f t="shared" si="177"/>
        <v>0</v>
      </c>
      <c r="LEU181" s="216">
        <f t="shared" si="177"/>
        <v>0</v>
      </c>
      <c r="LEV181" s="216">
        <f t="shared" si="177"/>
        <v>0</v>
      </c>
      <c r="LEW181" s="216">
        <f t="shared" si="177"/>
        <v>0</v>
      </c>
      <c r="LEX181" s="216">
        <f t="shared" si="177"/>
        <v>0</v>
      </c>
      <c r="LEY181" s="216">
        <f t="shared" si="177"/>
        <v>0</v>
      </c>
      <c r="LEZ181" s="216">
        <f t="shared" si="177"/>
        <v>0</v>
      </c>
      <c r="LFA181" s="216">
        <f t="shared" si="177"/>
        <v>0</v>
      </c>
      <c r="LFB181" s="216">
        <f t="shared" si="177"/>
        <v>0</v>
      </c>
      <c r="LFC181" s="216">
        <f t="shared" si="177"/>
        <v>0</v>
      </c>
      <c r="LFD181" s="216">
        <f t="shared" si="177"/>
        <v>0</v>
      </c>
      <c r="LFE181" s="216">
        <f t="shared" si="177"/>
        <v>0</v>
      </c>
      <c r="LFF181" s="216">
        <f t="shared" si="177"/>
        <v>0</v>
      </c>
      <c r="LFG181" s="216">
        <f t="shared" si="177"/>
        <v>0</v>
      </c>
      <c r="LFH181" s="216">
        <f t="shared" si="177"/>
        <v>0</v>
      </c>
      <c r="LFI181" s="216">
        <f t="shared" si="177"/>
        <v>0</v>
      </c>
      <c r="LFJ181" s="216">
        <f t="shared" si="177"/>
        <v>0</v>
      </c>
      <c r="LFK181" s="216">
        <f t="shared" si="177"/>
        <v>0</v>
      </c>
      <c r="LFL181" s="216">
        <f t="shared" si="177"/>
        <v>0</v>
      </c>
      <c r="LFM181" s="216">
        <f t="shared" si="177"/>
        <v>0</v>
      </c>
      <c r="LFN181" s="216">
        <f t="shared" si="177"/>
        <v>0</v>
      </c>
      <c r="LFO181" s="216">
        <f t="shared" si="177"/>
        <v>0</v>
      </c>
      <c r="LFP181" s="216">
        <f t="shared" si="177"/>
        <v>0</v>
      </c>
      <c r="LFQ181" s="216">
        <f t="shared" si="177"/>
        <v>0</v>
      </c>
      <c r="LFR181" s="216">
        <f t="shared" si="177"/>
        <v>0</v>
      </c>
      <c r="LFS181" s="216">
        <f t="shared" si="177"/>
        <v>0</v>
      </c>
      <c r="LFT181" s="216">
        <f t="shared" si="177"/>
        <v>0</v>
      </c>
      <c r="LFU181" s="216">
        <f t="shared" si="177"/>
        <v>0</v>
      </c>
      <c r="LFV181" s="216">
        <f t="shared" si="177"/>
        <v>0</v>
      </c>
      <c r="LFW181" s="216">
        <f t="shared" si="177"/>
        <v>0</v>
      </c>
      <c r="LFX181" s="216">
        <f t="shared" si="177"/>
        <v>0</v>
      </c>
      <c r="LFY181" s="216">
        <f t="shared" si="177"/>
        <v>0</v>
      </c>
      <c r="LFZ181" s="216">
        <f t="shared" si="177"/>
        <v>0</v>
      </c>
      <c r="LGA181" s="216">
        <f t="shared" si="177"/>
        <v>0</v>
      </c>
      <c r="LGB181" s="216">
        <f t="shared" si="177"/>
        <v>0</v>
      </c>
      <c r="LGC181" s="216">
        <f t="shared" si="177"/>
        <v>0</v>
      </c>
      <c r="LGD181" s="216">
        <f t="shared" si="177"/>
        <v>0</v>
      </c>
      <c r="LGE181" s="216">
        <f t="shared" si="177"/>
        <v>0</v>
      </c>
      <c r="LGF181" s="216">
        <f t="shared" si="177"/>
        <v>0</v>
      </c>
      <c r="LGG181" s="216">
        <f t="shared" si="177"/>
        <v>0</v>
      </c>
      <c r="LGH181" s="216">
        <f t="shared" si="177"/>
        <v>0</v>
      </c>
      <c r="LGI181" s="216">
        <f t="shared" si="177"/>
        <v>0</v>
      </c>
      <c r="LGJ181" s="216">
        <f t="shared" si="177"/>
        <v>0</v>
      </c>
      <c r="LGK181" s="216">
        <f t="shared" si="177"/>
        <v>0</v>
      </c>
      <c r="LGL181" s="216">
        <f t="shared" si="177"/>
        <v>0</v>
      </c>
      <c r="LGM181" s="216">
        <f t="shared" si="177"/>
        <v>0</v>
      </c>
      <c r="LGN181" s="216">
        <f t="shared" si="177"/>
        <v>0</v>
      </c>
      <c r="LGO181" s="216">
        <f t="shared" si="177"/>
        <v>0</v>
      </c>
      <c r="LGP181" s="216">
        <f t="shared" si="177"/>
        <v>0</v>
      </c>
      <c r="LGQ181" s="216">
        <f t="shared" si="177"/>
        <v>0</v>
      </c>
      <c r="LGR181" s="216">
        <f t="shared" si="177"/>
        <v>0</v>
      </c>
      <c r="LGS181" s="216">
        <f t="shared" si="177"/>
        <v>0</v>
      </c>
      <c r="LGT181" s="216">
        <f t="shared" si="177"/>
        <v>0</v>
      </c>
      <c r="LGU181" s="216">
        <f t="shared" si="177"/>
        <v>0</v>
      </c>
      <c r="LGV181" s="216">
        <f t="shared" si="177"/>
        <v>0</v>
      </c>
      <c r="LGW181" s="216">
        <f t="shared" si="177"/>
        <v>0</v>
      </c>
      <c r="LGX181" s="216">
        <f t="shared" si="177"/>
        <v>0</v>
      </c>
      <c r="LGY181" s="216">
        <f t="shared" si="177"/>
        <v>0</v>
      </c>
      <c r="LGZ181" s="216">
        <f t="shared" si="177"/>
        <v>0</v>
      </c>
      <c r="LHA181" s="216">
        <f t="shared" si="177"/>
        <v>0</v>
      </c>
      <c r="LHB181" s="216">
        <f t="shared" si="177"/>
        <v>0</v>
      </c>
      <c r="LHC181" s="216">
        <f t="shared" si="177"/>
        <v>0</v>
      </c>
      <c r="LHD181" s="216">
        <f t="shared" ref="LHD181:LJO181" si="178">LHD180+LHD174+LHD168+LHD155+LHD142+LHD131+LHD126+LHD110+LHD92+LHD76+LHD54+LHD22</f>
        <v>0</v>
      </c>
      <c r="LHE181" s="216">
        <f t="shared" si="178"/>
        <v>0</v>
      </c>
      <c r="LHF181" s="216">
        <f t="shared" si="178"/>
        <v>0</v>
      </c>
      <c r="LHG181" s="216">
        <f t="shared" si="178"/>
        <v>0</v>
      </c>
      <c r="LHH181" s="216">
        <f t="shared" si="178"/>
        <v>0</v>
      </c>
      <c r="LHI181" s="216">
        <f t="shared" si="178"/>
        <v>0</v>
      </c>
      <c r="LHJ181" s="216">
        <f t="shared" si="178"/>
        <v>0</v>
      </c>
      <c r="LHK181" s="216">
        <f t="shared" si="178"/>
        <v>0</v>
      </c>
      <c r="LHL181" s="216">
        <f t="shared" si="178"/>
        <v>0</v>
      </c>
      <c r="LHM181" s="216">
        <f t="shared" si="178"/>
        <v>0</v>
      </c>
      <c r="LHN181" s="216">
        <f t="shared" si="178"/>
        <v>0</v>
      </c>
      <c r="LHO181" s="216">
        <f t="shared" si="178"/>
        <v>0</v>
      </c>
      <c r="LHP181" s="216">
        <f t="shared" si="178"/>
        <v>0</v>
      </c>
      <c r="LHQ181" s="216">
        <f t="shared" si="178"/>
        <v>0</v>
      </c>
      <c r="LHR181" s="216">
        <f t="shared" si="178"/>
        <v>0</v>
      </c>
      <c r="LHS181" s="216">
        <f t="shared" si="178"/>
        <v>0</v>
      </c>
      <c r="LHT181" s="216">
        <f t="shared" si="178"/>
        <v>0</v>
      </c>
      <c r="LHU181" s="216">
        <f t="shared" si="178"/>
        <v>0</v>
      </c>
      <c r="LHV181" s="216">
        <f t="shared" si="178"/>
        <v>0</v>
      </c>
      <c r="LHW181" s="216">
        <f t="shared" si="178"/>
        <v>0</v>
      </c>
      <c r="LHX181" s="216">
        <f t="shared" si="178"/>
        <v>0</v>
      </c>
      <c r="LHY181" s="216">
        <f t="shared" si="178"/>
        <v>0</v>
      </c>
      <c r="LHZ181" s="216">
        <f t="shared" si="178"/>
        <v>0</v>
      </c>
      <c r="LIA181" s="216">
        <f t="shared" si="178"/>
        <v>0</v>
      </c>
      <c r="LIB181" s="216">
        <f t="shared" si="178"/>
        <v>0</v>
      </c>
      <c r="LIC181" s="216">
        <f t="shared" si="178"/>
        <v>0</v>
      </c>
      <c r="LID181" s="216">
        <f t="shared" si="178"/>
        <v>0</v>
      </c>
      <c r="LIE181" s="216">
        <f t="shared" si="178"/>
        <v>0</v>
      </c>
      <c r="LIF181" s="216">
        <f t="shared" si="178"/>
        <v>0</v>
      </c>
      <c r="LIG181" s="216">
        <f t="shared" si="178"/>
        <v>0</v>
      </c>
      <c r="LIH181" s="216">
        <f t="shared" si="178"/>
        <v>0</v>
      </c>
      <c r="LII181" s="216">
        <f t="shared" si="178"/>
        <v>0</v>
      </c>
      <c r="LIJ181" s="216">
        <f t="shared" si="178"/>
        <v>0</v>
      </c>
      <c r="LIK181" s="216">
        <f t="shared" si="178"/>
        <v>0</v>
      </c>
      <c r="LIL181" s="216">
        <f t="shared" si="178"/>
        <v>0</v>
      </c>
      <c r="LIM181" s="216">
        <f t="shared" si="178"/>
        <v>0</v>
      </c>
      <c r="LIN181" s="216">
        <f t="shared" si="178"/>
        <v>0</v>
      </c>
      <c r="LIO181" s="216">
        <f t="shared" si="178"/>
        <v>0</v>
      </c>
      <c r="LIP181" s="216">
        <f t="shared" si="178"/>
        <v>0</v>
      </c>
      <c r="LIQ181" s="216">
        <f t="shared" si="178"/>
        <v>0</v>
      </c>
      <c r="LIR181" s="216">
        <f t="shared" si="178"/>
        <v>0</v>
      </c>
      <c r="LIS181" s="216">
        <f t="shared" si="178"/>
        <v>0</v>
      </c>
      <c r="LIT181" s="216">
        <f t="shared" si="178"/>
        <v>0</v>
      </c>
      <c r="LIU181" s="216">
        <f t="shared" si="178"/>
        <v>0</v>
      </c>
      <c r="LIV181" s="216">
        <f t="shared" si="178"/>
        <v>0</v>
      </c>
      <c r="LIW181" s="216">
        <f t="shared" si="178"/>
        <v>0</v>
      </c>
      <c r="LIX181" s="216">
        <f t="shared" si="178"/>
        <v>0</v>
      </c>
      <c r="LIY181" s="216">
        <f t="shared" si="178"/>
        <v>0</v>
      </c>
      <c r="LIZ181" s="216">
        <f t="shared" si="178"/>
        <v>0</v>
      </c>
      <c r="LJA181" s="216">
        <f t="shared" si="178"/>
        <v>0</v>
      </c>
      <c r="LJB181" s="216">
        <f t="shared" si="178"/>
        <v>0</v>
      </c>
      <c r="LJC181" s="216">
        <f t="shared" si="178"/>
        <v>0</v>
      </c>
      <c r="LJD181" s="216">
        <f t="shared" si="178"/>
        <v>0</v>
      </c>
      <c r="LJE181" s="216">
        <f t="shared" si="178"/>
        <v>0</v>
      </c>
      <c r="LJF181" s="216">
        <f t="shared" si="178"/>
        <v>0</v>
      </c>
      <c r="LJG181" s="216">
        <f t="shared" si="178"/>
        <v>0</v>
      </c>
      <c r="LJH181" s="216">
        <f t="shared" si="178"/>
        <v>0</v>
      </c>
      <c r="LJI181" s="216">
        <f t="shared" si="178"/>
        <v>0</v>
      </c>
      <c r="LJJ181" s="216">
        <f t="shared" si="178"/>
        <v>0</v>
      </c>
      <c r="LJK181" s="216">
        <f t="shared" si="178"/>
        <v>0</v>
      </c>
      <c r="LJL181" s="216">
        <f t="shared" si="178"/>
        <v>0</v>
      </c>
      <c r="LJM181" s="216">
        <f t="shared" si="178"/>
        <v>0</v>
      </c>
      <c r="LJN181" s="216">
        <f t="shared" si="178"/>
        <v>0</v>
      </c>
      <c r="LJO181" s="216">
        <f t="shared" si="178"/>
        <v>0</v>
      </c>
      <c r="LJP181" s="216">
        <f t="shared" ref="LJP181:LMA181" si="179">LJP180+LJP174+LJP168+LJP155+LJP142+LJP131+LJP126+LJP110+LJP92+LJP76+LJP54+LJP22</f>
        <v>0</v>
      </c>
      <c r="LJQ181" s="216">
        <f t="shared" si="179"/>
        <v>0</v>
      </c>
      <c r="LJR181" s="216">
        <f t="shared" si="179"/>
        <v>0</v>
      </c>
      <c r="LJS181" s="216">
        <f t="shared" si="179"/>
        <v>0</v>
      </c>
      <c r="LJT181" s="216">
        <f t="shared" si="179"/>
        <v>0</v>
      </c>
      <c r="LJU181" s="216">
        <f t="shared" si="179"/>
        <v>0</v>
      </c>
      <c r="LJV181" s="216">
        <f t="shared" si="179"/>
        <v>0</v>
      </c>
      <c r="LJW181" s="216">
        <f t="shared" si="179"/>
        <v>0</v>
      </c>
      <c r="LJX181" s="216">
        <f t="shared" si="179"/>
        <v>0</v>
      </c>
      <c r="LJY181" s="216">
        <f t="shared" si="179"/>
        <v>0</v>
      </c>
      <c r="LJZ181" s="216">
        <f t="shared" si="179"/>
        <v>0</v>
      </c>
      <c r="LKA181" s="216">
        <f t="shared" si="179"/>
        <v>0</v>
      </c>
      <c r="LKB181" s="216">
        <f t="shared" si="179"/>
        <v>0</v>
      </c>
      <c r="LKC181" s="216">
        <f t="shared" si="179"/>
        <v>0</v>
      </c>
      <c r="LKD181" s="216">
        <f t="shared" si="179"/>
        <v>0</v>
      </c>
      <c r="LKE181" s="216">
        <f t="shared" si="179"/>
        <v>0</v>
      </c>
      <c r="LKF181" s="216">
        <f t="shared" si="179"/>
        <v>0</v>
      </c>
      <c r="LKG181" s="216">
        <f t="shared" si="179"/>
        <v>0</v>
      </c>
      <c r="LKH181" s="216">
        <f t="shared" si="179"/>
        <v>0</v>
      </c>
      <c r="LKI181" s="216">
        <f t="shared" si="179"/>
        <v>0</v>
      </c>
      <c r="LKJ181" s="216">
        <f t="shared" si="179"/>
        <v>0</v>
      </c>
      <c r="LKK181" s="216">
        <f t="shared" si="179"/>
        <v>0</v>
      </c>
      <c r="LKL181" s="216">
        <f t="shared" si="179"/>
        <v>0</v>
      </c>
      <c r="LKM181" s="216">
        <f t="shared" si="179"/>
        <v>0</v>
      </c>
      <c r="LKN181" s="216">
        <f t="shared" si="179"/>
        <v>0</v>
      </c>
      <c r="LKO181" s="216">
        <f t="shared" si="179"/>
        <v>0</v>
      </c>
      <c r="LKP181" s="216">
        <f t="shared" si="179"/>
        <v>0</v>
      </c>
      <c r="LKQ181" s="216">
        <f t="shared" si="179"/>
        <v>0</v>
      </c>
      <c r="LKR181" s="216">
        <f t="shared" si="179"/>
        <v>0</v>
      </c>
      <c r="LKS181" s="216">
        <f t="shared" si="179"/>
        <v>0</v>
      </c>
      <c r="LKT181" s="216">
        <f t="shared" si="179"/>
        <v>0</v>
      </c>
      <c r="LKU181" s="216">
        <f t="shared" si="179"/>
        <v>0</v>
      </c>
      <c r="LKV181" s="216">
        <f t="shared" si="179"/>
        <v>0</v>
      </c>
      <c r="LKW181" s="216">
        <f t="shared" si="179"/>
        <v>0</v>
      </c>
      <c r="LKX181" s="216">
        <f t="shared" si="179"/>
        <v>0</v>
      </c>
      <c r="LKY181" s="216">
        <f t="shared" si="179"/>
        <v>0</v>
      </c>
      <c r="LKZ181" s="216">
        <f t="shared" si="179"/>
        <v>0</v>
      </c>
      <c r="LLA181" s="216">
        <f t="shared" si="179"/>
        <v>0</v>
      </c>
      <c r="LLB181" s="216">
        <f t="shared" si="179"/>
        <v>0</v>
      </c>
      <c r="LLC181" s="216">
        <f t="shared" si="179"/>
        <v>0</v>
      </c>
      <c r="LLD181" s="216">
        <f t="shared" si="179"/>
        <v>0</v>
      </c>
      <c r="LLE181" s="216">
        <f t="shared" si="179"/>
        <v>0</v>
      </c>
      <c r="LLF181" s="216">
        <f t="shared" si="179"/>
        <v>0</v>
      </c>
      <c r="LLG181" s="216">
        <f t="shared" si="179"/>
        <v>0</v>
      </c>
      <c r="LLH181" s="216">
        <f t="shared" si="179"/>
        <v>0</v>
      </c>
      <c r="LLI181" s="216">
        <f t="shared" si="179"/>
        <v>0</v>
      </c>
      <c r="LLJ181" s="216">
        <f t="shared" si="179"/>
        <v>0</v>
      </c>
      <c r="LLK181" s="216">
        <f t="shared" si="179"/>
        <v>0</v>
      </c>
      <c r="LLL181" s="216">
        <f t="shared" si="179"/>
        <v>0</v>
      </c>
      <c r="LLM181" s="216">
        <f t="shared" si="179"/>
        <v>0</v>
      </c>
      <c r="LLN181" s="216">
        <f t="shared" si="179"/>
        <v>0</v>
      </c>
      <c r="LLO181" s="216">
        <f t="shared" si="179"/>
        <v>0</v>
      </c>
      <c r="LLP181" s="216">
        <f t="shared" si="179"/>
        <v>0</v>
      </c>
      <c r="LLQ181" s="216">
        <f t="shared" si="179"/>
        <v>0</v>
      </c>
      <c r="LLR181" s="216">
        <f t="shared" si="179"/>
        <v>0</v>
      </c>
      <c r="LLS181" s="216">
        <f t="shared" si="179"/>
        <v>0</v>
      </c>
      <c r="LLT181" s="216">
        <f t="shared" si="179"/>
        <v>0</v>
      </c>
      <c r="LLU181" s="216">
        <f t="shared" si="179"/>
        <v>0</v>
      </c>
      <c r="LLV181" s="216">
        <f t="shared" si="179"/>
        <v>0</v>
      </c>
      <c r="LLW181" s="216">
        <f t="shared" si="179"/>
        <v>0</v>
      </c>
      <c r="LLX181" s="216">
        <f t="shared" si="179"/>
        <v>0</v>
      </c>
      <c r="LLY181" s="216">
        <f t="shared" si="179"/>
        <v>0</v>
      </c>
      <c r="LLZ181" s="216">
        <f t="shared" si="179"/>
        <v>0</v>
      </c>
      <c r="LMA181" s="216">
        <f t="shared" si="179"/>
        <v>0</v>
      </c>
      <c r="LMB181" s="216">
        <f t="shared" ref="LMB181:LOM181" si="180">LMB180+LMB174+LMB168+LMB155+LMB142+LMB131+LMB126+LMB110+LMB92+LMB76+LMB54+LMB22</f>
        <v>0</v>
      </c>
      <c r="LMC181" s="216">
        <f t="shared" si="180"/>
        <v>0</v>
      </c>
      <c r="LMD181" s="216">
        <f t="shared" si="180"/>
        <v>0</v>
      </c>
      <c r="LME181" s="216">
        <f t="shared" si="180"/>
        <v>0</v>
      </c>
      <c r="LMF181" s="216">
        <f t="shared" si="180"/>
        <v>0</v>
      </c>
      <c r="LMG181" s="216">
        <f t="shared" si="180"/>
        <v>0</v>
      </c>
      <c r="LMH181" s="216">
        <f t="shared" si="180"/>
        <v>0</v>
      </c>
      <c r="LMI181" s="216">
        <f t="shared" si="180"/>
        <v>0</v>
      </c>
      <c r="LMJ181" s="216">
        <f t="shared" si="180"/>
        <v>0</v>
      </c>
      <c r="LMK181" s="216">
        <f t="shared" si="180"/>
        <v>0</v>
      </c>
      <c r="LML181" s="216">
        <f t="shared" si="180"/>
        <v>0</v>
      </c>
      <c r="LMM181" s="216">
        <f t="shared" si="180"/>
        <v>0</v>
      </c>
      <c r="LMN181" s="216">
        <f t="shared" si="180"/>
        <v>0</v>
      </c>
      <c r="LMO181" s="216">
        <f t="shared" si="180"/>
        <v>0</v>
      </c>
      <c r="LMP181" s="216">
        <f t="shared" si="180"/>
        <v>0</v>
      </c>
      <c r="LMQ181" s="216">
        <f t="shared" si="180"/>
        <v>0</v>
      </c>
      <c r="LMR181" s="216">
        <f t="shared" si="180"/>
        <v>0</v>
      </c>
      <c r="LMS181" s="216">
        <f t="shared" si="180"/>
        <v>0</v>
      </c>
      <c r="LMT181" s="216">
        <f t="shared" si="180"/>
        <v>0</v>
      </c>
      <c r="LMU181" s="216">
        <f t="shared" si="180"/>
        <v>0</v>
      </c>
      <c r="LMV181" s="216">
        <f t="shared" si="180"/>
        <v>0</v>
      </c>
      <c r="LMW181" s="216">
        <f t="shared" si="180"/>
        <v>0</v>
      </c>
      <c r="LMX181" s="216">
        <f t="shared" si="180"/>
        <v>0</v>
      </c>
      <c r="LMY181" s="216">
        <f t="shared" si="180"/>
        <v>0</v>
      </c>
      <c r="LMZ181" s="216">
        <f t="shared" si="180"/>
        <v>0</v>
      </c>
      <c r="LNA181" s="216">
        <f t="shared" si="180"/>
        <v>0</v>
      </c>
      <c r="LNB181" s="216">
        <f t="shared" si="180"/>
        <v>0</v>
      </c>
      <c r="LNC181" s="216">
        <f t="shared" si="180"/>
        <v>0</v>
      </c>
      <c r="LND181" s="216">
        <f t="shared" si="180"/>
        <v>0</v>
      </c>
      <c r="LNE181" s="216">
        <f t="shared" si="180"/>
        <v>0</v>
      </c>
      <c r="LNF181" s="216">
        <f t="shared" si="180"/>
        <v>0</v>
      </c>
      <c r="LNG181" s="216">
        <f t="shared" si="180"/>
        <v>0</v>
      </c>
      <c r="LNH181" s="216">
        <f t="shared" si="180"/>
        <v>0</v>
      </c>
      <c r="LNI181" s="216">
        <f t="shared" si="180"/>
        <v>0</v>
      </c>
      <c r="LNJ181" s="216">
        <f t="shared" si="180"/>
        <v>0</v>
      </c>
      <c r="LNK181" s="216">
        <f t="shared" si="180"/>
        <v>0</v>
      </c>
      <c r="LNL181" s="216">
        <f t="shared" si="180"/>
        <v>0</v>
      </c>
      <c r="LNM181" s="216">
        <f t="shared" si="180"/>
        <v>0</v>
      </c>
      <c r="LNN181" s="216">
        <f t="shared" si="180"/>
        <v>0</v>
      </c>
      <c r="LNO181" s="216">
        <f t="shared" si="180"/>
        <v>0</v>
      </c>
      <c r="LNP181" s="216">
        <f t="shared" si="180"/>
        <v>0</v>
      </c>
      <c r="LNQ181" s="216">
        <f t="shared" si="180"/>
        <v>0</v>
      </c>
      <c r="LNR181" s="216">
        <f t="shared" si="180"/>
        <v>0</v>
      </c>
      <c r="LNS181" s="216">
        <f t="shared" si="180"/>
        <v>0</v>
      </c>
      <c r="LNT181" s="216">
        <f t="shared" si="180"/>
        <v>0</v>
      </c>
      <c r="LNU181" s="216">
        <f t="shared" si="180"/>
        <v>0</v>
      </c>
      <c r="LNV181" s="216">
        <f t="shared" si="180"/>
        <v>0</v>
      </c>
      <c r="LNW181" s="216">
        <f t="shared" si="180"/>
        <v>0</v>
      </c>
      <c r="LNX181" s="216">
        <f t="shared" si="180"/>
        <v>0</v>
      </c>
      <c r="LNY181" s="216">
        <f t="shared" si="180"/>
        <v>0</v>
      </c>
      <c r="LNZ181" s="216">
        <f t="shared" si="180"/>
        <v>0</v>
      </c>
      <c r="LOA181" s="216">
        <f t="shared" si="180"/>
        <v>0</v>
      </c>
      <c r="LOB181" s="216">
        <f t="shared" si="180"/>
        <v>0</v>
      </c>
      <c r="LOC181" s="216">
        <f t="shared" si="180"/>
        <v>0</v>
      </c>
      <c r="LOD181" s="216">
        <f t="shared" si="180"/>
        <v>0</v>
      </c>
      <c r="LOE181" s="216">
        <f t="shared" si="180"/>
        <v>0</v>
      </c>
      <c r="LOF181" s="216">
        <f t="shared" si="180"/>
        <v>0</v>
      </c>
      <c r="LOG181" s="216">
        <f t="shared" si="180"/>
        <v>0</v>
      </c>
      <c r="LOH181" s="216">
        <f t="shared" si="180"/>
        <v>0</v>
      </c>
      <c r="LOI181" s="216">
        <f t="shared" si="180"/>
        <v>0</v>
      </c>
      <c r="LOJ181" s="216">
        <f t="shared" si="180"/>
        <v>0</v>
      </c>
      <c r="LOK181" s="216">
        <f t="shared" si="180"/>
        <v>0</v>
      </c>
      <c r="LOL181" s="216">
        <f t="shared" si="180"/>
        <v>0</v>
      </c>
      <c r="LOM181" s="216">
        <f t="shared" si="180"/>
        <v>0</v>
      </c>
      <c r="LON181" s="216">
        <f t="shared" ref="LON181:LQY181" si="181">LON180+LON174+LON168+LON155+LON142+LON131+LON126+LON110+LON92+LON76+LON54+LON22</f>
        <v>0</v>
      </c>
      <c r="LOO181" s="216">
        <f t="shared" si="181"/>
        <v>0</v>
      </c>
      <c r="LOP181" s="216">
        <f t="shared" si="181"/>
        <v>0</v>
      </c>
      <c r="LOQ181" s="216">
        <f t="shared" si="181"/>
        <v>0</v>
      </c>
      <c r="LOR181" s="216">
        <f t="shared" si="181"/>
        <v>0</v>
      </c>
      <c r="LOS181" s="216">
        <f t="shared" si="181"/>
        <v>0</v>
      </c>
      <c r="LOT181" s="216">
        <f t="shared" si="181"/>
        <v>0</v>
      </c>
      <c r="LOU181" s="216">
        <f t="shared" si="181"/>
        <v>0</v>
      </c>
      <c r="LOV181" s="216">
        <f t="shared" si="181"/>
        <v>0</v>
      </c>
      <c r="LOW181" s="216">
        <f t="shared" si="181"/>
        <v>0</v>
      </c>
      <c r="LOX181" s="216">
        <f t="shared" si="181"/>
        <v>0</v>
      </c>
      <c r="LOY181" s="216">
        <f t="shared" si="181"/>
        <v>0</v>
      </c>
      <c r="LOZ181" s="216">
        <f t="shared" si="181"/>
        <v>0</v>
      </c>
      <c r="LPA181" s="216">
        <f t="shared" si="181"/>
        <v>0</v>
      </c>
      <c r="LPB181" s="216">
        <f t="shared" si="181"/>
        <v>0</v>
      </c>
      <c r="LPC181" s="216">
        <f t="shared" si="181"/>
        <v>0</v>
      </c>
      <c r="LPD181" s="216">
        <f t="shared" si="181"/>
        <v>0</v>
      </c>
      <c r="LPE181" s="216">
        <f t="shared" si="181"/>
        <v>0</v>
      </c>
      <c r="LPF181" s="216">
        <f t="shared" si="181"/>
        <v>0</v>
      </c>
      <c r="LPG181" s="216">
        <f t="shared" si="181"/>
        <v>0</v>
      </c>
      <c r="LPH181" s="216">
        <f t="shared" si="181"/>
        <v>0</v>
      </c>
      <c r="LPI181" s="216">
        <f t="shared" si="181"/>
        <v>0</v>
      </c>
      <c r="LPJ181" s="216">
        <f t="shared" si="181"/>
        <v>0</v>
      </c>
      <c r="LPK181" s="216">
        <f t="shared" si="181"/>
        <v>0</v>
      </c>
      <c r="LPL181" s="216">
        <f t="shared" si="181"/>
        <v>0</v>
      </c>
      <c r="LPM181" s="216">
        <f t="shared" si="181"/>
        <v>0</v>
      </c>
      <c r="LPN181" s="216">
        <f t="shared" si="181"/>
        <v>0</v>
      </c>
      <c r="LPO181" s="216">
        <f t="shared" si="181"/>
        <v>0</v>
      </c>
      <c r="LPP181" s="216">
        <f t="shared" si="181"/>
        <v>0</v>
      </c>
      <c r="LPQ181" s="216">
        <f t="shared" si="181"/>
        <v>0</v>
      </c>
      <c r="LPR181" s="216">
        <f t="shared" si="181"/>
        <v>0</v>
      </c>
      <c r="LPS181" s="216">
        <f t="shared" si="181"/>
        <v>0</v>
      </c>
      <c r="LPT181" s="216">
        <f t="shared" si="181"/>
        <v>0</v>
      </c>
      <c r="LPU181" s="216">
        <f t="shared" si="181"/>
        <v>0</v>
      </c>
      <c r="LPV181" s="216">
        <f t="shared" si="181"/>
        <v>0</v>
      </c>
      <c r="LPW181" s="216">
        <f t="shared" si="181"/>
        <v>0</v>
      </c>
      <c r="LPX181" s="216">
        <f t="shared" si="181"/>
        <v>0</v>
      </c>
      <c r="LPY181" s="216">
        <f t="shared" si="181"/>
        <v>0</v>
      </c>
      <c r="LPZ181" s="216">
        <f t="shared" si="181"/>
        <v>0</v>
      </c>
      <c r="LQA181" s="216">
        <f t="shared" si="181"/>
        <v>0</v>
      </c>
      <c r="LQB181" s="216">
        <f t="shared" si="181"/>
        <v>0</v>
      </c>
      <c r="LQC181" s="216">
        <f t="shared" si="181"/>
        <v>0</v>
      </c>
      <c r="LQD181" s="216">
        <f t="shared" si="181"/>
        <v>0</v>
      </c>
      <c r="LQE181" s="216">
        <f t="shared" si="181"/>
        <v>0</v>
      </c>
      <c r="LQF181" s="216">
        <f t="shared" si="181"/>
        <v>0</v>
      </c>
      <c r="LQG181" s="216">
        <f t="shared" si="181"/>
        <v>0</v>
      </c>
      <c r="LQH181" s="216">
        <f t="shared" si="181"/>
        <v>0</v>
      </c>
      <c r="LQI181" s="216">
        <f t="shared" si="181"/>
        <v>0</v>
      </c>
      <c r="LQJ181" s="216">
        <f t="shared" si="181"/>
        <v>0</v>
      </c>
      <c r="LQK181" s="216">
        <f t="shared" si="181"/>
        <v>0</v>
      </c>
      <c r="LQL181" s="216">
        <f t="shared" si="181"/>
        <v>0</v>
      </c>
      <c r="LQM181" s="216">
        <f t="shared" si="181"/>
        <v>0</v>
      </c>
      <c r="LQN181" s="216">
        <f t="shared" si="181"/>
        <v>0</v>
      </c>
      <c r="LQO181" s="216">
        <f t="shared" si="181"/>
        <v>0</v>
      </c>
      <c r="LQP181" s="216">
        <f t="shared" si="181"/>
        <v>0</v>
      </c>
      <c r="LQQ181" s="216">
        <f t="shared" si="181"/>
        <v>0</v>
      </c>
      <c r="LQR181" s="216">
        <f t="shared" si="181"/>
        <v>0</v>
      </c>
      <c r="LQS181" s="216">
        <f t="shared" si="181"/>
        <v>0</v>
      </c>
      <c r="LQT181" s="216">
        <f t="shared" si="181"/>
        <v>0</v>
      </c>
      <c r="LQU181" s="216">
        <f t="shared" si="181"/>
        <v>0</v>
      </c>
      <c r="LQV181" s="216">
        <f t="shared" si="181"/>
        <v>0</v>
      </c>
      <c r="LQW181" s="216">
        <f t="shared" si="181"/>
        <v>0</v>
      </c>
      <c r="LQX181" s="216">
        <f t="shared" si="181"/>
        <v>0</v>
      </c>
      <c r="LQY181" s="216">
        <f t="shared" si="181"/>
        <v>0</v>
      </c>
      <c r="LQZ181" s="216">
        <f t="shared" ref="LQZ181:LTK181" si="182">LQZ180+LQZ174+LQZ168+LQZ155+LQZ142+LQZ131+LQZ126+LQZ110+LQZ92+LQZ76+LQZ54+LQZ22</f>
        <v>0</v>
      </c>
      <c r="LRA181" s="216">
        <f t="shared" si="182"/>
        <v>0</v>
      </c>
      <c r="LRB181" s="216">
        <f t="shared" si="182"/>
        <v>0</v>
      </c>
      <c r="LRC181" s="216">
        <f t="shared" si="182"/>
        <v>0</v>
      </c>
      <c r="LRD181" s="216">
        <f t="shared" si="182"/>
        <v>0</v>
      </c>
      <c r="LRE181" s="216">
        <f t="shared" si="182"/>
        <v>0</v>
      </c>
      <c r="LRF181" s="216">
        <f t="shared" si="182"/>
        <v>0</v>
      </c>
      <c r="LRG181" s="216">
        <f t="shared" si="182"/>
        <v>0</v>
      </c>
      <c r="LRH181" s="216">
        <f t="shared" si="182"/>
        <v>0</v>
      </c>
      <c r="LRI181" s="216">
        <f t="shared" si="182"/>
        <v>0</v>
      </c>
      <c r="LRJ181" s="216">
        <f t="shared" si="182"/>
        <v>0</v>
      </c>
      <c r="LRK181" s="216">
        <f t="shared" si="182"/>
        <v>0</v>
      </c>
      <c r="LRL181" s="216">
        <f t="shared" si="182"/>
        <v>0</v>
      </c>
      <c r="LRM181" s="216">
        <f t="shared" si="182"/>
        <v>0</v>
      </c>
      <c r="LRN181" s="216">
        <f t="shared" si="182"/>
        <v>0</v>
      </c>
      <c r="LRO181" s="216">
        <f t="shared" si="182"/>
        <v>0</v>
      </c>
      <c r="LRP181" s="216">
        <f t="shared" si="182"/>
        <v>0</v>
      </c>
      <c r="LRQ181" s="216">
        <f t="shared" si="182"/>
        <v>0</v>
      </c>
      <c r="LRR181" s="216">
        <f t="shared" si="182"/>
        <v>0</v>
      </c>
      <c r="LRS181" s="216">
        <f t="shared" si="182"/>
        <v>0</v>
      </c>
      <c r="LRT181" s="216">
        <f t="shared" si="182"/>
        <v>0</v>
      </c>
      <c r="LRU181" s="216">
        <f t="shared" si="182"/>
        <v>0</v>
      </c>
      <c r="LRV181" s="216">
        <f t="shared" si="182"/>
        <v>0</v>
      </c>
      <c r="LRW181" s="216">
        <f t="shared" si="182"/>
        <v>0</v>
      </c>
      <c r="LRX181" s="216">
        <f t="shared" si="182"/>
        <v>0</v>
      </c>
      <c r="LRY181" s="216">
        <f t="shared" si="182"/>
        <v>0</v>
      </c>
      <c r="LRZ181" s="216">
        <f t="shared" si="182"/>
        <v>0</v>
      </c>
      <c r="LSA181" s="216">
        <f t="shared" si="182"/>
        <v>0</v>
      </c>
      <c r="LSB181" s="216">
        <f t="shared" si="182"/>
        <v>0</v>
      </c>
      <c r="LSC181" s="216">
        <f t="shared" si="182"/>
        <v>0</v>
      </c>
      <c r="LSD181" s="216">
        <f t="shared" si="182"/>
        <v>0</v>
      </c>
      <c r="LSE181" s="216">
        <f t="shared" si="182"/>
        <v>0</v>
      </c>
      <c r="LSF181" s="216">
        <f t="shared" si="182"/>
        <v>0</v>
      </c>
      <c r="LSG181" s="216">
        <f t="shared" si="182"/>
        <v>0</v>
      </c>
      <c r="LSH181" s="216">
        <f t="shared" si="182"/>
        <v>0</v>
      </c>
      <c r="LSI181" s="216">
        <f t="shared" si="182"/>
        <v>0</v>
      </c>
      <c r="LSJ181" s="216">
        <f t="shared" si="182"/>
        <v>0</v>
      </c>
      <c r="LSK181" s="216">
        <f t="shared" si="182"/>
        <v>0</v>
      </c>
      <c r="LSL181" s="216">
        <f t="shared" si="182"/>
        <v>0</v>
      </c>
      <c r="LSM181" s="216">
        <f t="shared" si="182"/>
        <v>0</v>
      </c>
      <c r="LSN181" s="216">
        <f t="shared" si="182"/>
        <v>0</v>
      </c>
      <c r="LSO181" s="216">
        <f t="shared" si="182"/>
        <v>0</v>
      </c>
      <c r="LSP181" s="216">
        <f t="shared" si="182"/>
        <v>0</v>
      </c>
      <c r="LSQ181" s="216">
        <f t="shared" si="182"/>
        <v>0</v>
      </c>
      <c r="LSR181" s="216">
        <f t="shared" si="182"/>
        <v>0</v>
      </c>
      <c r="LSS181" s="216">
        <f t="shared" si="182"/>
        <v>0</v>
      </c>
      <c r="LST181" s="216">
        <f t="shared" si="182"/>
        <v>0</v>
      </c>
      <c r="LSU181" s="216">
        <f t="shared" si="182"/>
        <v>0</v>
      </c>
      <c r="LSV181" s="216">
        <f t="shared" si="182"/>
        <v>0</v>
      </c>
      <c r="LSW181" s="216">
        <f t="shared" si="182"/>
        <v>0</v>
      </c>
      <c r="LSX181" s="216">
        <f t="shared" si="182"/>
        <v>0</v>
      </c>
      <c r="LSY181" s="216">
        <f t="shared" si="182"/>
        <v>0</v>
      </c>
      <c r="LSZ181" s="216">
        <f t="shared" si="182"/>
        <v>0</v>
      </c>
      <c r="LTA181" s="216">
        <f t="shared" si="182"/>
        <v>0</v>
      </c>
      <c r="LTB181" s="216">
        <f t="shared" si="182"/>
        <v>0</v>
      </c>
      <c r="LTC181" s="216">
        <f t="shared" si="182"/>
        <v>0</v>
      </c>
      <c r="LTD181" s="216">
        <f t="shared" si="182"/>
        <v>0</v>
      </c>
      <c r="LTE181" s="216">
        <f t="shared" si="182"/>
        <v>0</v>
      </c>
      <c r="LTF181" s="216">
        <f t="shared" si="182"/>
        <v>0</v>
      </c>
      <c r="LTG181" s="216">
        <f t="shared" si="182"/>
        <v>0</v>
      </c>
      <c r="LTH181" s="216">
        <f t="shared" si="182"/>
        <v>0</v>
      </c>
      <c r="LTI181" s="216">
        <f t="shared" si="182"/>
        <v>0</v>
      </c>
      <c r="LTJ181" s="216">
        <f t="shared" si="182"/>
        <v>0</v>
      </c>
      <c r="LTK181" s="216">
        <f t="shared" si="182"/>
        <v>0</v>
      </c>
      <c r="LTL181" s="216">
        <f t="shared" ref="LTL181:LVW181" si="183">LTL180+LTL174+LTL168+LTL155+LTL142+LTL131+LTL126+LTL110+LTL92+LTL76+LTL54+LTL22</f>
        <v>0</v>
      </c>
      <c r="LTM181" s="216">
        <f t="shared" si="183"/>
        <v>0</v>
      </c>
      <c r="LTN181" s="216">
        <f t="shared" si="183"/>
        <v>0</v>
      </c>
      <c r="LTO181" s="216">
        <f t="shared" si="183"/>
        <v>0</v>
      </c>
      <c r="LTP181" s="216">
        <f t="shared" si="183"/>
        <v>0</v>
      </c>
      <c r="LTQ181" s="216">
        <f t="shared" si="183"/>
        <v>0</v>
      </c>
      <c r="LTR181" s="216">
        <f t="shared" si="183"/>
        <v>0</v>
      </c>
      <c r="LTS181" s="216">
        <f t="shared" si="183"/>
        <v>0</v>
      </c>
      <c r="LTT181" s="216">
        <f t="shared" si="183"/>
        <v>0</v>
      </c>
      <c r="LTU181" s="216">
        <f t="shared" si="183"/>
        <v>0</v>
      </c>
      <c r="LTV181" s="216">
        <f t="shared" si="183"/>
        <v>0</v>
      </c>
      <c r="LTW181" s="216">
        <f t="shared" si="183"/>
        <v>0</v>
      </c>
      <c r="LTX181" s="216">
        <f t="shared" si="183"/>
        <v>0</v>
      </c>
      <c r="LTY181" s="216">
        <f t="shared" si="183"/>
        <v>0</v>
      </c>
      <c r="LTZ181" s="216">
        <f t="shared" si="183"/>
        <v>0</v>
      </c>
      <c r="LUA181" s="216">
        <f t="shared" si="183"/>
        <v>0</v>
      </c>
      <c r="LUB181" s="216">
        <f t="shared" si="183"/>
        <v>0</v>
      </c>
      <c r="LUC181" s="216">
        <f t="shared" si="183"/>
        <v>0</v>
      </c>
      <c r="LUD181" s="216">
        <f t="shared" si="183"/>
        <v>0</v>
      </c>
      <c r="LUE181" s="216">
        <f t="shared" si="183"/>
        <v>0</v>
      </c>
      <c r="LUF181" s="216">
        <f t="shared" si="183"/>
        <v>0</v>
      </c>
      <c r="LUG181" s="216">
        <f t="shared" si="183"/>
        <v>0</v>
      </c>
      <c r="LUH181" s="216">
        <f t="shared" si="183"/>
        <v>0</v>
      </c>
      <c r="LUI181" s="216">
        <f t="shared" si="183"/>
        <v>0</v>
      </c>
      <c r="LUJ181" s="216">
        <f t="shared" si="183"/>
        <v>0</v>
      </c>
      <c r="LUK181" s="216">
        <f t="shared" si="183"/>
        <v>0</v>
      </c>
      <c r="LUL181" s="216">
        <f t="shared" si="183"/>
        <v>0</v>
      </c>
      <c r="LUM181" s="216">
        <f t="shared" si="183"/>
        <v>0</v>
      </c>
      <c r="LUN181" s="216">
        <f t="shared" si="183"/>
        <v>0</v>
      </c>
      <c r="LUO181" s="216">
        <f t="shared" si="183"/>
        <v>0</v>
      </c>
      <c r="LUP181" s="216">
        <f t="shared" si="183"/>
        <v>0</v>
      </c>
      <c r="LUQ181" s="216">
        <f t="shared" si="183"/>
        <v>0</v>
      </c>
      <c r="LUR181" s="216">
        <f t="shared" si="183"/>
        <v>0</v>
      </c>
      <c r="LUS181" s="216">
        <f t="shared" si="183"/>
        <v>0</v>
      </c>
      <c r="LUT181" s="216">
        <f t="shared" si="183"/>
        <v>0</v>
      </c>
      <c r="LUU181" s="216">
        <f t="shared" si="183"/>
        <v>0</v>
      </c>
      <c r="LUV181" s="216">
        <f t="shared" si="183"/>
        <v>0</v>
      </c>
      <c r="LUW181" s="216">
        <f t="shared" si="183"/>
        <v>0</v>
      </c>
      <c r="LUX181" s="216">
        <f t="shared" si="183"/>
        <v>0</v>
      </c>
      <c r="LUY181" s="216">
        <f t="shared" si="183"/>
        <v>0</v>
      </c>
      <c r="LUZ181" s="216">
        <f t="shared" si="183"/>
        <v>0</v>
      </c>
      <c r="LVA181" s="216">
        <f t="shared" si="183"/>
        <v>0</v>
      </c>
      <c r="LVB181" s="216">
        <f t="shared" si="183"/>
        <v>0</v>
      </c>
      <c r="LVC181" s="216">
        <f t="shared" si="183"/>
        <v>0</v>
      </c>
      <c r="LVD181" s="216">
        <f t="shared" si="183"/>
        <v>0</v>
      </c>
      <c r="LVE181" s="216">
        <f t="shared" si="183"/>
        <v>0</v>
      </c>
      <c r="LVF181" s="216">
        <f t="shared" si="183"/>
        <v>0</v>
      </c>
      <c r="LVG181" s="216">
        <f t="shared" si="183"/>
        <v>0</v>
      </c>
      <c r="LVH181" s="216">
        <f t="shared" si="183"/>
        <v>0</v>
      </c>
      <c r="LVI181" s="216">
        <f t="shared" si="183"/>
        <v>0</v>
      </c>
      <c r="LVJ181" s="216">
        <f t="shared" si="183"/>
        <v>0</v>
      </c>
      <c r="LVK181" s="216">
        <f t="shared" si="183"/>
        <v>0</v>
      </c>
      <c r="LVL181" s="216">
        <f t="shared" si="183"/>
        <v>0</v>
      </c>
      <c r="LVM181" s="216">
        <f t="shared" si="183"/>
        <v>0</v>
      </c>
      <c r="LVN181" s="216">
        <f t="shared" si="183"/>
        <v>0</v>
      </c>
      <c r="LVO181" s="216">
        <f t="shared" si="183"/>
        <v>0</v>
      </c>
      <c r="LVP181" s="216">
        <f t="shared" si="183"/>
        <v>0</v>
      </c>
      <c r="LVQ181" s="216">
        <f t="shared" si="183"/>
        <v>0</v>
      </c>
      <c r="LVR181" s="216">
        <f t="shared" si="183"/>
        <v>0</v>
      </c>
      <c r="LVS181" s="216">
        <f t="shared" si="183"/>
        <v>0</v>
      </c>
      <c r="LVT181" s="216">
        <f t="shared" si="183"/>
        <v>0</v>
      </c>
      <c r="LVU181" s="216">
        <f t="shared" si="183"/>
        <v>0</v>
      </c>
      <c r="LVV181" s="216">
        <f t="shared" si="183"/>
        <v>0</v>
      </c>
      <c r="LVW181" s="216">
        <f t="shared" si="183"/>
        <v>0</v>
      </c>
      <c r="LVX181" s="216">
        <f t="shared" ref="LVX181:LYI181" si="184">LVX180+LVX174+LVX168+LVX155+LVX142+LVX131+LVX126+LVX110+LVX92+LVX76+LVX54+LVX22</f>
        <v>0</v>
      </c>
      <c r="LVY181" s="216">
        <f t="shared" si="184"/>
        <v>0</v>
      </c>
      <c r="LVZ181" s="216">
        <f t="shared" si="184"/>
        <v>0</v>
      </c>
      <c r="LWA181" s="216">
        <f t="shared" si="184"/>
        <v>0</v>
      </c>
      <c r="LWB181" s="216">
        <f t="shared" si="184"/>
        <v>0</v>
      </c>
      <c r="LWC181" s="216">
        <f t="shared" si="184"/>
        <v>0</v>
      </c>
      <c r="LWD181" s="216">
        <f t="shared" si="184"/>
        <v>0</v>
      </c>
      <c r="LWE181" s="216">
        <f t="shared" si="184"/>
        <v>0</v>
      </c>
      <c r="LWF181" s="216">
        <f t="shared" si="184"/>
        <v>0</v>
      </c>
      <c r="LWG181" s="216">
        <f t="shared" si="184"/>
        <v>0</v>
      </c>
      <c r="LWH181" s="216">
        <f t="shared" si="184"/>
        <v>0</v>
      </c>
      <c r="LWI181" s="216">
        <f t="shared" si="184"/>
        <v>0</v>
      </c>
      <c r="LWJ181" s="216">
        <f t="shared" si="184"/>
        <v>0</v>
      </c>
      <c r="LWK181" s="216">
        <f t="shared" si="184"/>
        <v>0</v>
      </c>
      <c r="LWL181" s="216">
        <f t="shared" si="184"/>
        <v>0</v>
      </c>
      <c r="LWM181" s="216">
        <f t="shared" si="184"/>
        <v>0</v>
      </c>
      <c r="LWN181" s="216">
        <f t="shared" si="184"/>
        <v>0</v>
      </c>
      <c r="LWO181" s="216">
        <f t="shared" si="184"/>
        <v>0</v>
      </c>
      <c r="LWP181" s="216">
        <f t="shared" si="184"/>
        <v>0</v>
      </c>
      <c r="LWQ181" s="216">
        <f t="shared" si="184"/>
        <v>0</v>
      </c>
      <c r="LWR181" s="216">
        <f t="shared" si="184"/>
        <v>0</v>
      </c>
      <c r="LWS181" s="216">
        <f t="shared" si="184"/>
        <v>0</v>
      </c>
      <c r="LWT181" s="216">
        <f t="shared" si="184"/>
        <v>0</v>
      </c>
      <c r="LWU181" s="216">
        <f t="shared" si="184"/>
        <v>0</v>
      </c>
      <c r="LWV181" s="216">
        <f t="shared" si="184"/>
        <v>0</v>
      </c>
      <c r="LWW181" s="216">
        <f t="shared" si="184"/>
        <v>0</v>
      </c>
      <c r="LWX181" s="216">
        <f t="shared" si="184"/>
        <v>0</v>
      </c>
      <c r="LWY181" s="216">
        <f t="shared" si="184"/>
        <v>0</v>
      </c>
      <c r="LWZ181" s="216">
        <f t="shared" si="184"/>
        <v>0</v>
      </c>
      <c r="LXA181" s="216">
        <f t="shared" si="184"/>
        <v>0</v>
      </c>
      <c r="LXB181" s="216">
        <f t="shared" si="184"/>
        <v>0</v>
      </c>
      <c r="LXC181" s="216">
        <f t="shared" si="184"/>
        <v>0</v>
      </c>
      <c r="LXD181" s="216">
        <f t="shared" si="184"/>
        <v>0</v>
      </c>
      <c r="LXE181" s="216">
        <f t="shared" si="184"/>
        <v>0</v>
      </c>
      <c r="LXF181" s="216">
        <f t="shared" si="184"/>
        <v>0</v>
      </c>
      <c r="LXG181" s="216">
        <f t="shared" si="184"/>
        <v>0</v>
      </c>
      <c r="LXH181" s="216">
        <f t="shared" si="184"/>
        <v>0</v>
      </c>
      <c r="LXI181" s="216">
        <f t="shared" si="184"/>
        <v>0</v>
      </c>
      <c r="LXJ181" s="216">
        <f t="shared" si="184"/>
        <v>0</v>
      </c>
      <c r="LXK181" s="216">
        <f t="shared" si="184"/>
        <v>0</v>
      </c>
      <c r="LXL181" s="216">
        <f t="shared" si="184"/>
        <v>0</v>
      </c>
      <c r="LXM181" s="216">
        <f t="shared" si="184"/>
        <v>0</v>
      </c>
      <c r="LXN181" s="216">
        <f t="shared" si="184"/>
        <v>0</v>
      </c>
      <c r="LXO181" s="216">
        <f t="shared" si="184"/>
        <v>0</v>
      </c>
      <c r="LXP181" s="216">
        <f t="shared" si="184"/>
        <v>0</v>
      </c>
      <c r="LXQ181" s="216">
        <f t="shared" si="184"/>
        <v>0</v>
      </c>
      <c r="LXR181" s="216">
        <f t="shared" si="184"/>
        <v>0</v>
      </c>
      <c r="LXS181" s="216">
        <f t="shared" si="184"/>
        <v>0</v>
      </c>
      <c r="LXT181" s="216">
        <f t="shared" si="184"/>
        <v>0</v>
      </c>
      <c r="LXU181" s="216">
        <f t="shared" si="184"/>
        <v>0</v>
      </c>
      <c r="LXV181" s="216">
        <f t="shared" si="184"/>
        <v>0</v>
      </c>
      <c r="LXW181" s="216">
        <f t="shared" si="184"/>
        <v>0</v>
      </c>
      <c r="LXX181" s="216">
        <f t="shared" si="184"/>
        <v>0</v>
      </c>
      <c r="LXY181" s="216">
        <f t="shared" si="184"/>
        <v>0</v>
      </c>
      <c r="LXZ181" s="216">
        <f t="shared" si="184"/>
        <v>0</v>
      </c>
      <c r="LYA181" s="216">
        <f t="shared" si="184"/>
        <v>0</v>
      </c>
      <c r="LYB181" s="216">
        <f t="shared" si="184"/>
        <v>0</v>
      </c>
      <c r="LYC181" s="216">
        <f t="shared" si="184"/>
        <v>0</v>
      </c>
      <c r="LYD181" s="216">
        <f t="shared" si="184"/>
        <v>0</v>
      </c>
      <c r="LYE181" s="216">
        <f t="shared" si="184"/>
        <v>0</v>
      </c>
      <c r="LYF181" s="216">
        <f t="shared" si="184"/>
        <v>0</v>
      </c>
      <c r="LYG181" s="216">
        <f t="shared" si="184"/>
        <v>0</v>
      </c>
      <c r="LYH181" s="216">
        <f t="shared" si="184"/>
        <v>0</v>
      </c>
      <c r="LYI181" s="216">
        <f t="shared" si="184"/>
        <v>0</v>
      </c>
      <c r="LYJ181" s="216">
        <f t="shared" ref="LYJ181:MAU181" si="185">LYJ180+LYJ174+LYJ168+LYJ155+LYJ142+LYJ131+LYJ126+LYJ110+LYJ92+LYJ76+LYJ54+LYJ22</f>
        <v>0</v>
      </c>
      <c r="LYK181" s="216">
        <f t="shared" si="185"/>
        <v>0</v>
      </c>
      <c r="LYL181" s="216">
        <f t="shared" si="185"/>
        <v>0</v>
      </c>
      <c r="LYM181" s="216">
        <f t="shared" si="185"/>
        <v>0</v>
      </c>
      <c r="LYN181" s="216">
        <f t="shared" si="185"/>
        <v>0</v>
      </c>
      <c r="LYO181" s="216">
        <f t="shared" si="185"/>
        <v>0</v>
      </c>
      <c r="LYP181" s="216">
        <f t="shared" si="185"/>
        <v>0</v>
      </c>
      <c r="LYQ181" s="216">
        <f t="shared" si="185"/>
        <v>0</v>
      </c>
      <c r="LYR181" s="216">
        <f t="shared" si="185"/>
        <v>0</v>
      </c>
      <c r="LYS181" s="216">
        <f t="shared" si="185"/>
        <v>0</v>
      </c>
      <c r="LYT181" s="216">
        <f t="shared" si="185"/>
        <v>0</v>
      </c>
      <c r="LYU181" s="216">
        <f t="shared" si="185"/>
        <v>0</v>
      </c>
      <c r="LYV181" s="216">
        <f t="shared" si="185"/>
        <v>0</v>
      </c>
      <c r="LYW181" s="216">
        <f t="shared" si="185"/>
        <v>0</v>
      </c>
      <c r="LYX181" s="216">
        <f t="shared" si="185"/>
        <v>0</v>
      </c>
      <c r="LYY181" s="216">
        <f t="shared" si="185"/>
        <v>0</v>
      </c>
      <c r="LYZ181" s="216">
        <f t="shared" si="185"/>
        <v>0</v>
      </c>
      <c r="LZA181" s="216">
        <f t="shared" si="185"/>
        <v>0</v>
      </c>
      <c r="LZB181" s="216">
        <f t="shared" si="185"/>
        <v>0</v>
      </c>
      <c r="LZC181" s="216">
        <f t="shared" si="185"/>
        <v>0</v>
      </c>
      <c r="LZD181" s="216">
        <f t="shared" si="185"/>
        <v>0</v>
      </c>
      <c r="LZE181" s="216">
        <f t="shared" si="185"/>
        <v>0</v>
      </c>
      <c r="LZF181" s="216">
        <f t="shared" si="185"/>
        <v>0</v>
      </c>
      <c r="LZG181" s="216">
        <f t="shared" si="185"/>
        <v>0</v>
      </c>
      <c r="LZH181" s="216">
        <f t="shared" si="185"/>
        <v>0</v>
      </c>
      <c r="LZI181" s="216">
        <f t="shared" si="185"/>
        <v>0</v>
      </c>
      <c r="LZJ181" s="216">
        <f t="shared" si="185"/>
        <v>0</v>
      </c>
      <c r="LZK181" s="216">
        <f t="shared" si="185"/>
        <v>0</v>
      </c>
      <c r="LZL181" s="216">
        <f t="shared" si="185"/>
        <v>0</v>
      </c>
      <c r="LZM181" s="216">
        <f t="shared" si="185"/>
        <v>0</v>
      </c>
      <c r="LZN181" s="216">
        <f t="shared" si="185"/>
        <v>0</v>
      </c>
      <c r="LZO181" s="216">
        <f t="shared" si="185"/>
        <v>0</v>
      </c>
      <c r="LZP181" s="216">
        <f t="shared" si="185"/>
        <v>0</v>
      </c>
      <c r="LZQ181" s="216">
        <f t="shared" si="185"/>
        <v>0</v>
      </c>
      <c r="LZR181" s="216">
        <f t="shared" si="185"/>
        <v>0</v>
      </c>
      <c r="LZS181" s="216">
        <f t="shared" si="185"/>
        <v>0</v>
      </c>
      <c r="LZT181" s="216">
        <f t="shared" si="185"/>
        <v>0</v>
      </c>
      <c r="LZU181" s="216">
        <f t="shared" si="185"/>
        <v>0</v>
      </c>
      <c r="LZV181" s="216">
        <f t="shared" si="185"/>
        <v>0</v>
      </c>
      <c r="LZW181" s="216">
        <f t="shared" si="185"/>
        <v>0</v>
      </c>
      <c r="LZX181" s="216">
        <f t="shared" si="185"/>
        <v>0</v>
      </c>
      <c r="LZY181" s="216">
        <f t="shared" si="185"/>
        <v>0</v>
      </c>
      <c r="LZZ181" s="216">
        <f t="shared" si="185"/>
        <v>0</v>
      </c>
      <c r="MAA181" s="216">
        <f t="shared" si="185"/>
        <v>0</v>
      </c>
      <c r="MAB181" s="216">
        <f t="shared" si="185"/>
        <v>0</v>
      </c>
      <c r="MAC181" s="216">
        <f t="shared" si="185"/>
        <v>0</v>
      </c>
      <c r="MAD181" s="216">
        <f t="shared" si="185"/>
        <v>0</v>
      </c>
      <c r="MAE181" s="216">
        <f t="shared" si="185"/>
        <v>0</v>
      </c>
      <c r="MAF181" s="216">
        <f t="shared" si="185"/>
        <v>0</v>
      </c>
      <c r="MAG181" s="216">
        <f t="shared" si="185"/>
        <v>0</v>
      </c>
      <c r="MAH181" s="216">
        <f t="shared" si="185"/>
        <v>0</v>
      </c>
      <c r="MAI181" s="216">
        <f t="shared" si="185"/>
        <v>0</v>
      </c>
      <c r="MAJ181" s="216">
        <f t="shared" si="185"/>
        <v>0</v>
      </c>
      <c r="MAK181" s="216">
        <f t="shared" si="185"/>
        <v>0</v>
      </c>
      <c r="MAL181" s="216">
        <f t="shared" si="185"/>
        <v>0</v>
      </c>
      <c r="MAM181" s="216">
        <f t="shared" si="185"/>
        <v>0</v>
      </c>
      <c r="MAN181" s="216">
        <f t="shared" si="185"/>
        <v>0</v>
      </c>
      <c r="MAO181" s="216">
        <f t="shared" si="185"/>
        <v>0</v>
      </c>
      <c r="MAP181" s="216">
        <f t="shared" si="185"/>
        <v>0</v>
      </c>
      <c r="MAQ181" s="216">
        <f t="shared" si="185"/>
        <v>0</v>
      </c>
      <c r="MAR181" s="216">
        <f t="shared" si="185"/>
        <v>0</v>
      </c>
      <c r="MAS181" s="216">
        <f t="shared" si="185"/>
        <v>0</v>
      </c>
      <c r="MAT181" s="216">
        <f t="shared" si="185"/>
        <v>0</v>
      </c>
      <c r="MAU181" s="216">
        <f t="shared" si="185"/>
        <v>0</v>
      </c>
      <c r="MAV181" s="216">
        <f t="shared" ref="MAV181:MDG181" si="186">MAV180+MAV174+MAV168+MAV155+MAV142+MAV131+MAV126+MAV110+MAV92+MAV76+MAV54+MAV22</f>
        <v>0</v>
      </c>
      <c r="MAW181" s="216">
        <f t="shared" si="186"/>
        <v>0</v>
      </c>
      <c r="MAX181" s="216">
        <f t="shared" si="186"/>
        <v>0</v>
      </c>
      <c r="MAY181" s="216">
        <f t="shared" si="186"/>
        <v>0</v>
      </c>
      <c r="MAZ181" s="216">
        <f t="shared" si="186"/>
        <v>0</v>
      </c>
      <c r="MBA181" s="216">
        <f t="shared" si="186"/>
        <v>0</v>
      </c>
      <c r="MBB181" s="216">
        <f t="shared" si="186"/>
        <v>0</v>
      </c>
      <c r="MBC181" s="216">
        <f t="shared" si="186"/>
        <v>0</v>
      </c>
      <c r="MBD181" s="216">
        <f t="shared" si="186"/>
        <v>0</v>
      </c>
      <c r="MBE181" s="216">
        <f t="shared" si="186"/>
        <v>0</v>
      </c>
      <c r="MBF181" s="216">
        <f t="shared" si="186"/>
        <v>0</v>
      </c>
      <c r="MBG181" s="216">
        <f t="shared" si="186"/>
        <v>0</v>
      </c>
      <c r="MBH181" s="216">
        <f t="shared" si="186"/>
        <v>0</v>
      </c>
      <c r="MBI181" s="216">
        <f t="shared" si="186"/>
        <v>0</v>
      </c>
      <c r="MBJ181" s="216">
        <f t="shared" si="186"/>
        <v>0</v>
      </c>
      <c r="MBK181" s="216">
        <f t="shared" si="186"/>
        <v>0</v>
      </c>
      <c r="MBL181" s="216">
        <f t="shared" si="186"/>
        <v>0</v>
      </c>
      <c r="MBM181" s="216">
        <f t="shared" si="186"/>
        <v>0</v>
      </c>
      <c r="MBN181" s="216">
        <f t="shared" si="186"/>
        <v>0</v>
      </c>
      <c r="MBO181" s="216">
        <f t="shared" si="186"/>
        <v>0</v>
      </c>
      <c r="MBP181" s="216">
        <f t="shared" si="186"/>
        <v>0</v>
      </c>
      <c r="MBQ181" s="216">
        <f t="shared" si="186"/>
        <v>0</v>
      </c>
      <c r="MBR181" s="216">
        <f t="shared" si="186"/>
        <v>0</v>
      </c>
      <c r="MBS181" s="216">
        <f t="shared" si="186"/>
        <v>0</v>
      </c>
      <c r="MBT181" s="216">
        <f t="shared" si="186"/>
        <v>0</v>
      </c>
      <c r="MBU181" s="216">
        <f t="shared" si="186"/>
        <v>0</v>
      </c>
      <c r="MBV181" s="216">
        <f t="shared" si="186"/>
        <v>0</v>
      </c>
      <c r="MBW181" s="216">
        <f t="shared" si="186"/>
        <v>0</v>
      </c>
      <c r="MBX181" s="216">
        <f t="shared" si="186"/>
        <v>0</v>
      </c>
      <c r="MBY181" s="216">
        <f t="shared" si="186"/>
        <v>0</v>
      </c>
      <c r="MBZ181" s="216">
        <f t="shared" si="186"/>
        <v>0</v>
      </c>
      <c r="MCA181" s="216">
        <f t="shared" si="186"/>
        <v>0</v>
      </c>
      <c r="MCB181" s="216">
        <f t="shared" si="186"/>
        <v>0</v>
      </c>
      <c r="MCC181" s="216">
        <f t="shared" si="186"/>
        <v>0</v>
      </c>
      <c r="MCD181" s="216">
        <f t="shared" si="186"/>
        <v>0</v>
      </c>
      <c r="MCE181" s="216">
        <f t="shared" si="186"/>
        <v>0</v>
      </c>
      <c r="MCF181" s="216">
        <f t="shared" si="186"/>
        <v>0</v>
      </c>
      <c r="MCG181" s="216">
        <f t="shared" si="186"/>
        <v>0</v>
      </c>
      <c r="MCH181" s="216">
        <f t="shared" si="186"/>
        <v>0</v>
      </c>
      <c r="MCI181" s="216">
        <f t="shared" si="186"/>
        <v>0</v>
      </c>
      <c r="MCJ181" s="216">
        <f t="shared" si="186"/>
        <v>0</v>
      </c>
      <c r="MCK181" s="216">
        <f t="shared" si="186"/>
        <v>0</v>
      </c>
      <c r="MCL181" s="216">
        <f t="shared" si="186"/>
        <v>0</v>
      </c>
      <c r="MCM181" s="216">
        <f t="shared" si="186"/>
        <v>0</v>
      </c>
      <c r="MCN181" s="216">
        <f t="shared" si="186"/>
        <v>0</v>
      </c>
      <c r="MCO181" s="216">
        <f t="shared" si="186"/>
        <v>0</v>
      </c>
      <c r="MCP181" s="216">
        <f t="shared" si="186"/>
        <v>0</v>
      </c>
      <c r="MCQ181" s="216">
        <f t="shared" si="186"/>
        <v>0</v>
      </c>
      <c r="MCR181" s="216">
        <f t="shared" si="186"/>
        <v>0</v>
      </c>
      <c r="MCS181" s="216">
        <f t="shared" si="186"/>
        <v>0</v>
      </c>
      <c r="MCT181" s="216">
        <f t="shared" si="186"/>
        <v>0</v>
      </c>
      <c r="MCU181" s="216">
        <f t="shared" si="186"/>
        <v>0</v>
      </c>
      <c r="MCV181" s="216">
        <f t="shared" si="186"/>
        <v>0</v>
      </c>
      <c r="MCW181" s="216">
        <f t="shared" si="186"/>
        <v>0</v>
      </c>
      <c r="MCX181" s="216">
        <f t="shared" si="186"/>
        <v>0</v>
      </c>
      <c r="MCY181" s="216">
        <f t="shared" si="186"/>
        <v>0</v>
      </c>
      <c r="MCZ181" s="216">
        <f t="shared" si="186"/>
        <v>0</v>
      </c>
      <c r="MDA181" s="216">
        <f t="shared" si="186"/>
        <v>0</v>
      </c>
      <c r="MDB181" s="216">
        <f t="shared" si="186"/>
        <v>0</v>
      </c>
      <c r="MDC181" s="216">
        <f t="shared" si="186"/>
        <v>0</v>
      </c>
      <c r="MDD181" s="216">
        <f t="shared" si="186"/>
        <v>0</v>
      </c>
      <c r="MDE181" s="216">
        <f t="shared" si="186"/>
        <v>0</v>
      </c>
      <c r="MDF181" s="216">
        <f t="shared" si="186"/>
        <v>0</v>
      </c>
      <c r="MDG181" s="216">
        <f t="shared" si="186"/>
        <v>0</v>
      </c>
      <c r="MDH181" s="216">
        <f t="shared" ref="MDH181:MFS181" si="187">MDH180+MDH174+MDH168+MDH155+MDH142+MDH131+MDH126+MDH110+MDH92+MDH76+MDH54+MDH22</f>
        <v>0</v>
      </c>
      <c r="MDI181" s="216">
        <f t="shared" si="187"/>
        <v>0</v>
      </c>
      <c r="MDJ181" s="216">
        <f t="shared" si="187"/>
        <v>0</v>
      </c>
      <c r="MDK181" s="216">
        <f t="shared" si="187"/>
        <v>0</v>
      </c>
      <c r="MDL181" s="216">
        <f t="shared" si="187"/>
        <v>0</v>
      </c>
      <c r="MDM181" s="216">
        <f t="shared" si="187"/>
        <v>0</v>
      </c>
      <c r="MDN181" s="216">
        <f t="shared" si="187"/>
        <v>0</v>
      </c>
      <c r="MDO181" s="216">
        <f t="shared" si="187"/>
        <v>0</v>
      </c>
      <c r="MDP181" s="216">
        <f t="shared" si="187"/>
        <v>0</v>
      </c>
      <c r="MDQ181" s="216">
        <f t="shared" si="187"/>
        <v>0</v>
      </c>
      <c r="MDR181" s="216">
        <f t="shared" si="187"/>
        <v>0</v>
      </c>
      <c r="MDS181" s="216">
        <f t="shared" si="187"/>
        <v>0</v>
      </c>
      <c r="MDT181" s="216">
        <f t="shared" si="187"/>
        <v>0</v>
      </c>
      <c r="MDU181" s="216">
        <f t="shared" si="187"/>
        <v>0</v>
      </c>
      <c r="MDV181" s="216">
        <f t="shared" si="187"/>
        <v>0</v>
      </c>
      <c r="MDW181" s="216">
        <f t="shared" si="187"/>
        <v>0</v>
      </c>
      <c r="MDX181" s="216">
        <f t="shared" si="187"/>
        <v>0</v>
      </c>
      <c r="MDY181" s="216">
        <f t="shared" si="187"/>
        <v>0</v>
      </c>
      <c r="MDZ181" s="216">
        <f t="shared" si="187"/>
        <v>0</v>
      </c>
      <c r="MEA181" s="216">
        <f t="shared" si="187"/>
        <v>0</v>
      </c>
      <c r="MEB181" s="216">
        <f t="shared" si="187"/>
        <v>0</v>
      </c>
      <c r="MEC181" s="216">
        <f t="shared" si="187"/>
        <v>0</v>
      </c>
      <c r="MED181" s="216">
        <f t="shared" si="187"/>
        <v>0</v>
      </c>
      <c r="MEE181" s="216">
        <f t="shared" si="187"/>
        <v>0</v>
      </c>
      <c r="MEF181" s="216">
        <f t="shared" si="187"/>
        <v>0</v>
      </c>
      <c r="MEG181" s="216">
        <f t="shared" si="187"/>
        <v>0</v>
      </c>
      <c r="MEH181" s="216">
        <f t="shared" si="187"/>
        <v>0</v>
      </c>
      <c r="MEI181" s="216">
        <f t="shared" si="187"/>
        <v>0</v>
      </c>
      <c r="MEJ181" s="216">
        <f t="shared" si="187"/>
        <v>0</v>
      </c>
      <c r="MEK181" s="216">
        <f t="shared" si="187"/>
        <v>0</v>
      </c>
      <c r="MEL181" s="216">
        <f t="shared" si="187"/>
        <v>0</v>
      </c>
      <c r="MEM181" s="216">
        <f t="shared" si="187"/>
        <v>0</v>
      </c>
      <c r="MEN181" s="216">
        <f t="shared" si="187"/>
        <v>0</v>
      </c>
      <c r="MEO181" s="216">
        <f t="shared" si="187"/>
        <v>0</v>
      </c>
      <c r="MEP181" s="216">
        <f t="shared" si="187"/>
        <v>0</v>
      </c>
      <c r="MEQ181" s="216">
        <f t="shared" si="187"/>
        <v>0</v>
      </c>
      <c r="MER181" s="216">
        <f t="shared" si="187"/>
        <v>0</v>
      </c>
      <c r="MES181" s="216">
        <f t="shared" si="187"/>
        <v>0</v>
      </c>
      <c r="MET181" s="216">
        <f t="shared" si="187"/>
        <v>0</v>
      </c>
      <c r="MEU181" s="216">
        <f t="shared" si="187"/>
        <v>0</v>
      </c>
      <c r="MEV181" s="216">
        <f t="shared" si="187"/>
        <v>0</v>
      </c>
      <c r="MEW181" s="216">
        <f t="shared" si="187"/>
        <v>0</v>
      </c>
      <c r="MEX181" s="216">
        <f t="shared" si="187"/>
        <v>0</v>
      </c>
      <c r="MEY181" s="216">
        <f t="shared" si="187"/>
        <v>0</v>
      </c>
      <c r="MEZ181" s="216">
        <f t="shared" si="187"/>
        <v>0</v>
      </c>
      <c r="MFA181" s="216">
        <f t="shared" si="187"/>
        <v>0</v>
      </c>
      <c r="MFB181" s="216">
        <f t="shared" si="187"/>
        <v>0</v>
      </c>
      <c r="MFC181" s="216">
        <f t="shared" si="187"/>
        <v>0</v>
      </c>
      <c r="MFD181" s="216">
        <f t="shared" si="187"/>
        <v>0</v>
      </c>
      <c r="MFE181" s="216">
        <f t="shared" si="187"/>
        <v>0</v>
      </c>
      <c r="MFF181" s="216">
        <f t="shared" si="187"/>
        <v>0</v>
      </c>
      <c r="MFG181" s="216">
        <f t="shared" si="187"/>
        <v>0</v>
      </c>
      <c r="MFH181" s="216">
        <f t="shared" si="187"/>
        <v>0</v>
      </c>
      <c r="MFI181" s="216">
        <f t="shared" si="187"/>
        <v>0</v>
      </c>
      <c r="MFJ181" s="216">
        <f t="shared" si="187"/>
        <v>0</v>
      </c>
      <c r="MFK181" s="216">
        <f t="shared" si="187"/>
        <v>0</v>
      </c>
      <c r="MFL181" s="216">
        <f t="shared" si="187"/>
        <v>0</v>
      </c>
      <c r="MFM181" s="216">
        <f t="shared" si="187"/>
        <v>0</v>
      </c>
      <c r="MFN181" s="216">
        <f t="shared" si="187"/>
        <v>0</v>
      </c>
      <c r="MFO181" s="216">
        <f t="shared" si="187"/>
        <v>0</v>
      </c>
      <c r="MFP181" s="216">
        <f t="shared" si="187"/>
        <v>0</v>
      </c>
      <c r="MFQ181" s="216">
        <f t="shared" si="187"/>
        <v>0</v>
      </c>
      <c r="MFR181" s="216">
        <f t="shared" si="187"/>
        <v>0</v>
      </c>
      <c r="MFS181" s="216">
        <f t="shared" si="187"/>
        <v>0</v>
      </c>
      <c r="MFT181" s="216">
        <f t="shared" ref="MFT181:MIE181" si="188">MFT180+MFT174+MFT168+MFT155+MFT142+MFT131+MFT126+MFT110+MFT92+MFT76+MFT54+MFT22</f>
        <v>0</v>
      </c>
      <c r="MFU181" s="216">
        <f t="shared" si="188"/>
        <v>0</v>
      </c>
      <c r="MFV181" s="216">
        <f t="shared" si="188"/>
        <v>0</v>
      </c>
      <c r="MFW181" s="216">
        <f t="shared" si="188"/>
        <v>0</v>
      </c>
      <c r="MFX181" s="216">
        <f t="shared" si="188"/>
        <v>0</v>
      </c>
      <c r="MFY181" s="216">
        <f t="shared" si="188"/>
        <v>0</v>
      </c>
      <c r="MFZ181" s="216">
        <f t="shared" si="188"/>
        <v>0</v>
      </c>
      <c r="MGA181" s="216">
        <f t="shared" si="188"/>
        <v>0</v>
      </c>
      <c r="MGB181" s="216">
        <f t="shared" si="188"/>
        <v>0</v>
      </c>
      <c r="MGC181" s="216">
        <f t="shared" si="188"/>
        <v>0</v>
      </c>
      <c r="MGD181" s="216">
        <f t="shared" si="188"/>
        <v>0</v>
      </c>
      <c r="MGE181" s="216">
        <f t="shared" si="188"/>
        <v>0</v>
      </c>
      <c r="MGF181" s="216">
        <f t="shared" si="188"/>
        <v>0</v>
      </c>
      <c r="MGG181" s="216">
        <f t="shared" si="188"/>
        <v>0</v>
      </c>
      <c r="MGH181" s="216">
        <f t="shared" si="188"/>
        <v>0</v>
      </c>
      <c r="MGI181" s="216">
        <f t="shared" si="188"/>
        <v>0</v>
      </c>
      <c r="MGJ181" s="216">
        <f t="shared" si="188"/>
        <v>0</v>
      </c>
      <c r="MGK181" s="216">
        <f t="shared" si="188"/>
        <v>0</v>
      </c>
      <c r="MGL181" s="216">
        <f t="shared" si="188"/>
        <v>0</v>
      </c>
      <c r="MGM181" s="216">
        <f t="shared" si="188"/>
        <v>0</v>
      </c>
      <c r="MGN181" s="216">
        <f t="shared" si="188"/>
        <v>0</v>
      </c>
      <c r="MGO181" s="216">
        <f t="shared" si="188"/>
        <v>0</v>
      </c>
      <c r="MGP181" s="216">
        <f t="shared" si="188"/>
        <v>0</v>
      </c>
      <c r="MGQ181" s="216">
        <f t="shared" si="188"/>
        <v>0</v>
      </c>
      <c r="MGR181" s="216">
        <f t="shared" si="188"/>
        <v>0</v>
      </c>
      <c r="MGS181" s="216">
        <f t="shared" si="188"/>
        <v>0</v>
      </c>
      <c r="MGT181" s="216">
        <f t="shared" si="188"/>
        <v>0</v>
      </c>
      <c r="MGU181" s="216">
        <f t="shared" si="188"/>
        <v>0</v>
      </c>
      <c r="MGV181" s="216">
        <f t="shared" si="188"/>
        <v>0</v>
      </c>
      <c r="MGW181" s="216">
        <f t="shared" si="188"/>
        <v>0</v>
      </c>
      <c r="MGX181" s="216">
        <f t="shared" si="188"/>
        <v>0</v>
      </c>
      <c r="MGY181" s="216">
        <f t="shared" si="188"/>
        <v>0</v>
      </c>
      <c r="MGZ181" s="216">
        <f t="shared" si="188"/>
        <v>0</v>
      </c>
      <c r="MHA181" s="216">
        <f t="shared" si="188"/>
        <v>0</v>
      </c>
      <c r="MHB181" s="216">
        <f t="shared" si="188"/>
        <v>0</v>
      </c>
      <c r="MHC181" s="216">
        <f t="shared" si="188"/>
        <v>0</v>
      </c>
      <c r="MHD181" s="216">
        <f t="shared" si="188"/>
        <v>0</v>
      </c>
      <c r="MHE181" s="216">
        <f t="shared" si="188"/>
        <v>0</v>
      </c>
      <c r="MHF181" s="216">
        <f t="shared" si="188"/>
        <v>0</v>
      </c>
      <c r="MHG181" s="216">
        <f t="shared" si="188"/>
        <v>0</v>
      </c>
      <c r="MHH181" s="216">
        <f t="shared" si="188"/>
        <v>0</v>
      </c>
      <c r="MHI181" s="216">
        <f t="shared" si="188"/>
        <v>0</v>
      </c>
      <c r="MHJ181" s="216">
        <f t="shared" si="188"/>
        <v>0</v>
      </c>
      <c r="MHK181" s="216">
        <f t="shared" si="188"/>
        <v>0</v>
      </c>
      <c r="MHL181" s="216">
        <f t="shared" si="188"/>
        <v>0</v>
      </c>
      <c r="MHM181" s="216">
        <f t="shared" si="188"/>
        <v>0</v>
      </c>
      <c r="MHN181" s="216">
        <f t="shared" si="188"/>
        <v>0</v>
      </c>
      <c r="MHO181" s="216">
        <f t="shared" si="188"/>
        <v>0</v>
      </c>
      <c r="MHP181" s="216">
        <f t="shared" si="188"/>
        <v>0</v>
      </c>
      <c r="MHQ181" s="216">
        <f t="shared" si="188"/>
        <v>0</v>
      </c>
      <c r="MHR181" s="216">
        <f t="shared" si="188"/>
        <v>0</v>
      </c>
      <c r="MHS181" s="216">
        <f t="shared" si="188"/>
        <v>0</v>
      </c>
      <c r="MHT181" s="216">
        <f t="shared" si="188"/>
        <v>0</v>
      </c>
      <c r="MHU181" s="216">
        <f t="shared" si="188"/>
        <v>0</v>
      </c>
      <c r="MHV181" s="216">
        <f t="shared" si="188"/>
        <v>0</v>
      </c>
      <c r="MHW181" s="216">
        <f t="shared" si="188"/>
        <v>0</v>
      </c>
      <c r="MHX181" s="216">
        <f t="shared" si="188"/>
        <v>0</v>
      </c>
      <c r="MHY181" s="216">
        <f t="shared" si="188"/>
        <v>0</v>
      </c>
      <c r="MHZ181" s="216">
        <f t="shared" si="188"/>
        <v>0</v>
      </c>
      <c r="MIA181" s="216">
        <f t="shared" si="188"/>
        <v>0</v>
      </c>
      <c r="MIB181" s="216">
        <f t="shared" si="188"/>
        <v>0</v>
      </c>
      <c r="MIC181" s="216">
        <f t="shared" si="188"/>
        <v>0</v>
      </c>
      <c r="MID181" s="216">
        <f t="shared" si="188"/>
        <v>0</v>
      </c>
      <c r="MIE181" s="216">
        <f t="shared" si="188"/>
        <v>0</v>
      </c>
      <c r="MIF181" s="216">
        <f t="shared" ref="MIF181:MKQ181" si="189">MIF180+MIF174+MIF168+MIF155+MIF142+MIF131+MIF126+MIF110+MIF92+MIF76+MIF54+MIF22</f>
        <v>0</v>
      </c>
      <c r="MIG181" s="216">
        <f t="shared" si="189"/>
        <v>0</v>
      </c>
      <c r="MIH181" s="216">
        <f t="shared" si="189"/>
        <v>0</v>
      </c>
      <c r="MII181" s="216">
        <f t="shared" si="189"/>
        <v>0</v>
      </c>
      <c r="MIJ181" s="216">
        <f t="shared" si="189"/>
        <v>0</v>
      </c>
      <c r="MIK181" s="216">
        <f t="shared" si="189"/>
        <v>0</v>
      </c>
      <c r="MIL181" s="216">
        <f t="shared" si="189"/>
        <v>0</v>
      </c>
      <c r="MIM181" s="216">
        <f t="shared" si="189"/>
        <v>0</v>
      </c>
      <c r="MIN181" s="216">
        <f t="shared" si="189"/>
        <v>0</v>
      </c>
      <c r="MIO181" s="216">
        <f t="shared" si="189"/>
        <v>0</v>
      </c>
      <c r="MIP181" s="216">
        <f t="shared" si="189"/>
        <v>0</v>
      </c>
      <c r="MIQ181" s="216">
        <f t="shared" si="189"/>
        <v>0</v>
      </c>
      <c r="MIR181" s="216">
        <f t="shared" si="189"/>
        <v>0</v>
      </c>
      <c r="MIS181" s="216">
        <f t="shared" si="189"/>
        <v>0</v>
      </c>
      <c r="MIT181" s="216">
        <f t="shared" si="189"/>
        <v>0</v>
      </c>
      <c r="MIU181" s="216">
        <f t="shared" si="189"/>
        <v>0</v>
      </c>
      <c r="MIV181" s="216">
        <f t="shared" si="189"/>
        <v>0</v>
      </c>
      <c r="MIW181" s="216">
        <f t="shared" si="189"/>
        <v>0</v>
      </c>
      <c r="MIX181" s="216">
        <f t="shared" si="189"/>
        <v>0</v>
      </c>
      <c r="MIY181" s="216">
        <f t="shared" si="189"/>
        <v>0</v>
      </c>
      <c r="MIZ181" s="216">
        <f t="shared" si="189"/>
        <v>0</v>
      </c>
      <c r="MJA181" s="216">
        <f t="shared" si="189"/>
        <v>0</v>
      </c>
      <c r="MJB181" s="216">
        <f t="shared" si="189"/>
        <v>0</v>
      </c>
      <c r="MJC181" s="216">
        <f t="shared" si="189"/>
        <v>0</v>
      </c>
      <c r="MJD181" s="216">
        <f t="shared" si="189"/>
        <v>0</v>
      </c>
      <c r="MJE181" s="216">
        <f t="shared" si="189"/>
        <v>0</v>
      </c>
      <c r="MJF181" s="216">
        <f t="shared" si="189"/>
        <v>0</v>
      </c>
      <c r="MJG181" s="216">
        <f t="shared" si="189"/>
        <v>0</v>
      </c>
      <c r="MJH181" s="216">
        <f t="shared" si="189"/>
        <v>0</v>
      </c>
      <c r="MJI181" s="216">
        <f t="shared" si="189"/>
        <v>0</v>
      </c>
      <c r="MJJ181" s="216">
        <f t="shared" si="189"/>
        <v>0</v>
      </c>
      <c r="MJK181" s="216">
        <f t="shared" si="189"/>
        <v>0</v>
      </c>
      <c r="MJL181" s="216">
        <f t="shared" si="189"/>
        <v>0</v>
      </c>
      <c r="MJM181" s="216">
        <f t="shared" si="189"/>
        <v>0</v>
      </c>
      <c r="MJN181" s="216">
        <f t="shared" si="189"/>
        <v>0</v>
      </c>
      <c r="MJO181" s="216">
        <f t="shared" si="189"/>
        <v>0</v>
      </c>
      <c r="MJP181" s="216">
        <f t="shared" si="189"/>
        <v>0</v>
      </c>
      <c r="MJQ181" s="216">
        <f t="shared" si="189"/>
        <v>0</v>
      </c>
      <c r="MJR181" s="216">
        <f t="shared" si="189"/>
        <v>0</v>
      </c>
      <c r="MJS181" s="216">
        <f t="shared" si="189"/>
        <v>0</v>
      </c>
      <c r="MJT181" s="216">
        <f t="shared" si="189"/>
        <v>0</v>
      </c>
      <c r="MJU181" s="216">
        <f t="shared" si="189"/>
        <v>0</v>
      </c>
      <c r="MJV181" s="216">
        <f t="shared" si="189"/>
        <v>0</v>
      </c>
      <c r="MJW181" s="216">
        <f t="shared" si="189"/>
        <v>0</v>
      </c>
      <c r="MJX181" s="216">
        <f t="shared" si="189"/>
        <v>0</v>
      </c>
      <c r="MJY181" s="216">
        <f t="shared" si="189"/>
        <v>0</v>
      </c>
      <c r="MJZ181" s="216">
        <f t="shared" si="189"/>
        <v>0</v>
      </c>
      <c r="MKA181" s="216">
        <f t="shared" si="189"/>
        <v>0</v>
      </c>
      <c r="MKB181" s="216">
        <f t="shared" si="189"/>
        <v>0</v>
      </c>
      <c r="MKC181" s="216">
        <f t="shared" si="189"/>
        <v>0</v>
      </c>
      <c r="MKD181" s="216">
        <f t="shared" si="189"/>
        <v>0</v>
      </c>
      <c r="MKE181" s="216">
        <f t="shared" si="189"/>
        <v>0</v>
      </c>
      <c r="MKF181" s="216">
        <f t="shared" si="189"/>
        <v>0</v>
      </c>
      <c r="MKG181" s="216">
        <f t="shared" si="189"/>
        <v>0</v>
      </c>
      <c r="MKH181" s="216">
        <f t="shared" si="189"/>
        <v>0</v>
      </c>
      <c r="MKI181" s="216">
        <f t="shared" si="189"/>
        <v>0</v>
      </c>
      <c r="MKJ181" s="216">
        <f t="shared" si="189"/>
        <v>0</v>
      </c>
      <c r="MKK181" s="216">
        <f t="shared" si="189"/>
        <v>0</v>
      </c>
      <c r="MKL181" s="216">
        <f t="shared" si="189"/>
        <v>0</v>
      </c>
      <c r="MKM181" s="216">
        <f t="shared" si="189"/>
        <v>0</v>
      </c>
      <c r="MKN181" s="216">
        <f t="shared" si="189"/>
        <v>0</v>
      </c>
      <c r="MKO181" s="216">
        <f t="shared" si="189"/>
        <v>0</v>
      </c>
      <c r="MKP181" s="216">
        <f t="shared" si="189"/>
        <v>0</v>
      </c>
      <c r="MKQ181" s="216">
        <f t="shared" si="189"/>
        <v>0</v>
      </c>
      <c r="MKR181" s="216">
        <f t="shared" ref="MKR181:MNC181" si="190">MKR180+MKR174+MKR168+MKR155+MKR142+MKR131+MKR126+MKR110+MKR92+MKR76+MKR54+MKR22</f>
        <v>0</v>
      </c>
      <c r="MKS181" s="216">
        <f t="shared" si="190"/>
        <v>0</v>
      </c>
      <c r="MKT181" s="216">
        <f t="shared" si="190"/>
        <v>0</v>
      </c>
      <c r="MKU181" s="216">
        <f t="shared" si="190"/>
        <v>0</v>
      </c>
      <c r="MKV181" s="216">
        <f t="shared" si="190"/>
        <v>0</v>
      </c>
      <c r="MKW181" s="216">
        <f t="shared" si="190"/>
        <v>0</v>
      </c>
      <c r="MKX181" s="216">
        <f t="shared" si="190"/>
        <v>0</v>
      </c>
      <c r="MKY181" s="216">
        <f t="shared" si="190"/>
        <v>0</v>
      </c>
      <c r="MKZ181" s="216">
        <f t="shared" si="190"/>
        <v>0</v>
      </c>
      <c r="MLA181" s="216">
        <f t="shared" si="190"/>
        <v>0</v>
      </c>
      <c r="MLB181" s="216">
        <f t="shared" si="190"/>
        <v>0</v>
      </c>
      <c r="MLC181" s="216">
        <f t="shared" si="190"/>
        <v>0</v>
      </c>
      <c r="MLD181" s="216">
        <f t="shared" si="190"/>
        <v>0</v>
      </c>
      <c r="MLE181" s="216">
        <f t="shared" si="190"/>
        <v>0</v>
      </c>
      <c r="MLF181" s="216">
        <f t="shared" si="190"/>
        <v>0</v>
      </c>
      <c r="MLG181" s="216">
        <f t="shared" si="190"/>
        <v>0</v>
      </c>
      <c r="MLH181" s="216">
        <f t="shared" si="190"/>
        <v>0</v>
      </c>
      <c r="MLI181" s="216">
        <f t="shared" si="190"/>
        <v>0</v>
      </c>
      <c r="MLJ181" s="216">
        <f t="shared" si="190"/>
        <v>0</v>
      </c>
      <c r="MLK181" s="216">
        <f t="shared" si="190"/>
        <v>0</v>
      </c>
      <c r="MLL181" s="216">
        <f t="shared" si="190"/>
        <v>0</v>
      </c>
      <c r="MLM181" s="216">
        <f t="shared" si="190"/>
        <v>0</v>
      </c>
      <c r="MLN181" s="216">
        <f t="shared" si="190"/>
        <v>0</v>
      </c>
      <c r="MLO181" s="216">
        <f t="shared" si="190"/>
        <v>0</v>
      </c>
      <c r="MLP181" s="216">
        <f t="shared" si="190"/>
        <v>0</v>
      </c>
      <c r="MLQ181" s="216">
        <f t="shared" si="190"/>
        <v>0</v>
      </c>
      <c r="MLR181" s="216">
        <f t="shared" si="190"/>
        <v>0</v>
      </c>
      <c r="MLS181" s="216">
        <f t="shared" si="190"/>
        <v>0</v>
      </c>
      <c r="MLT181" s="216">
        <f t="shared" si="190"/>
        <v>0</v>
      </c>
      <c r="MLU181" s="216">
        <f t="shared" si="190"/>
        <v>0</v>
      </c>
      <c r="MLV181" s="216">
        <f t="shared" si="190"/>
        <v>0</v>
      </c>
      <c r="MLW181" s="216">
        <f t="shared" si="190"/>
        <v>0</v>
      </c>
      <c r="MLX181" s="216">
        <f t="shared" si="190"/>
        <v>0</v>
      </c>
      <c r="MLY181" s="216">
        <f t="shared" si="190"/>
        <v>0</v>
      </c>
      <c r="MLZ181" s="216">
        <f t="shared" si="190"/>
        <v>0</v>
      </c>
      <c r="MMA181" s="216">
        <f t="shared" si="190"/>
        <v>0</v>
      </c>
      <c r="MMB181" s="216">
        <f t="shared" si="190"/>
        <v>0</v>
      </c>
      <c r="MMC181" s="216">
        <f t="shared" si="190"/>
        <v>0</v>
      </c>
      <c r="MMD181" s="216">
        <f t="shared" si="190"/>
        <v>0</v>
      </c>
      <c r="MME181" s="216">
        <f t="shared" si="190"/>
        <v>0</v>
      </c>
      <c r="MMF181" s="216">
        <f t="shared" si="190"/>
        <v>0</v>
      </c>
      <c r="MMG181" s="216">
        <f t="shared" si="190"/>
        <v>0</v>
      </c>
      <c r="MMH181" s="216">
        <f t="shared" si="190"/>
        <v>0</v>
      </c>
      <c r="MMI181" s="216">
        <f t="shared" si="190"/>
        <v>0</v>
      </c>
      <c r="MMJ181" s="216">
        <f t="shared" si="190"/>
        <v>0</v>
      </c>
      <c r="MMK181" s="216">
        <f t="shared" si="190"/>
        <v>0</v>
      </c>
      <c r="MML181" s="216">
        <f t="shared" si="190"/>
        <v>0</v>
      </c>
      <c r="MMM181" s="216">
        <f t="shared" si="190"/>
        <v>0</v>
      </c>
      <c r="MMN181" s="216">
        <f t="shared" si="190"/>
        <v>0</v>
      </c>
      <c r="MMO181" s="216">
        <f t="shared" si="190"/>
        <v>0</v>
      </c>
      <c r="MMP181" s="216">
        <f t="shared" si="190"/>
        <v>0</v>
      </c>
      <c r="MMQ181" s="216">
        <f t="shared" si="190"/>
        <v>0</v>
      </c>
      <c r="MMR181" s="216">
        <f t="shared" si="190"/>
        <v>0</v>
      </c>
      <c r="MMS181" s="216">
        <f t="shared" si="190"/>
        <v>0</v>
      </c>
      <c r="MMT181" s="216">
        <f t="shared" si="190"/>
        <v>0</v>
      </c>
      <c r="MMU181" s="216">
        <f t="shared" si="190"/>
        <v>0</v>
      </c>
      <c r="MMV181" s="216">
        <f t="shared" si="190"/>
        <v>0</v>
      </c>
      <c r="MMW181" s="216">
        <f t="shared" si="190"/>
        <v>0</v>
      </c>
      <c r="MMX181" s="216">
        <f t="shared" si="190"/>
        <v>0</v>
      </c>
      <c r="MMY181" s="216">
        <f t="shared" si="190"/>
        <v>0</v>
      </c>
      <c r="MMZ181" s="216">
        <f t="shared" si="190"/>
        <v>0</v>
      </c>
      <c r="MNA181" s="216">
        <f t="shared" si="190"/>
        <v>0</v>
      </c>
      <c r="MNB181" s="216">
        <f t="shared" si="190"/>
        <v>0</v>
      </c>
      <c r="MNC181" s="216">
        <f t="shared" si="190"/>
        <v>0</v>
      </c>
      <c r="MND181" s="216">
        <f t="shared" ref="MND181:MPO181" si="191">MND180+MND174+MND168+MND155+MND142+MND131+MND126+MND110+MND92+MND76+MND54+MND22</f>
        <v>0</v>
      </c>
      <c r="MNE181" s="216">
        <f t="shared" si="191"/>
        <v>0</v>
      </c>
      <c r="MNF181" s="216">
        <f t="shared" si="191"/>
        <v>0</v>
      </c>
      <c r="MNG181" s="216">
        <f t="shared" si="191"/>
        <v>0</v>
      </c>
      <c r="MNH181" s="216">
        <f t="shared" si="191"/>
        <v>0</v>
      </c>
      <c r="MNI181" s="216">
        <f t="shared" si="191"/>
        <v>0</v>
      </c>
      <c r="MNJ181" s="216">
        <f t="shared" si="191"/>
        <v>0</v>
      </c>
      <c r="MNK181" s="216">
        <f t="shared" si="191"/>
        <v>0</v>
      </c>
      <c r="MNL181" s="216">
        <f t="shared" si="191"/>
        <v>0</v>
      </c>
      <c r="MNM181" s="216">
        <f t="shared" si="191"/>
        <v>0</v>
      </c>
      <c r="MNN181" s="216">
        <f t="shared" si="191"/>
        <v>0</v>
      </c>
      <c r="MNO181" s="216">
        <f t="shared" si="191"/>
        <v>0</v>
      </c>
      <c r="MNP181" s="216">
        <f t="shared" si="191"/>
        <v>0</v>
      </c>
      <c r="MNQ181" s="216">
        <f t="shared" si="191"/>
        <v>0</v>
      </c>
      <c r="MNR181" s="216">
        <f t="shared" si="191"/>
        <v>0</v>
      </c>
      <c r="MNS181" s="216">
        <f t="shared" si="191"/>
        <v>0</v>
      </c>
      <c r="MNT181" s="216">
        <f t="shared" si="191"/>
        <v>0</v>
      </c>
      <c r="MNU181" s="216">
        <f t="shared" si="191"/>
        <v>0</v>
      </c>
      <c r="MNV181" s="216">
        <f t="shared" si="191"/>
        <v>0</v>
      </c>
      <c r="MNW181" s="216">
        <f t="shared" si="191"/>
        <v>0</v>
      </c>
      <c r="MNX181" s="216">
        <f t="shared" si="191"/>
        <v>0</v>
      </c>
      <c r="MNY181" s="216">
        <f t="shared" si="191"/>
        <v>0</v>
      </c>
      <c r="MNZ181" s="216">
        <f t="shared" si="191"/>
        <v>0</v>
      </c>
      <c r="MOA181" s="216">
        <f t="shared" si="191"/>
        <v>0</v>
      </c>
      <c r="MOB181" s="216">
        <f t="shared" si="191"/>
        <v>0</v>
      </c>
      <c r="MOC181" s="216">
        <f t="shared" si="191"/>
        <v>0</v>
      </c>
      <c r="MOD181" s="216">
        <f t="shared" si="191"/>
        <v>0</v>
      </c>
      <c r="MOE181" s="216">
        <f t="shared" si="191"/>
        <v>0</v>
      </c>
      <c r="MOF181" s="216">
        <f t="shared" si="191"/>
        <v>0</v>
      </c>
      <c r="MOG181" s="216">
        <f t="shared" si="191"/>
        <v>0</v>
      </c>
      <c r="MOH181" s="216">
        <f t="shared" si="191"/>
        <v>0</v>
      </c>
      <c r="MOI181" s="216">
        <f t="shared" si="191"/>
        <v>0</v>
      </c>
      <c r="MOJ181" s="216">
        <f t="shared" si="191"/>
        <v>0</v>
      </c>
      <c r="MOK181" s="216">
        <f t="shared" si="191"/>
        <v>0</v>
      </c>
      <c r="MOL181" s="216">
        <f t="shared" si="191"/>
        <v>0</v>
      </c>
      <c r="MOM181" s="216">
        <f t="shared" si="191"/>
        <v>0</v>
      </c>
      <c r="MON181" s="216">
        <f t="shared" si="191"/>
        <v>0</v>
      </c>
      <c r="MOO181" s="216">
        <f t="shared" si="191"/>
        <v>0</v>
      </c>
      <c r="MOP181" s="216">
        <f t="shared" si="191"/>
        <v>0</v>
      </c>
      <c r="MOQ181" s="216">
        <f t="shared" si="191"/>
        <v>0</v>
      </c>
      <c r="MOR181" s="216">
        <f t="shared" si="191"/>
        <v>0</v>
      </c>
      <c r="MOS181" s="216">
        <f t="shared" si="191"/>
        <v>0</v>
      </c>
      <c r="MOT181" s="216">
        <f t="shared" si="191"/>
        <v>0</v>
      </c>
      <c r="MOU181" s="216">
        <f t="shared" si="191"/>
        <v>0</v>
      </c>
      <c r="MOV181" s="216">
        <f t="shared" si="191"/>
        <v>0</v>
      </c>
      <c r="MOW181" s="216">
        <f t="shared" si="191"/>
        <v>0</v>
      </c>
      <c r="MOX181" s="216">
        <f t="shared" si="191"/>
        <v>0</v>
      </c>
      <c r="MOY181" s="216">
        <f t="shared" si="191"/>
        <v>0</v>
      </c>
      <c r="MOZ181" s="216">
        <f t="shared" si="191"/>
        <v>0</v>
      </c>
      <c r="MPA181" s="216">
        <f t="shared" si="191"/>
        <v>0</v>
      </c>
      <c r="MPB181" s="216">
        <f t="shared" si="191"/>
        <v>0</v>
      </c>
      <c r="MPC181" s="216">
        <f t="shared" si="191"/>
        <v>0</v>
      </c>
      <c r="MPD181" s="216">
        <f t="shared" si="191"/>
        <v>0</v>
      </c>
      <c r="MPE181" s="216">
        <f t="shared" si="191"/>
        <v>0</v>
      </c>
      <c r="MPF181" s="216">
        <f t="shared" si="191"/>
        <v>0</v>
      </c>
      <c r="MPG181" s="216">
        <f t="shared" si="191"/>
        <v>0</v>
      </c>
      <c r="MPH181" s="216">
        <f t="shared" si="191"/>
        <v>0</v>
      </c>
      <c r="MPI181" s="216">
        <f t="shared" si="191"/>
        <v>0</v>
      </c>
      <c r="MPJ181" s="216">
        <f t="shared" si="191"/>
        <v>0</v>
      </c>
      <c r="MPK181" s="216">
        <f t="shared" si="191"/>
        <v>0</v>
      </c>
      <c r="MPL181" s="216">
        <f t="shared" si="191"/>
        <v>0</v>
      </c>
      <c r="MPM181" s="216">
        <f t="shared" si="191"/>
        <v>0</v>
      </c>
      <c r="MPN181" s="216">
        <f t="shared" si="191"/>
        <v>0</v>
      </c>
      <c r="MPO181" s="216">
        <f t="shared" si="191"/>
        <v>0</v>
      </c>
      <c r="MPP181" s="216">
        <f t="shared" ref="MPP181:MSA181" si="192">MPP180+MPP174+MPP168+MPP155+MPP142+MPP131+MPP126+MPP110+MPP92+MPP76+MPP54+MPP22</f>
        <v>0</v>
      </c>
      <c r="MPQ181" s="216">
        <f t="shared" si="192"/>
        <v>0</v>
      </c>
      <c r="MPR181" s="216">
        <f t="shared" si="192"/>
        <v>0</v>
      </c>
      <c r="MPS181" s="216">
        <f t="shared" si="192"/>
        <v>0</v>
      </c>
      <c r="MPT181" s="216">
        <f t="shared" si="192"/>
        <v>0</v>
      </c>
      <c r="MPU181" s="216">
        <f t="shared" si="192"/>
        <v>0</v>
      </c>
      <c r="MPV181" s="216">
        <f t="shared" si="192"/>
        <v>0</v>
      </c>
      <c r="MPW181" s="216">
        <f t="shared" si="192"/>
        <v>0</v>
      </c>
      <c r="MPX181" s="216">
        <f t="shared" si="192"/>
        <v>0</v>
      </c>
      <c r="MPY181" s="216">
        <f t="shared" si="192"/>
        <v>0</v>
      </c>
      <c r="MPZ181" s="216">
        <f t="shared" si="192"/>
        <v>0</v>
      </c>
      <c r="MQA181" s="216">
        <f t="shared" si="192"/>
        <v>0</v>
      </c>
      <c r="MQB181" s="216">
        <f t="shared" si="192"/>
        <v>0</v>
      </c>
      <c r="MQC181" s="216">
        <f t="shared" si="192"/>
        <v>0</v>
      </c>
      <c r="MQD181" s="216">
        <f t="shared" si="192"/>
        <v>0</v>
      </c>
      <c r="MQE181" s="216">
        <f t="shared" si="192"/>
        <v>0</v>
      </c>
      <c r="MQF181" s="216">
        <f t="shared" si="192"/>
        <v>0</v>
      </c>
      <c r="MQG181" s="216">
        <f t="shared" si="192"/>
        <v>0</v>
      </c>
      <c r="MQH181" s="216">
        <f t="shared" si="192"/>
        <v>0</v>
      </c>
      <c r="MQI181" s="216">
        <f t="shared" si="192"/>
        <v>0</v>
      </c>
      <c r="MQJ181" s="216">
        <f t="shared" si="192"/>
        <v>0</v>
      </c>
      <c r="MQK181" s="216">
        <f t="shared" si="192"/>
        <v>0</v>
      </c>
      <c r="MQL181" s="216">
        <f t="shared" si="192"/>
        <v>0</v>
      </c>
      <c r="MQM181" s="216">
        <f t="shared" si="192"/>
        <v>0</v>
      </c>
      <c r="MQN181" s="216">
        <f t="shared" si="192"/>
        <v>0</v>
      </c>
      <c r="MQO181" s="216">
        <f t="shared" si="192"/>
        <v>0</v>
      </c>
      <c r="MQP181" s="216">
        <f t="shared" si="192"/>
        <v>0</v>
      </c>
      <c r="MQQ181" s="216">
        <f t="shared" si="192"/>
        <v>0</v>
      </c>
      <c r="MQR181" s="216">
        <f t="shared" si="192"/>
        <v>0</v>
      </c>
      <c r="MQS181" s="216">
        <f t="shared" si="192"/>
        <v>0</v>
      </c>
      <c r="MQT181" s="216">
        <f t="shared" si="192"/>
        <v>0</v>
      </c>
      <c r="MQU181" s="216">
        <f t="shared" si="192"/>
        <v>0</v>
      </c>
      <c r="MQV181" s="216">
        <f t="shared" si="192"/>
        <v>0</v>
      </c>
      <c r="MQW181" s="216">
        <f t="shared" si="192"/>
        <v>0</v>
      </c>
      <c r="MQX181" s="216">
        <f t="shared" si="192"/>
        <v>0</v>
      </c>
      <c r="MQY181" s="216">
        <f t="shared" si="192"/>
        <v>0</v>
      </c>
      <c r="MQZ181" s="216">
        <f t="shared" si="192"/>
        <v>0</v>
      </c>
      <c r="MRA181" s="216">
        <f t="shared" si="192"/>
        <v>0</v>
      </c>
      <c r="MRB181" s="216">
        <f t="shared" si="192"/>
        <v>0</v>
      </c>
      <c r="MRC181" s="216">
        <f t="shared" si="192"/>
        <v>0</v>
      </c>
      <c r="MRD181" s="216">
        <f t="shared" si="192"/>
        <v>0</v>
      </c>
      <c r="MRE181" s="216">
        <f t="shared" si="192"/>
        <v>0</v>
      </c>
      <c r="MRF181" s="216">
        <f t="shared" si="192"/>
        <v>0</v>
      </c>
      <c r="MRG181" s="216">
        <f t="shared" si="192"/>
        <v>0</v>
      </c>
      <c r="MRH181" s="216">
        <f t="shared" si="192"/>
        <v>0</v>
      </c>
      <c r="MRI181" s="216">
        <f t="shared" si="192"/>
        <v>0</v>
      </c>
      <c r="MRJ181" s="216">
        <f t="shared" si="192"/>
        <v>0</v>
      </c>
      <c r="MRK181" s="216">
        <f t="shared" si="192"/>
        <v>0</v>
      </c>
      <c r="MRL181" s="216">
        <f t="shared" si="192"/>
        <v>0</v>
      </c>
      <c r="MRM181" s="216">
        <f t="shared" si="192"/>
        <v>0</v>
      </c>
      <c r="MRN181" s="216">
        <f t="shared" si="192"/>
        <v>0</v>
      </c>
      <c r="MRO181" s="216">
        <f t="shared" si="192"/>
        <v>0</v>
      </c>
      <c r="MRP181" s="216">
        <f t="shared" si="192"/>
        <v>0</v>
      </c>
      <c r="MRQ181" s="216">
        <f t="shared" si="192"/>
        <v>0</v>
      </c>
      <c r="MRR181" s="216">
        <f t="shared" si="192"/>
        <v>0</v>
      </c>
      <c r="MRS181" s="216">
        <f t="shared" si="192"/>
        <v>0</v>
      </c>
      <c r="MRT181" s="216">
        <f t="shared" si="192"/>
        <v>0</v>
      </c>
      <c r="MRU181" s="216">
        <f t="shared" si="192"/>
        <v>0</v>
      </c>
      <c r="MRV181" s="216">
        <f t="shared" si="192"/>
        <v>0</v>
      </c>
      <c r="MRW181" s="216">
        <f t="shared" si="192"/>
        <v>0</v>
      </c>
      <c r="MRX181" s="216">
        <f t="shared" si="192"/>
        <v>0</v>
      </c>
      <c r="MRY181" s="216">
        <f t="shared" si="192"/>
        <v>0</v>
      </c>
      <c r="MRZ181" s="216">
        <f t="shared" si="192"/>
        <v>0</v>
      </c>
      <c r="MSA181" s="216">
        <f t="shared" si="192"/>
        <v>0</v>
      </c>
      <c r="MSB181" s="216">
        <f t="shared" ref="MSB181:MUM181" si="193">MSB180+MSB174+MSB168+MSB155+MSB142+MSB131+MSB126+MSB110+MSB92+MSB76+MSB54+MSB22</f>
        <v>0</v>
      </c>
      <c r="MSC181" s="216">
        <f t="shared" si="193"/>
        <v>0</v>
      </c>
      <c r="MSD181" s="216">
        <f t="shared" si="193"/>
        <v>0</v>
      </c>
      <c r="MSE181" s="216">
        <f t="shared" si="193"/>
        <v>0</v>
      </c>
      <c r="MSF181" s="216">
        <f t="shared" si="193"/>
        <v>0</v>
      </c>
      <c r="MSG181" s="216">
        <f t="shared" si="193"/>
        <v>0</v>
      </c>
      <c r="MSH181" s="216">
        <f t="shared" si="193"/>
        <v>0</v>
      </c>
      <c r="MSI181" s="216">
        <f t="shared" si="193"/>
        <v>0</v>
      </c>
      <c r="MSJ181" s="216">
        <f t="shared" si="193"/>
        <v>0</v>
      </c>
      <c r="MSK181" s="216">
        <f t="shared" si="193"/>
        <v>0</v>
      </c>
      <c r="MSL181" s="216">
        <f t="shared" si="193"/>
        <v>0</v>
      </c>
      <c r="MSM181" s="216">
        <f t="shared" si="193"/>
        <v>0</v>
      </c>
      <c r="MSN181" s="216">
        <f t="shared" si="193"/>
        <v>0</v>
      </c>
      <c r="MSO181" s="216">
        <f t="shared" si="193"/>
        <v>0</v>
      </c>
      <c r="MSP181" s="216">
        <f t="shared" si="193"/>
        <v>0</v>
      </c>
      <c r="MSQ181" s="216">
        <f t="shared" si="193"/>
        <v>0</v>
      </c>
      <c r="MSR181" s="216">
        <f t="shared" si="193"/>
        <v>0</v>
      </c>
      <c r="MSS181" s="216">
        <f t="shared" si="193"/>
        <v>0</v>
      </c>
      <c r="MST181" s="216">
        <f t="shared" si="193"/>
        <v>0</v>
      </c>
      <c r="MSU181" s="216">
        <f t="shared" si="193"/>
        <v>0</v>
      </c>
      <c r="MSV181" s="216">
        <f t="shared" si="193"/>
        <v>0</v>
      </c>
      <c r="MSW181" s="216">
        <f t="shared" si="193"/>
        <v>0</v>
      </c>
      <c r="MSX181" s="216">
        <f t="shared" si="193"/>
        <v>0</v>
      </c>
      <c r="MSY181" s="216">
        <f t="shared" si="193"/>
        <v>0</v>
      </c>
      <c r="MSZ181" s="216">
        <f t="shared" si="193"/>
        <v>0</v>
      </c>
      <c r="MTA181" s="216">
        <f t="shared" si="193"/>
        <v>0</v>
      </c>
      <c r="MTB181" s="216">
        <f t="shared" si="193"/>
        <v>0</v>
      </c>
      <c r="MTC181" s="216">
        <f t="shared" si="193"/>
        <v>0</v>
      </c>
      <c r="MTD181" s="216">
        <f t="shared" si="193"/>
        <v>0</v>
      </c>
      <c r="MTE181" s="216">
        <f t="shared" si="193"/>
        <v>0</v>
      </c>
      <c r="MTF181" s="216">
        <f t="shared" si="193"/>
        <v>0</v>
      </c>
      <c r="MTG181" s="216">
        <f t="shared" si="193"/>
        <v>0</v>
      </c>
      <c r="MTH181" s="216">
        <f t="shared" si="193"/>
        <v>0</v>
      </c>
      <c r="MTI181" s="216">
        <f t="shared" si="193"/>
        <v>0</v>
      </c>
      <c r="MTJ181" s="216">
        <f t="shared" si="193"/>
        <v>0</v>
      </c>
      <c r="MTK181" s="216">
        <f t="shared" si="193"/>
        <v>0</v>
      </c>
      <c r="MTL181" s="216">
        <f t="shared" si="193"/>
        <v>0</v>
      </c>
      <c r="MTM181" s="216">
        <f t="shared" si="193"/>
        <v>0</v>
      </c>
      <c r="MTN181" s="216">
        <f t="shared" si="193"/>
        <v>0</v>
      </c>
      <c r="MTO181" s="216">
        <f t="shared" si="193"/>
        <v>0</v>
      </c>
      <c r="MTP181" s="216">
        <f t="shared" si="193"/>
        <v>0</v>
      </c>
      <c r="MTQ181" s="216">
        <f t="shared" si="193"/>
        <v>0</v>
      </c>
      <c r="MTR181" s="216">
        <f t="shared" si="193"/>
        <v>0</v>
      </c>
      <c r="MTS181" s="216">
        <f t="shared" si="193"/>
        <v>0</v>
      </c>
      <c r="MTT181" s="216">
        <f t="shared" si="193"/>
        <v>0</v>
      </c>
      <c r="MTU181" s="216">
        <f t="shared" si="193"/>
        <v>0</v>
      </c>
      <c r="MTV181" s="216">
        <f t="shared" si="193"/>
        <v>0</v>
      </c>
      <c r="MTW181" s="216">
        <f t="shared" si="193"/>
        <v>0</v>
      </c>
      <c r="MTX181" s="216">
        <f t="shared" si="193"/>
        <v>0</v>
      </c>
      <c r="MTY181" s="216">
        <f t="shared" si="193"/>
        <v>0</v>
      </c>
      <c r="MTZ181" s="216">
        <f t="shared" si="193"/>
        <v>0</v>
      </c>
      <c r="MUA181" s="216">
        <f t="shared" si="193"/>
        <v>0</v>
      </c>
      <c r="MUB181" s="216">
        <f t="shared" si="193"/>
        <v>0</v>
      </c>
      <c r="MUC181" s="216">
        <f t="shared" si="193"/>
        <v>0</v>
      </c>
      <c r="MUD181" s="216">
        <f t="shared" si="193"/>
        <v>0</v>
      </c>
      <c r="MUE181" s="216">
        <f t="shared" si="193"/>
        <v>0</v>
      </c>
      <c r="MUF181" s="216">
        <f t="shared" si="193"/>
        <v>0</v>
      </c>
      <c r="MUG181" s="216">
        <f t="shared" si="193"/>
        <v>0</v>
      </c>
      <c r="MUH181" s="216">
        <f t="shared" si="193"/>
        <v>0</v>
      </c>
      <c r="MUI181" s="216">
        <f t="shared" si="193"/>
        <v>0</v>
      </c>
      <c r="MUJ181" s="216">
        <f t="shared" si="193"/>
        <v>0</v>
      </c>
      <c r="MUK181" s="216">
        <f t="shared" si="193"/>
        <v>0</v>
      </c>
      <c r="MUL181" s="216">
        <f t="shared" si="193"/>
        <v>0</v>
      </c>
      <c r="MUM181" s="216">
        <f t="shared" si="193"/>
        <v>0</v>
      </c>
      <c r="MUN181" s="216">
        <f t="shared" ref="MUN181:MWY181" si="194">MUN180+MUN174+MUN168+MUN155+MUN142+MUN131+MUN126+MUN110+MUN92+MUN76+MUN54+MUN22</f>
        <v>0</v>
      </c>
      <c r="MUO181" s="216">
        <f t="shared" si="194"/>
        <v>0</v>
      </c>
      <c r="MUP181" s="216">
        <f t="shared" si="194"/>
        <v>0</v>
      </c>
      <c r="MUQ181" s="216">
        <f t="shared" si="194"/>
        <v>0</v>
      </c>
      <c r="MUR181" s="216">
        <f t="shared" si="194"/>
        <v>0</v>
      </c>
      <c r="MUS181" s="216">
        <f t="shared" si="194"/>
        <v>0</v>
      </c>
      <c r="MUT181" s="216">
        <f t="shared" si="194"/>
        <v>0</v>
      </c>
      <c r="MUU181" s="216">
        <f t="shared" si="194"/>
        <v>0</v>
      </c>
      <c r="MUV181" s="216">
        <f t="shared" si="194"/>
        <v>0</v>
      </c>
      <c r="MUW181" s="216">
        <f t="shared" si="194"/>
        <v>0</v>
      </c>
      <c r="MUX181" s="216">
        <f t="shared" si="194"/>
        <v>0</v>
      </c>
      <c r="MUY181" s="216">
        <f t="shared" si="194"/>
        <v>0</v>
      </c>
      <c r="MUZ181" s="216">
        <f t="shared" si="194"/>
        <v>0</v>
      </c>
      <c r="MVA181" s="216">
        <f t="shared" si="194"/>
        <v>0</v>
      </c>
      <c r="MVB181" s="216">
        <f t="shared" si="194"/>
        <v>0</v>
      </c>
      <c r="MVC181" s="216">
        <f t="shared" si="194"/>
        <v>0</v>
      </c>
      <c r="MVD181" s="216">
        <f t="shared" si="194"/>
        <v>0</v>
      </c>
      <c r="MVE181" s="216">
        <f t="shared" si="194"/>
        <v>0</v>
      </c>
      <c r="MVF181" s="216">
        <f t="shared" si="194"/>
        <v>0</v>
      </c>
      <c r="MVG181" s="216">
        <f t="shared" si="194"/>
        <v>0</v>
      </c>
      <c r="MVH181" s="216">
        <f t="shared" si="194"/>
        <v>0</v>
      </c>
      <c r="MVI181" s="216">
        <f t="shared" si="194"/>
        <v>0</v>
      </c>
      <c r="MVJ181" s="216">
        <f t="shared" si="194"/>
        <v>0</v>
      </c>
      <c r="MVK181" s="216">
        <f t="shared" si="194"/>
        <v>0</v>
      </c>
      <c r="MVL181" s="216">
        <f t="shared" si="194"/>
        <v>0</v>
      </c>
      <c r="MVM181" s="216">
        <f t="shared" si="194"/>
        <v>0</v>
      </c>
      <c r="MVN181" s="216">
        <f t="shared" si="194"/>
        <v>0</v>
      </c>
      <c r="MVO181" s="216">
        <f t="shared" si="194"/>
        <v>0</v>
      </c>
      <c r="MVP181" s="216">
        <f t="shared" si="194"/>
        <v>0</v>
      </c>
      <c r="MVQ181" s="216">
        <f t="shared" si="194"/>
        <v>0</v>
      </c>
      <c r="MVR181" s="216">
        <f t="shared" si="194"/>
        <v>0</v>
      </c>
      <c r="MVS181" s="216">
        <f t="shared" si="194"/>
        <v>0</v>
      </c>
      <c r="MVT181" s="216">
        <f t="shared" si="194"/>
        <v>0</v>
      </c>
      <c r="MVU181" s="216">
        <f t="shared" si="194"/>
        <v>0</v>
      </c>
      <c r="MVV181" s="216">
        <f t="shared" si="194"/>
        <v>0</v>
      </c>
      <c r="MVW181" s="216">
        <f t="shared" si="194"/>
        <v>0</v>
      </c>
      <c r="MVX181" s="216">
        <f t="shared" si="194"/>
        <v>0</v>
      </c>
      <c r="MVY181" s="216">
        <f t="shared" si="194"/>
        <v>0</v>
      </c>
      <c r="MVZ181" s="216">
        <f t="shared" si="194"/>
        <v>0</v>
      </c>
      <c r="MWA181" s="216">
        <f t="shared" si="194"/>
        <v>0</v>
      </c>
      <c r="MWB181" s="216">
        <f t="shared" si="194"/>
        <v>0</v>
      </c>
      <c r="MWC181" s="216">
        <f t="shared" si="194"/>
        <v>0</v>
      </c>
      <c r="MWD181" s="216">
        <f t="shared" si="194"/>
        <v>0</v>
      </c>
      <c r="MWE181" s="216">
        <f t="shared" si="194"/>
        <v>0</v>
      </c>
      <c r="MWF181" s="216">
        <f t="shared" si="194"/>
        <v>0</v>
      </c>
      <c r="MWG181" s="216">
        <f t="shared" si="194"/>
        <v>0</v>
      </c>
      <c r="MWH181" s="216">
        <f t="shared" si="194"/>
        <v>0</v>
      </c>
      <c r="MWI181" s="216">
        <f t="shared" si="194"/>
        <v>0</v>
      </c>
      <c r="MWJ181" s="216">
        <f t="shared" si="194"/>
        <v>0</v>
      </c>
      <c r="MWK181" s="216">
        <f t="shared" si="194"/>
        <v>0</v>
      </c>
      <c r="MWL181" s="216">
        <f t="shared" si="194"/>
        <v>0</v>
      </c>
      <c r="MWM181" s="216">
        <f t="shared" si="194"/>
        <v>0</v>
      </c>
      <c r="MWN181" s="216">
        <f t="shared" si="194"/>
        <v>0</v>
      </c>
      <c r="MWO181" s="216">
        <f t="shared" si="194"/>
        <v>0</v>
      </c>
      <c r="MWP181" s="216">
        <f t="shared" si="194"/>
        <v>0</v>
      </c>
      <c r="MWQ181" s="216">
        <f t="shared" si="194"/>
        <v>0</v>
      </c>
      <c r="MWR181" s="216">
        <f t="shared" si="194"/>
        <v>0</v>
      </c>
      <c r="MWS181" s="216">
        <f t="shared" si="194"/>
        <v>0</v>
      </c>
      <c r="MWT181" s="216">
        <f t="shared" si="194"/>
        <v>0</v>
      </c>
      <c r="MWU181" s="216">
        <f t="shared" si="194"/>
        <v>0</v>
      </c>
      <c r="MWV181" s="216">
        <f t="shared" si="194"/>
        <v>0</v>
      </c>
      <c r="MWW181" s="216">
        <f t="shared" si="194"/>
        <v>0</v>
      </c>
      <c r="MWX181" s="216">
        <f t="shared" si="194"/>
        <v>0</v>
      </c>
      <c r="MWY181" s="216">
        <f t="shared" si="194"/>
        <v>0</v>
      </c>
      <c r="MWZ181" s="216">
        <f t="shared" ref="MWZ181:MZK181" si="195">MWZ180+MWZ174+MWZ168+MWZ155+MWZ142+MWZ131+MWZ126+MWZ110+MWZ92+MWZ76+MWZ54+MWZ22</f>
        <v>0</v>
      </c>
      <c r="MXA181" s="216">
        <f t="shared" si="195"/>
        <v>0</v>
      </c>
      <c r="MXB181" s="216">
        <f t="shared" si="195"/>
        <v>0</v>
      </c>
      <c r="MXC181" s="216">
        <f t="shared" si="195"/>
        <v>0</v>
      </c>
      <c r="MXD181" s="216">
        <f t="shared" si="195"/>
        <v>0</v>
      </c>
      <c r="MXE181" s="216">
        <f t="shared" si="195"/>
        <v>0</v>
      </c>
      <c r="MXF181" s="216">
        <f t="shared" si="195"/>
        <v>0</v>
      </c>
      <c r="MXG181" s="216">
        <f t="shared" si="195"/>
        <v>0</v>
      </c>
      <c r="MXH181" s="216">
        <f t="shared" si="195"/>
        <v>0</v>
      </c>
      <c r="MXI181" s="216">
        <f t="shared" si="195"/>
        <v>0</v>
      </c>
      <c r="MXJ181" s="216">
        <f t="shared" si="195"/>
        <v>0</v>
      </c>
      <c r="MXK181" s="216">
        <f t="shared" si="195"/>
        <v>0</v>
      </c>
      <c r="MXL181" s="216">
        <f t="shared" si="195"/>
        <v>0</v>
      </c>
      <c r="MXM181" s="216">
        <f t="shared" si="195"/>
        <v>0</v>
      </c>
      <c r="MXN181" s="216">
        <f t="shared" si="195"/>
        <v>0</v>
      </c>
      <c r="MXO181" s="216">
        <f t="shared" si="195"/>
        <v>0</v>
      </c>
      <c r="MXP181" s="216">
        <f t="shared" si="195"/>
        <v>0</v>
      </c>
      <c r="MXQ181" s="216">
        <f t="shared" si="195"/>
        <v>0</v>
      </c>
      <c r="MXR181" s="216">
        <f t="shared" si="195"/>
        <v>0</v>
      </c>
      <c r="MXS181" s="216">
        <f t="shared" si="195"/>
        <v>0</v>
      </c>
      <c r="MXT181" s="216">
        <f t="shared" si="195"/>
        <v>0</v>
      </c>
      <c r="MXU181" s="216">
        <f t="shared" si="195"/>
        <v>0</v>
      </c>
      <c r="MXV181" s="216">
        <f t="shared" si="195"/>
        <v>0</v>
      </c>
      <c r="MXW181" s="216">
        <f t="shared" si="195"/>
        <v>0</v>
      </c>
      <c r="MXX181" s="216">
        <f t="shared" si="195"/>
        <v>0</v>
      </c>
      <c r="MXY181" s="216">
        <f t="shared" si="195"/>
        <v>0</v>
      </c>
      <c r="MXZ181" s="216">
        <f t="shared" si="195"/>
        <v>0</v>
      </c>
      <c r="MYA181" s="216">
        <f t="shared" si="195"/>
        <v>0</v>
      </c>
      <c r="MYB181" s="216">
        <f t="shared" si="195"/>
        <v>0</v>
      </c>
      <c r="MYC181" s="216">
        <f t="shared" si="195"/>
        <v>0</v>
      </c>
      <c r="MYD181" s="216">
        <f t="shared" si="195"/>
        <v>0</v>
      </c>
      <c r="MYE181" s="216">
        <f t="shared" si="195"/>
        <v>0</v>
      </c>
      <c r="MYF181" s="216">
        <f t="shared" si="195"/>
        <v>0</v>
      </c>
      <c r="MYG181" s="216">
        <f t="shared" si="195"/>
        <v>0</v>
      </c>
      <c r="MYH181" s="216">
        <f t="shared" si="195"/>
        <v>0</v>
      </c>
      <c r="MYI181" s="216">
        <f t="shared" si="195"/>
        <v>0</v>
      </c>
      <c r="MYJ181" s="216">
        <f t="shared" si="195"/>
        <v>0</v>
      </c>
      <c r="MYK181" s="216">
        <f t="shared" si="195"/>
        <v>0</v>
      </c>
      <c r="MYL181" s="216">
        <f t="shared" si="195"/>
        <v>0</v>
      </c>
      <c r="MYM181" s="216">
        <f t="shared" si="195"/>
        <v>0</v>
      </c>
      <c r="MYN181" s="216">
        <f t="shared" si="195"/>
        <v>0</v>
      </c>
      <c r="MYO181" s="216">
        <f t="shared" si="195"/>
        <v>0</v>
      </c>
      <c r="MYP181" s="216">
        <f t="shared" si="195"/>
        <v>0</v>
      </c>
      <c r="MYQ181" s="216">
        <f t="shared" si="195"/>
        <v>0</v>
      </c>
      <c r="MYR181" s="216">
        <f t="shared" si="195"/>
        <v>0</v>
      </c>
      <c r="MYS181" s="216">
        <f t="shared" si="195"/>
        <v>0</v>
      </c>
      <c r="MYT181" s="216">
        <f t="shared" si="195"/>
        <v>0</v>
      </c>
      <c r="MYU181" s="216">
        <f t="shared" si="195"/>
        <v>0</v>
      </c>
      <c r="MYV181" s="216">
        <f t="shared" si="195"/>
        <v>0</v>
      </c>
      <c r="MYW181" s="216">
        <f t="shared" si="195"/>
        <v>0</v>
      </c>
      <c r="MYX181" s="216">
        <f t="shared" si="195"/>
        <v>0</v>
      </c>
      <c r="MYY181" s="216">
        <f t="shared" si="195"/>
        <v>0</v>
      </c>
      <c r="MYZ181" s="216">
        <f t="shared" si="195"/>
        <v>0</v>
      </c>
      <c r="MZA181" s="216">
        <f t="shared" si="195"/>
        <v>0</v>
      </c>
      <c r="MZB181" s="216">
        <f t="shared" si="195"/>
        <v>0</v>
      </c>
      <c r="MZC181" s="216">
        <f t="shared" si="195"/>
        <v>0</v>
      </c>
      <c r="MZD181" s="216">
        <f t="shared" si="195"/>
        <v>0</v>
      </c>
      <c r="MZE181" s="216">
        <f t="shared" si="195"/>
        <v>0</v>
      </c>
      <c r="MZF181" s="216">
        <f t="shared" si="195"/>
        <v>0</v>
      </c>
      <c r="MZG181" s="216">
        <f t="shared" si="195"/>
        <v>0</v>
      </c>
      <c r="MZH181" s="216">
        <f t="shared" si="195"/>
        <v>0</v>
      </c>
      <c r="MZI181" s="216">
        <f t="shared" si="195"/>
        <v>0</v>
      </c>
      <c r="MZJ181" s="216">
        <f t="shared" si="195"/>
        <v>0</v>
      </c>
      <c r="MZK181" s="216">
        <f t="shared" si="195"/>
        <v>0</v>
      </c>
      <c r="MZL181" s="216">
        <f t="shared" ref="MZL181:NBW181" si="196">MZL180+MZL174+MZL168+MZL155+MZL142+MZL131+MZL126+MZL110+MZL92+MZL76+MZL54+MZL22</f>
        <v>0</v>
      </c>
      <c r="MZM181" s="216">
        <f t="shared" si="196"/>
        <v>0</v>
      </c>
      <c r="MZN181" s="216">
        <f t="shared" si="196"/>
        <v>0</v>
      </c>
      <c r="MZO181" s="216">
        <f t="shared" si="196"/>
        <v>0</v>
      </c>
      <c r="MZP181" s="216">
        <f t="shared" si="196"/>
        <v>0</v>
      </c>
      <c r="MZQ181" s="216">
        <f t="shared" si="196"/>
        <v>0</v>
      </c>
      <c r="MZR181" s="216">
        <f t="shared" si="196"/>
        <v>0</v>
      </c>
      <c r="MZS181" s="216">
        <f t="shared" si="196"/>
        <v>0</v>
      </c>
      <c r="MZT181" s="216">
        <f t="shared" si="196"/>
        <v>0</v>
      </c>
      <c r="MZU181" s="216">
        <f t="shared" si="196"/>
        <v>0</v>
      </c>
      <c r="MZV181" s="216">
        <f t="shared" si="196"/>
        <v>0</v>
      </c>
      <c r="MZW181" s="216">
        <f t="shared" si="196"/>
        <v>0</v>
      </c>
      <c r="MZX181" s="216">
        <f t="shared" si="196"/>
        <v>0</v>
      </c>
      <c r="MZY181" s="216">
        <f t="shared" si="196"/>
        <v>0</v>
      </c>
      <c r="MZZ181" s="216">
        <f t="shared" si="196"/>
        <v>0</v>
      </c>
      <c r="NAA181" s="216">
        <f t="shared" si="196"/>
        <v>0</v>
      </c>
      <c r="NAB181" s="216">
        <f t="shared" si="196"/>
        <v>0</v>
      </c>
      <c r="NAC181" s="216">
        <f t="shared" si="196"/>
        <v>0</v>
      </c>
      <c r="NAD181" s="216">
        <f t="shared" si="196"/>
        <v>0</v>
      </c>
      <c r="NAE181" s="216">
        <f t="shared" si="196"/>
        <v>0</v>
      </c>
      <c r="NAF181" s="216">
        <f t="shared" si="196"/>
        <v>0</v>
      </c>
      <c r="NAG181" s="216">
        <f t="shared" si="196"/>
        <v>0</v>
      </c>
      <c r="NAH181" s="216">
        <f t="shared" si="196"/>
        <v>0</v>
      </c>
      <c r="NAI181" s="216">
        <f t="shared" si="196"/>
        <v>0</v>
      </c>
      <c r="NAJ181" s="216">
        <f t="shared" si="196"/>
        <v>0</v>
      </c>
      <c r="NAK181" s="216">
        <f t="shared" si="196"/>
        <v>0</v>
      </c>
      <c r="NAL181" s="216">
        <f t="shared" si="196"/>
        <v>0</v>
      </c>
      <c r="NAM181" s="216">
        <f t="shared" si="196"/>
        <v>0</v>
      </c>
      <c r="NAN181" s="216">
        <f t="shared" si="196"/>
        <v>0</v>
      </c>
      <c r="NAO181" s="216">
        <f t="shared" si="196"/>
        <v>0</v>
      </c>
      <c r="NAP181" s="216">
        <f t="shared" si="196"/>
        <v>0</v>
      </c>
      <c r="NAQ181" s="216">
        <f t="shared" si="196"/>
        <v>0</v>
      </c>
      <c r="NAR181" s="216">
        <f t="shared" si="196"/>
        <v>0</v>
      </c>
      <c r="NAS181" s="216">
        <f t="shared" si="196"/>
        <v>0</v>
      </c>
      <c r="NAT181" s="216">
        <f t="shared" si="196"/>
        <v>0</v>
      </c>
      <c r="NAU181" s="216">
        <f t="shared" si="196"/>
        <v>0</v>
      </c>
      <c r="NAV181" s="216">
        <f t="shared" si="196"/>
        <v>0</v>
      </c>
      <c r="NAW181" s="216">
        <f t="shared" si="196"/>
        <v>0</v>
      </c>
      <c r="NAX181" s="216">
        <f t="shared" si="196"/>
        <v>0</v>
      </c>
      <c r="NAY181" s="216">
        <f t="shared" si="196"/>
        <v>0</v>
      </c>
      <c r="NAZ181" s="216">
        <f t="shared" si="196"/>
        <v>0</v>
      </c>
      <c r="NBA181" s="216">
        <f t="shared" si="196"/>
        <v>0</v>
      </c>
      <c r="NBB181" s="216">
        <f t="shared" si="196"/>
        <v>0</v>
      </c>
      <c r="NBC181" s="216">
        <f t="shared" si="196"/>
        <v>0</v>
      </c>
      <c r="NBD181" s="216">
        <f t="shared" si="196"/>
        <v>0</v>
      </c>
      <c r="NBE181" s="216">
        <f t="shared" si="196"/>
        <v>0</v>
      </c>
      <c r="NBF181" s="216">
        <f t="shared" si="196"/>
        <v>0</v>
      </c>
      <c r="NBG181" s="216">
        <f t="shared" si="196"/>
        <v>0</v>
      </c>
      <c r="NBH181" s="216">
        <f t="shared" si="196"/>
        <v>0</v>
      </c>
      <c r="NBI181" s="216">
        <f t="shared" si="196"/>
        <v>0</v>
      </c>
      <c r="NBJ181" s="216">
        <f t="shared" si="196"/>
        <v>0</v>
      </c>
      <c r="NBK181" s="216">
        <f t="shared" si="196"/>
        <v>0</v>
      </c>
      <c r="NBL181" s="216">
        <f t="shared" si="196"/>
        <v>0</v>
      </c>
      <c r="NBM181" s="216">
        <f t="shared" si="196"/>
        <v>0</v>
      </c>
      <c r="NBN181" s="216">
        <f t="shared" si="196"/>
        <v>0</v>
      </c>
      <c r="NBO181" s="216">
        <f t="shared" si="196"/>
        <v>0</v>
      </c>
      <c r="NBP181" s="216">
        <f t="shared" si="196"/>
        <v>0</v>
      </c>
      <c r="NBQ181" s="216">
        <f t="shared" si="196"/>
        <v>0</v>
      </c>
      <c r="NBR181" s="216">
        <f t="shared" si="196"/>
        <v>0</v>
      </c>
      <c r="NBS181" s="216">
        <f t="shared" si="196"/>
        <v>0</v>
      </c>
      <c r="NBT181" s="216">
        <f t="shared" si="196"/>
        <v>0</v>
      </c>
      <c r="NBU181" s="216">
        <f t="shared" si="196"/>
        <v>0</v>
      </c>
      <c r="NBV181" s="216">
        <f t="shared" si="196"/>
        <v>0</v>
      </c>
      <c r="NBW181" s="216">
        <f t="shared" si="196"/>
        <v>0</v>
      </c>
      <c r="NBX181" s="216">
        <f t="shared" ref="NBX181:NEI181" si="197">NBX180+NBX174+NBX168+NBX155+NBX142+NBX131+NBX126+NBX110+NBX92+NBX76+NBX54+NBX22</f>
        <v>0</v>
      </c>
      <c r="NBY181" s="216">
        <f t="shared" si="197"/>
        <v>0</v>
      </c>
      <c r="NBZ181" s="216">
        <f t="shared" si="197"/>
        <v>0</v>
      </c>
      <c r="NCA181" s="216">
        <f t="shared" si="197"/>
        <v>0</v>
      </c>
      <c r="NCB181" s="216">
        <f t="shared" si="197"/>
        <v>0</v>
      </c>
      <c r="NCC181" s="216">
        <f t="shared" si="197"/>
        <v>0</v>
      </c>
      <c r="NCD181" s="216">
        <f t="shared" si="197"/>
        <v>0</v>
      </c>
      <c r="NCE181" s="216">
        <f t="shared" si="197"/>
        <v>0</v>
      </c>
      <c r="NCF181" s="216">
        <f t="shared" si="197"/>
        <v>0</v>
      </c>
      <c r="NCG181" s="216">
        <f t="shared" si="197"/>
        <v>0</v>
      </c>
      <c r="NCH181" s="216">
        <f t="shared" si="197"/>
        <v>0</v>
      </c>
      <c r="NCI181" s="216">
        <f t="shared" si="197"/>
        <v>0</v>
      </c>
      <c r="NCJ181" s="216">
        <f t="shared" si="197"/>
        <v>0</v>
      </c>
      <c r="NCK181" s="216">
        <f t="shared" si="197"/>
        <v>0</v>
      </c>
      <c r="NCL181" s="216">
        <f t="shared" si="197"/>
        <v>0</v>
      </c>
      <c r="NCM181" s="216">
        <f t="shared" si="197"/>
        <v>0</v>
      </c>
      <c r="NCN181" s="216">
        <f t="shared" si="197"/>
        <v>0</v>
      </c>
      <c r="NCO181" s="216">
        <f t="shared" si="197"/>
        <v>0</v>
      </c>
      <c r="NCP181" s="216">
        <f t="shared" si="197"/>
        <v>0</v>
      </c>
      <c r="NCQ181" s="216">
        <f t="shared" si="197"/>
        <v>0</v>
      </c>
      <c r="NCR181" s="216">
        <f t="shared" si="197"/>
        <v>0</v>
      </c>
      <c r="NCS181" s="216">
        <f t="shared" si="197"/>
        <v>0</v>
      </c>
      <c r="NCT181" s="216">
        <f t="shared" si="197"/>
        <v>0</v>
      </c>
      <c r="NCU181" s="216">
        <f t="shared" si="197"/>
        <v>0</v>
      </c>
      <c r="NCV181" s="216">
        <f t="shared" si="197"/>
        <v>0</v>
      </c>
      <c r="NCW181" s="216">
        <f t="shared" si="197"/>
        <v>0</v>
      </c>
      <c r="NCX181" s="216">
        <f t="shared" si="197"/>
        <v>0</v>
      </c>
      <c r="NCY181" s="216">
        <f t="shared" si="197"/>
        <v>0</v>
      </c>
      <c r="NCZ181" s="216">
        <f t="shared" si="197"/>
        <v>0</v>
      </c>
      <c r="NDA181" s="216">
        <f t="shared" si="197"/>
        <v>0</v>
      </c>
      <c r="NDB181" s="216">
        <f t="shared" si="197"/>
        <v>0</v>
      </c>
      <c r="NDC181" s="216">
        <f t="shared" si="197"/>
        <v>0</v>
      </c>
      <c r="NDD181" s="216">
        <f t="shared" si="197"/>
        <v>0</v>
      </c>
      <c r="NDE181" s="216">
        <f t="shared" si="197"/>
        <v>0</v>
      </c>
      <c r="NDF181" s="216">
        <f t="shared" si="197"/>
        <v>0</v>
      </c>
      <c r="NDG181" s="216">
        <f t="shared" si="197"/>
        <v>0</v>
      </c>
      <c r="NDH181" s="216">
        <f t="shared" si="197"/>
        <v>0</v>
      </c>
      <c r="NDI181" s="216">
        <f t="shared" si="197"/>
        <v>0</v>
      </c>
      <c r="NDJ181" s="216">
        <f t="shared" si="197"/>
        <v>0</v>
      </c>
      <c r="NDK181" s="216">
        <f t="shared" si="197"/>
        <v>0</v>
      </c>
      <c r="NDL181" s="216">
        <f t="shared" si="197"/>
        <v>0</v>
      </c>
      <c r="NDM181" s="216">
        <f t="shared" si="197"/>
        <v>0</v>
      </c>
      <c r="NDN181" s="216">
        <f t="shared" si="197"/>
        <v>0</v>
      </c>
      <c r="NDO181" s="216">
        <f t="shared" si="197"/>
        <v>0</v>
      </c>
      <c r="NDP181" s="216">
        <f t="shared" si="197"/>
        <v>0</v>
      </c>
      <c r="NDQ181" s="216">
        <f t="shared" si="197"/>
        <v>0</v>
      </c>
      <c r="NDR181" s="216">
        <f t="shared" si="197"/>
        <v>0</v>
      </c>
      <c r="NDS181" s="216">
        <f t="shared" si="197"/>
        <v>0</v>
      </c>
      <c r="NDT181" s="216">
        <f t="shared" si="197"/>
        <v>0</v>
      </c>
      <c r="NDU181" s="216">
        <f t="shared" si="197"/>
        <v>0</v>
      </c>
      <c r="NDV181" s="216">
        <f t="shared" si="197"/>
        <v>0</v>
      </c>
      <c r="NDW181" s="216">
        <f t="shared" si="197"/>
        <v>0</v>
      </c>
      <c r="NDX181" s="216">
        <f t="shared" si="197"/>
        <v>0</v>
      </c>
      <c r="NDY181" s="216">
        <f t="shared" si="197"/>
        <v>0</v>
      </c>
      <c r="NDZ181" s="216">
        <f t="shared" si="197"/>
        <v>0</v>
      </c>
      <c r="NEA181" s="216">
        <f t="shared" si="197"/>
        <v>0</v>
      </c>
      <c r="NEB181" s="216">
        <f t="shared" si="197"/>
        <v>0</v>
      </c>
      <c r="NEC181" s="216">
        <f t="shared" si="197"/>
        <v>0</v>
      </c>
      <c r="NED181" s="216">
        <f t="shared" si="197"/>
        <v>0</v>
      </c>
      <c r="NEE181" s="216">
        <f t="shared" si="197"/>
        <v>0</v>
      </c>
      <c r="NEF181" s="216">
        <f t="shared" si="197"/>
        <v>0</v>
      </c>
      <c r="NEG181" s="216">
        <f t="shared" si="197"/>
        <v>0</v>
      </c>
      <c r="NEH181" s="216">
        <f t="shared" si="197"/>
        <v>0</v>
      </c>
      <c r="NEI181" s="216">
        <f t="shared" si="197"/>
        <v>0</v>
      </c>
      <c r="NEJ181" s="216">
        <f t="shared" ref="NEJ181:NGU181" si="198">NEJ180+NEJ174+NEJ168+NEJ155+NEJ142+NEJ131+NEJ126+NEJ110+NEJ92+NEJ76+NEJ54+NEJ22</f>
        <v>0</v>
      </c>
      <c r="NEK181" s="216">
        <f t="shared" si="198"/>
        <v>0</v>
      </c>
      <c r="NEL181" s="216">
        <f t="shared" si="198"/>
        <v>0</v>
      </c>
      <c r="NEM181" s="216">
        <f t="shared" si="198"/>
        <v>0</v>
      </c>
      <c r="NEN181" s="216">
        <f t="shared" si="198"/>
        <v>0</v>
      </c>
      <c r="NEO181" s="216">
        <f t="shared" si="198"/>
        <v>0</v>
      </c>
      <c r="NEP181" s="216">
        <f t="shared" si="198"/>
        <v>0</v>
      </c>
      <c r="NEQ181" s="216">
        <f t="shared" si="198"/>
        <v>0</v>
      </c>
      <c r="NER181" s="216">
        <f t="shared" si="198"/>
        <v>0</v>
      </c>
      <c r="NES181" s="216">
        <f t="shared" si="198"/>
        <v>0</v>
      </c>
      <c r="NET181" s="216">
        <f t="shared" si="198"/>
        <v>0</v>
      </c>
      <c r="NEU181" s="216">
        <f t="shared" si="198"/>
        <v>0</v>
      </c>
      <c r="NEV181" s="216">
        <f t="shared" si="198"/>
        <v>0</v>
      </c>
      <c r="NEW181" s="216">
        <f t="shared" si="198"/>
        <v>0</v>
      </c>
      <c r="NEX181" s="216">
        <f t="shared" si="198"/>
        <v>0</v>
      </c>
      <c r="NEY181" s="216">
        <f t="shared" si="198"/>
        <v>0</v>
      </c>
      <c r="NEZ181" s="216">
        <f t="shared" si="198"/>
        <v>0</v>
      </c>
      <c r="NFA181" s="216">
        <f t="shared" si="198"/>
        <v>0</v>
      </c>
      <c r="NFB181" s="216">
        <f t="shared" si="198"/>
        <v>0</v>
      </c>
      <c r="NFC181" s="216">
        <f t="shared" si="198"/>
        <v>0</v>
      </c>
      <c r="NFD181" s="216">
        <f t="shared" si="198"/>
        <v>0</v>
      </c>
      <c r="NFE181" s="216">
        <f t="shared" si="198"/>
        <v>0</v>
      </c>
      <c r="NFF181" s="216">
        <f t="shared" si="198"/>
        <v>0</v>
      </c>
      <c r="NFG181" s="216">
        <f t="shared" si="198"/>
        <v>0</v>
      </c>
      <c r="NFH181" s="216">
        <f t="shared" si="198"/>
        <v>0</v>
      </c>
      <c r="NFI181" s="216">
        <f t="shared" si="198"/>
        <v>0</v>
      </c>
      <c r="NFJ181" s="216">
        <f t="shared" si="198"/>
        <v>0</v>
      </c>
      <c r="NFK181" s="216">
        <f t="shared" si="198"/>
        <v>0</v>
      </c>
      <c r="NFL181" s="216">
        <f t="shared" si="198"/>
        <v>0</v>
      </c>
      <c r="NFM181" s="216">
        <f t="shared" si="198"/>
        <v>0</v>
      </c>
      <c r="NFN181" s="216">
        <f t="shared" si="198"/>
        <v>0</v>
      </c>
      <c r="NFO181" s="216">
        <f t="shared" si="198"/>
        <v>0</v>
      </c>
      <c r="NFP181" s="216">
        <f t="shared" si="198"/>
        <v>0</v>
      </c>
      <c r="NFQ181" s="216">
        <f t="shared" si="198"/>
        <v>0</v>
      </c>
      <c r="NFR181" s="216">
        <f t="shared" si="198"/>
        <v>0</v>
      </c>
      <c r="NFS181" s="216">
        <f t="shared" si="198"/>
        <v>0</v>
      </c>
      <c r="NFT181" s="216">
        <f t="shared" si="198"/>
        <v>0</v>
      </c>
      <c r="NFU181" s="216">
        <f t="shared" si="198"/>
        <v>0</v>
      </c>
      <c r="NFV181" s="216">
        <f t="shared" si="198"/>
        <v>0</v>
      </c>
      <c r="NFW181" s="216">
        <f t="shared" si="198"/>
        <v>0</v>
      </c>
      <c r="NFX181" s="216">
        <f t="shared" si="198"/>
        <v>0</v>
      </c>
      <c r="NFY181" s="216">
        <f t="shared" si="198"/>
        <v>0</v>
      </c>
      <c r="NFZ181" s="216">
        <f t="shared" si="198"/>
        <v>0</v>
      </c>
      <c r="NGA181" s="216">
        <f t="shared" si="198"/>
        <v>0</v>
      </c>
      <c r="NGB181" s="216">
        <f t="shared" si="198"/>
        <v>0</v>
      </c>
      <c r="NGC181" s="216">
        <f t="shared" si="198"/>
        <v>0</v>
      </c>
      <c r="NGD181" s="216">
        <f t="shared" si="198"/>
        <v>0</v>
      </c>
      <c r="NGE181" s="216">
        <f t="shared" si="198"/>
        <v>0</v>
      </c>
      <c r="NGF181" s="216">
        <f t="shared" si="198"/>
        <v>0</v>
      </c>
      <c r="NGG181" s="216">
        <f t="shared" si="198"/>
        <v>0</v>
      </c>
      <c r="NGH181" s="216">
        <f t="shared" si="198"/>
        <v>0</v>
      </c>
      <c r="NGI181" s="216">
        <f t="shared" si="198"/>
        <v>0</v>
      </c>
      <c r="NGJ181" s="216">
        <f t="shared" si="198"/>
        <v>0</v>
      </c>
      <c r="NGK181" s="216">
        <f t="shared" si="198"/>
        <v>0</v>
      </c>
      <c r="NGL181" s="216">
        <f t="shared" si="198"/>
        <v>0</v>
      </c>
      <c r="NGM181" s="216">
        <f t="shared" si="198"/>
        <v>0</v>
      </c>
      <c r="NGN181" s="216">
        <f t="shared" si="198"/>
        <v>0</v>
      </c>
      <c r="NGO181" s="216">
        <f t="shared" si="198"/>
        <v>0</v>
      </c>
      <c r="NGP181" s="216">
        <f t="shared" si="198"/>
        <v>0</v>
      </c>
      <c r="NGQ181" s="216">
        <f t="shared" si="198"/>
        <v>0</v>
      </c>
      <c r="NGR181" s="216">
        <f t="shared" si="198"/>
        <v>0</v>
      </c>
      <c r="NGS181" s="216">
        <f t="shared" si="198"/>
        <v>0</v>
      </c>
      <c r="NGT181" s="216">
        <f t="shared" si="198"/>
        <v>0</v>
      </c>
      <c r="NGU181" s="216">
        <f t="shared" si="198"/>
        <v>0</v>
      </c>
      <c r="NGV181" s="216">
        <f t="shared" ref="NGV181:NJG181" si="199">NGV180+NGV174+NGV168+NGV155+NGV142+NGV131+NGV126+NGV110+NGV92+NGV76+NGV54+NGV22</f>
        <v>0</v>
      </c>
      <c r="NGW181" s="216">
        <f t="shared" si="199"/>
        <v>0</v>
      </c>
      <c r="NGX181" s="216">
        <f t="shared" si="199"/>
        <v>0</v>
      </c>
      <c r="NGY181" s="216">
        <f t="shared" si="199"/>
        <v>0</v>
      </c>
      <c r="NGZ181" s="216">
        <f t="shared" si="199"/>
        <v>0</v>
      </c>
      <c r="NHA181" s="216">
        <f t="shared" si="199"/>
        <v>0</v>
      </c>
      <c r="NHB181" s="216">
        <f t="shared" si="199"/>
        <v>0</v>
      </c>
      <c r="NHC181" s="216">
        <f t="shared" si="199"/>
        <v>0</v>
      </c>
      <c r="NHD181" s="216">
        <f t="shared" si="199"/>
        <v>0</v>
      </c>
      <c r="NHE181" s="216">
        <f t="shared" si="199"/>
        <v>0</v>
      </c>
      <c r="NHF181" s="216">
        <f t="shared" si="199"/>
        <v>0</v>
      </c>
      <c r="NHG181" s="216">
        <f t="shared" si="199"/>
        <v>0</v>
      </c>
      <c r="NHH181" s="216">
        <f t="shared" si="199"/>
        <v>0</v>
      </c>
      <c r="NHI181" s="216">
        <f t="shared" si="199"/>
        <v>0</v>
      </c>
      <c r="NHJ181" s="216">
        <f t="shared" si="199"/>
        <v>0</v>
      </c>
      <c r="NHK181" s="216">
        <f t="shared" si="199"/>
        <v>0</v>
      </c>
      <c r="NHL181" s="216">
        <f t="shared" si="199"/>
        <v>0</v>
      </c>
      <c r="NHM181" s="216">
        <f t="shared" si="199"/>
        <v>0</v>
      </c>
      <c r="NHN181" s="216">
        <f t="shared" si="199"/>
        <v>0</v>
      </c>
      <c r="NHO181" s="216">
        <f t="shared" si="199"/>
        <v>0</v>
      </c>
      <c r="NHP181" s="216">
        <f t="shared" si="199"/>
        <v>0</v>
      </c>
      <c r="NHQ181" s="216">
        <f t="shared" si="199"/>
        <v>0</v>
      </c>
      <c r="NHR181" s="216">
        <f t="shared" si="199"/>
        <v>0</v>
      </c>
      <c r="NHS181" s="216">
        <f t="shared" si="199"/>
        <v>0</v>
      </c>
      <c r="NHT181" s="216">
        <f t="shared" si="199"/>
        <v>0</v>
      </c>
      <c r="NHU181" s="216">
        <f t="shared" si="199"/>
        <v>0</v>
      </c>
      <c r="NHV181" s="216">
        <f t="shared" si="199"/>
        <v>0</v>
      </c>
      <c r="NHW181" s="216">
        <f t="shared" si="199"/>
        <v>0</v>
      </c>
      <c r="NHX181" s="216">
        <f t="shared" si="199"/>
        <v>0</v>
      </c>
      <c r="NHY181" s="216">
        <f t="shared" si="199"/>
        <v>0</v>
      </c>
      <c r="NHZ181" s="216">
        <f t="shared" si="199"/>
        <v>0</v>
      </c>
      <c r="NIA181" s="216">
        <f t="shared" si="199"/>
        <v>0</v>
      </c>
      <c r="NIB181" s="216">
        <f t="shared" si="199"/>
        <v>0</v>
      </c>
      <c r="NIC181" s="216">
        <f t="shared" si="199"/>
        <v>0</v>
      </c>
      <c r="NID181" s="216">
        <f t="shared" si="199"/>
        <v>0</v>
      </c>
      <c r="NIE181" s="216">
        <f t="shared" si="199"/>
        <v>0</v>
      </c>
      <c r="NIF181" s="216">
        <f t="shared" si="199"/>
        <v>0</v>
      </c>
      <c r="NIG181" s="216">
        <f t="shared" si="199"/>
        <v>0</v>
      </c>
      <c r="NIH181" s="216">
        <f t="shared" si="199"/>
        <v>0</v>
      </c>
      <c r="NII181" s="216">
        <f t="shared" si="199"/>
        <v>0</v>
      </c>
      <c r="NIJ181" s="216">
        <f t="shared" si="199"/>
        <v>0</v>
      </c>
      <c r="NIK181" s="216">
        <f t="shared" si="199"/>
        <v>0</v>
      </c>
      <c r="NIL181" s="216">
        <f t="shared" si="199"/>
        <v>0</v>
      </c>
      <c r="NIM181" s="216">
        <f t="shared" si="199"/>
        <v>0</v>
      </c>
      <c r="NIN181" s="216">
        <f t="shared" si="199"/>
        <v>0</v>
      </c>
      <c r="NIO181" s="216">
        <f t="shared" si="199"/>
        <v>0</v>
      </c>
      <c r="NIP181" s="216">
        <f t="shared" si="199"/>
        <v>0</v>
      </c>
      <c r="NIQ181" s="216">
        <f t="shared" si="199"/>
        <v>0</v>
      </c>
      <c r="NIR181" s="216">
        <f t="shared" si="199"/>
        <v>0</v>
      </c>
      <c r="NIS181" s="216">
        <f t="shared" si="199"/>
        <v>0</v>
      </c>
      <c r="NIT181" s="216">
        <f t="shared" si="199"/>
        <v>0</v>
      </c>
      <c r="NIU181" s="216">
        <f t="shared" si="199"/>
        <v>0</v>
      </c>
      <c r="NIV181" s="216">
        <f t="shared" si="199"/>
        <v>0</v>
      </c>
      <c r="NIW181" s="216">
        <f t="shared" si="199"/>
        <v>0</v>
      </c>
      <c r="NIX181" s="216">
        <f t="shared" si="199"/>
        <v>0</v>
      </c>
      <c r="NIY181" s="216">
        <f t="shared" si="199"/>
        <v>0</v>
      </c>
      <c r="NIZ181" s="216">
        <f t="shared" si="199"/>
        <v>0</v>
      </c>
      <c r="NJA181" s="216">
        <f t="shared" si="199"/>
        <v>0</v>
      </c>
      <c r="NJB181" s="216">
        <f t="shared" si="199"/>
        <v>0</v>
      </c>
      <c r="NJC181" s="216">
        <f t="shared" si="199"/>
        <v>0</v>
      </c>
      <c r="NJD181" s="216">
        <f t="shared" si="199"/>
        <v>0</v>
      </c>
      <c r="NJE181" s="216">
        <f t="shared" si="199"/>
        <v>0</v>
      </c>
      <c r="NJF181" s="216">
        <f t="shared" si="199"/>
        <v>0</v>
      </c>
      <c r="NJG181" s="216">
        <f t="shared" si="199"/>
        <v>0</v>
      </c>
      <c r="NJH181" s="216">
        <f t="shared" ref="NJH181:NLS181" si="200">NJH180+NJH174+NJH168+NJH155+NJH142+NJH131+NJH126+NJH110+NJH92+NJH76+NJH54+NJH22</f>
        <v>0</v>
      </c>
      <c r="NJI181" s="216">
        <f t="shared" si="200"/>
        <v>0</v>
      </c>
      <c r="NJJ181" s="216">
        <f t="shared" si="200"/>
        <v>0</v>
      </c>
      <c r="NJK181" s="216">
        <f t="shared" si="200"/>
        <v>0</v>
      </c>
      <c r="NJL181" s="216">
        <f t="shared" si="200"/>
        <v>0</v>
      </c>
      <c r="NJM181" s="216">
        <f t="shared" si="200"/>
        <v>0</v>
      </c>
      <c r="NJN181" s="216">
        <f t="shared" si="200"/>
        <v>0</v>
      </c>
      <c r="NJO181" s="216">
        <f t="shared" si="200"/>
        <v>0</v>
      </c>
      <c r="NJP181" s="216">
        <f t="shared" si="200"/>
        <v>0</v>
      </c>
      <c r="NJQ181" s="216">
        <f t="shared" si="200"/>
        <v>0</v>
      </c>
      <c r="NJR181" s="216">
        <f t="shared" si="200"/>
        <v>0</v>
      </c>
      <c r="NJS181" s="216">
        <f t="shared" si="200"/>
        <v>0</v>
      </c>
      <c r="NJT181" s="216">
        <f t="shared" si="200"/>
        <v>0</v>
      </c>
      <c r="NJU181" s="216">
        <f t="shared" si="200"/>
        <v>0</v>
      </c>
      <c r="NJV181" s="216">
        <f t="shared" si="200"/>
        <v>0</v>
      </c>
      <c r="NJW181" s="216">
        <f t="shared" si="200"/>
        <v>0</v>
      </c>
      <c r="NJX181" s="216">
        <f t="shared" si="200"/>
        <v>0</v>
      </c>
      <c r="NJY181" s="216">
        <f t="shared" si="200"/>
        <v>0</v>
      </c>
      <c r="NJZ181" s="216">
        <f t="shared" si="200"/>
        <v>0</v>
      </c>
      <c r="NKA181" s="216">
        <f t="shared" si="200"/>
        <v>0</v>
      </c>
      <c r="NKB181" s="216">
        <f t="shared" si="200"/>
        <v>0</v>
      </c>
      <c r="NKC181" s="216">
        <f t="shared" si="200"/>
        <v>0</v>
      </c>
      <c r="NKD181" s="216">
        <f t="shared" si="200"/>
        <v>0</v>
      </c>
      <c r="NKE181" s="216">
        <f t="shared" si="200"/>
        <v>0</v>
      </c>
      <c r="NKF181" s="216">
        <f t="shared" si="200"/>
        <v>0</v>
      </c>
      <c r="NKG181" s="216">
        <f t="shared" si="200"/>
        <v>0</v>
      </c>
      <c r="NKH181" s="216">
        <f t="shared" si="200"/>
        <v>0</v>
      </c>
      <c r="NKI181" s="216">
        <f t="shared" si="200"/>
        <v>0</v>
      </c>
      <c r="NKJ181" s="216">
        <f t="shared" si="200"/>
        <v>0</v>
      </c>
      <c r="NKK181" s="216">
        <f t="shared" si="200"/>
        <v>0</v>
      </c>
      <c r="NKL181" s="216">
        <f t="shared" si="200"/>
        <v>0</v>
      </c>
      <c r="NKM181" s="216">
        <f t="shared" si="200"/>
        <v>0</v>
      </c>
      <c r="NKN181" s="216">
        <f t="shared" si="200"/>
        <v>0</v>
      </c>
      <c r="NKO181" s="216">
        <f t="shared" si="200"/>
        <v>0</v>
      </c>
      <c r="NKP181" s="216">
        <f t="shared" si="200"/>
        <v>0</v>
      </c>
      <c r="NKQ181" s="216">
        <f t="shared" si="200"/>
        <v>0</v>
      </c>
      <c r="NKR181" s="216">
        <f t="shared" si="200"/>
        <v>0</v>
      </c>
      <c r="NKS181" s="216">
        <f t="shared" si="200"/>
        <v>0</v>
      </c>
      <c r="NKT181" s="216">
        <f t="shared" si="200"/>
        <v>0</v>
      </c>
      <c r="NKU181" s="216">
        <f t="shared" si="200"/>
        <v>0</v>
      </c>
      <c r="NKV181" s="216">
        <f t="shared" si="200"/>
        <v>0</v>
      </c>
      <c r="NKW181" s="216">
        <f t="shared" si="200"/>
        <v>0</v>
      </c>
      <c r="NKX181" s="216">
        <f t="shared" si="200"/>
        <v>0</v>
      </c>
      <c r="NKY181" s="216">
        <f t="shared" si="200"/>
        <v>0</v>
      </c>
      <c r="NKZ181" s="216">
        <f t="shared" si="200"/>
        <v>0</v>
      </c>
      <c r="NLA181" s="216">
        <f t="shared" si="200"/>
        <v>0</v>
      </c>
      <c r="NLB181" s="216">
        <f t="shared" si="200"/>
        <v>0</v>
      </c>
      <c r="NLC181" s="216">
        <f t="shared" si="200"/>
        <v>0</v>
      </c>
      <c r="NLD181" s="216">
        <f t="shared" si="200"/>
        <v>0</v>
      </c>
      <c r="NLE181" s="216">
        <f t="shared" si="200"/>
        <v>0</v>
      </c>
      <c r="NLF181" s="216">
        <f t="shared" si="200"/>
        <v>0</v>
      </c>
      <c r="NLG181" s="216">
        <f t="shared" si="200"/>
        <v>0</v>
      </c>
      <c r="NLH181" s="216">
        <f t="shared" si="200"/>
        <v>0</v>
      </c>
      <c r="NLI181" s="216">
        <f t="shared" si="200"/>
        <v>0</v>
      </c>
      <c r="NLJ181" s="216">
        <f t="shared" si="200"/>
        <v>0</v>
      </c>
      <c r="NLK181" s="216">
        <f t="shared" si="200"/>
        <v>0</v>
      </c>
      <c r="NLL181" s="216">
        <f t="shared" si="200"/>
        <v>0</v>
      </c>
      <c r="NLM181" s="216">
        <f t="shared" si="200"/>
        <v>0</v>
      </c>
      <c r="NLN181" s="216">
        <f t="shared" si="200"/>
        <v>0</v>
      </c>
      <c r="NLO181" s="216">
        <f t="shared" si="200"/>
        <v>0</v>
      </c>
      <c r="NLP181" s="216">
        <f t="shared" si="200"/>
        <v>0</v>
      </c>
      <c r="NLQ181" s="216">
        <f t="shared" si="200"/>
        <v>0</v>
      </c>
      <c r="NLR181" s="216">
        <f t="shared" si="200"/>
        <v>0</v>
      </c>
      <c r="NLS181" s="216">
        <f t="shared" si="200"/>
        <v>0</v>
      </c>
      <c r="NLT181" s="216">
        <f t="shared" ref="NLT181:NOE181" si="201">NLT180+NLT174+NLT168+NLT155+NLT142+NLT131+NLT126+NLT110+NLT92+NLT76+NLT54+NLT22</f>
        <v>0</v>
      </c>
      <c r="NLU181" s="216">
        <f t="shared" si="201"/>
        <v>0</v>
      </c>
      <c r="NLV181" s="216">
        <f t="shared" si="201"/>
        <v>0</v>
      </c>
      <c r="NLW181" s="216">
        <f t="shared" si="201"/>
        <v>0</v>
      </c>
      <c r="NLX181" s="216">
        <f t="shared" si="201"/>
        <v>0</v>
      </c>
      <c r="NLY181" s="216">
        <f t="shared" si="201"/>
        <v>0</v>
      </c>
      <c r="NLZ181" s="216">
        <f t="shared" si="201"/>
        <v>0</v>
      </c>
      <c r="NMA181" s="216">
        <f t="shared" si="201"/>
        <v>0</v>
      </c>
      <c r="NMB181" s="216">
        <f t="shared" si="201"/>
        <v>0</v>
      </c>
      <c r="NMC181" s="216">
        <f t="shared" si="201"/>
        <v>0</v>
      </c>
      <c r="NMD181" s="216">
        <f t="shared" si="201"/>
        <v>0</v>
      </c>
      <c r="NME181" s="216">
        <f t="shared" si="201"/>
        <v>0</v>
      </c>
      <c r="NMF181" s="216">
        <f t="shared" si="201"/>
        <v>0</v>
      </c>
      <c r="NMG181" s="216">
        <f t="shared" si="201"/>
        <v>0</v>
      </c>
      <c r="NMH181" s="216">
        <f t="shared" si="201"/>
        <v>0</v>
      </c>
      <c r="NMI181" s="216">
        <f t="shared" si="201"/>
        <v>0</v>
      </c>
      <c r="NMJ181" s="216">
        <f t="shared" si="201"/>
        <v>0</v>
      </c>
      <c r="NMK181" s="216">
        <f t="shared" si="201"/>
        <v>0</v>
      </c>
      <c r="NML181" s="216">
        <f t="shared" si="201"/>
        <v>0</v>
      </c>
      <c r="NMM181" s="216">
        <f t="shared" si="201"/>
        <v>0</v>
      </c>
      <c r="NMN181" s="216">
        <f t="shared" si="201"/>
        <v>0</v>
      </c>
      <c r="NMO181" s="216">
        <f t="shared" si="201"/>
        <v>0</v>
      </c>
      <c r="NMP181" s="216">
        <f t="shared" si="201"/>
        <v>0</v>
      </c>
      <c r="NMQ181" s="216">
        <f t="shared" si="201"/>
        <v>0</v>
      </c>
      <c r="NMR181" s="216">
        <f t="shared" si="201"/>
        <v>0</v>
      </c>
      <c r="NMS181" s="216">
        <f t="shared" si="201"/>
        <v>0</v>
      </c>
      <c r="NMT181" s="216">
        <f t="shared" si="201"/>
        <v>0</v>
      </c>
      <c r="NMU181" s="216">
        <f t="shared" si="201"/>
        <v>0</v>
      </c>
      <c r="NMV181" s="216">
        <f t="shared" si="201"/>
        <v>0</v>
      </c>
      <c r="NMW181" s="216">
        <f t="shared" si="201"/>
        <v>0</v>
      </c>
      <c r="NMX181" s="216">
        <f t="shared" si="201"/>
        <v>0</v>
      </c>
      <c r="NMY181" s="216">
        <f t="shared" si="201"/>
        <v>0</v>
      </c>
      <c r="NMZ181" s="216">
        <f t="shared" si="201"/>
        <v>0</v>
      </c>
      <c r="NNA181" s="216">
        <f t="shared" si="201"/>
        <v>0</v>
      </c>
      <c r="NNB181" s="216">
        <f t="shared" si="201"/>
        <v>0</v>
      </c>
      <c r="NNC181" s="216">
        <f t="shared" si="201"/>
        <v>0</v>
      </c>
      <c r="NND181" s="216">
        <f t="shared" si="201"/>
        <v>0</v>
      </c>
      <c r="NNE181" s="216">
        <f t="shared" si="201"/>
        <v>0</v>
      </c>
      <c r="NNF181" s="216">
        <f t="shared" si="201"/>
        <v>0</v>
      </c>
      <c r="NNG181" s="216">
        <f t="shared" si="201"/>
        <v>0</v>
      </c>
      <c r="NNH181" s="216">
        <f t="shared" si="201"/>
        <v>0</v>
      </c>
      <c r="NNI181" s="216">
        <f t="shared" si="201"/>
        <v>0</v>
      </c>
      <c r="NNJ181" s="216">
        <f t="shared" si="201"/>
        <v>0</v>
      </c>
      <c r="NNK181" s="216">
        <f t="shared" si="201"/>
        <v>0</v>
      </c>
      <c r="NNL181" s="216">
        <f t="shared" si="201"/>
        <v>0</v>
      </c>
      <c r="NNM181" s="216">
        <f t="shared" si="201"/>
        <v>0</v>
      </c>
      <c r="NNN181" s="216">
        <f t="shared" si="201"/>
        <v>0</v>
      </c>
      <c r="NNO181" s="216">
        <f t="shared" si="201"/>
        <v>0</v>
      </c>
      <c r="NNP181" s="216">
        <f t="shared" si="201"/>
        <v>0</v>
      </c>
      <c r="NNQ181" s="216">
        <f t="shared" si="201"/>
        <v>0</v>
      </c>
      <c r="NNR181" s="216">
        <f t="shared" si="201"/>
        <v>0</v>
      </c>
      <c r="NNS181" s="216">
        <f t="shared" si="201"/>
        <v>0</v>
      </c>
      <c r="NNT181" s="216">
        <f t="shared" si="201"/>
        <v>0</v>
      </c>
      <c r="NNU181" s="216">
        <f t="shared" si="201"/>
        <v>0</v>
      </c>
      <c r="NNV181" s="216">
        <f t="shared" si="201"/>
        <v>0</v>
      </c>
      <c r="NNW181" s="216">
        <f t="shared" si="201"/>
        <v>0</v>
      </c>
      <c r="NNX181" s="216">
        <f t="shared" si="201"/>
        <v>0</v>
      </c>
      <c r="NNY181" s="216">
        <f t="shared" si="201"/>
        <v>0</v>
      </c>
      <c r="NNZ181" s="216">
        <f t="shared" si="201"/>
        <v>0</v>
      </c>
      <c r="NOA181" s="216">
        <f t="shared" si="201"/>
        <v>0</v>
      </c>
      <c r="NOB181" s="216">
        <f t="shared" si="201"/>
        <v>0</v>
      </c>
      <c r="NOC181" s="216">
        <f t="shared" si="201"/>
        <v>0</v>
      </c>
      <c r="NOD181" s="216">
        <f t="shared" si="201"/>
        <v>0</v>
      </c>
      <c r="NOE181" s="216">
        <f t="shared" si="201"/>
        <v>0</v>
      </c>
      <c r="NOF181" s="216">
        <f t="shared" ref="NOF181:NQQ181" si="202">NOF180+NOF174+NOF168+NOF155+NOF142+NOF131+NOF126+NOF110+NOF92+NOF76+NOF54+NOF22</f>
        <v>0</v>
      </c>
      <c r="NOG181" s="216">
        <f t="shared" si="202"/>
        <v>0</v>
      </c>
      <c r="NOH181" s="216">
        <f t="shared" si="202"/>
        <v>0</v>
      </c>
      <c r="NOI181" s="216">
        <f t="shared" si="202"/>
        <v>0</v>
      </c>
      <c r="NOJ181" s="216">
        <f t="shared" si="202"/>
        <v>0</v>
      </c>
      <c r="NOK181" s="216">
        <f t="shared" si="202"/>
        <v>0</v>
      </c>
      <c r="NOL181" s="216">
        <f t="shared" si="202"/>
        <v>0</v>
      </c>
      <c r="NOM181" s="216">
        <f t="shared" si="202"/>
        <v>0</v>
      </c>
      <c r="NON181" s="216">
        <f t="shared" si="202"/>
        <v>0</v>
      </c>
      <c r="NOO181" s="216">
        <f t="shared" si="202"/>
        <v>0</v>
      </c>
      <c r="NOP181" s="216">
        <f t="shared" si="202"/>
        <v>0</v>
      </c>
      <c r="NOQ181" s="216">
        <f t="shared" si="202"/>
        <v>0</v>
      </c>
      <c r="NOR181" s="216">
        <f t="shared" si="202"/>
        <v>0</v>
      </c>
      <c r="NOS181" s="216">
        <f t="shared" si="202"/>
        <v>0</v>
      </c>
      <c r="NOT181" s="216">
        <f t="shared" si="202"/>
        <v>0</v>
      </c>
      <c r="NOU181" s="216">
        <f t="shared" si="202"/>
        <v>0</v>
      </c>
      <c r="NOV181" s="216">
        <f t="shared" si="202"/>
        <v>0</v>
      </c>
      <c r="NOW181" s="216">
        <f t="shared" si="202"/>
        <v>0</v>
      </c>
      <c r="NOX181" s="216">
        <f t="shared" si="202"/>
        <v>0</v>
      </c>
      <c r="NOY181" s="216">
        <f t="shared" si="202"/>
        <v>0</v>
      </c>
      <c r="NOZ181" s="216">
        <f t="shared" si="202"/>
        <v>0</v>
      </c>
      <c r="NPA181" s="216">
        <f t="shared" si="202"/>
        <v>0</v>
      </c>
      <c r="NPB181" s="216">
        <f t="shared" si="202"/>
        <v>0</v>
      </c>
      <c r="NPC181" s="216">
        <f t="shared" si="202"/>
        <v>0</v>
      </c>
      <c r="NPD181" s="216">
        <f t="shared" si="202"/>
        <v>0</v>
      </c>
      <c r="NPE181" s="216">
        <f t="shared" si="202"/>
        <v>0</v>
      </c>
      <c r="NPF181" s="216">
        <f t="shared" si="202"/>
        <v>0</v>
      </c>
      <c r="NPG181" s="216">
        <f t="shared" si="202"/>
        <v>0</v>
      </c>
      <c r="NPH181" s="216">
        <f t="shared" si="202"/>
        <v>0</v>
      </c>
      <c r="NPI181" s="216">
        <f t="shared" si="202"/>
        <v>0</v>
      </c>
      <c r="NPJ181" s="216">
        <f t="shared" si="202"/>
        <v>0</v>
      </c>
      <c r="NPK181" s="216">
        <f t="shared" si="202"/>
        <v>0</v>
      </c>
      <c r="NPL181" s="216">
        <f t="shared" si="202"/>
        <v>0</v>
      </c>
      <c r="NPM181" s="216">
        <f t="shared" si="202"/>
        <v>0</v>
      </c>
      <c r="NPN181" s="216">
        <f t="shared" si="202"/>
        <v>0</v>
      </c>
      <c r="NPO181" s="216">
        <f t="shared" si="202"/>
        <v>0</v>
      </c>
      <c r="NPP181" s="216">
        <f t="shared" si="202"/>
        <v>0</v>
      </c>
      <c r="NPQ181" s="216">
        <f t="shared" si="202"/>
        <v>0</v>
      </c>
      <c r="NPR181" s="216">
        <f t="shared" si="202"/>
        <v>0</v>
      </c>
      <c r="NPS181" s="216">
        <f t="shared" si="202"/>
        <v>0</v>
      </c>
      <c r="NPT181" s="216">
        <f t="shared" si="202"/>
        <v>0</v>
      </c>
      <c r="NPU181" s="216">
        <f t="shared" si="202"/>
        <v>0</v>
      </c>
      <c r="NPV181" s="216">
        <f t="shared" si="202"/>
        <v>0</v>
      </c>
      <c r="NPW181" s="216">
        <f t="shared" si="202"/>
        <v>0</v>
      </c>
      <c r="NPX181" s="216">
        <f t="shared" si="202"/>
        <v>0</v>
      </c>
      <c r="NPY181" s="216">
        <f t="shared" si="202"/>
        <v>0</v>
      </c>
      <c r="NPZ181" s="216">
        <f t="shared" si="202"/>
        <v>0</v>
      </c>
      <c r="NQA181" s="216">
        <f t="shared" si="202"/>
        <v>0</v>
      </c>
      <c r="NQB181" s="216">
        <f t="shared" si="202"/>
        <v>0</v>
      </c>
      <c r="NQC181" s="216">
        <f t="shared" si="202"/>
        <v>0</v>
      </c>
      <c r="NQD181" s="216">
        <f t="shared" si="202"/>
        <v>0</v>
      </c>
      <c r="NQE181" s="216">
        <f t="shared" si="202"/>
        <v>0</v>
      </c>
      <c r="NQF181" s="216">
        <f t="shared" si="202"/>
        <v>0</v>
      </c>
      <c r="NQG181" s="216">
        <f t="shared" si="202"/>
        <v>0</v>
      </c>
      <c r="NQH181" s="216">
        <f t="shared" si="202"/>
        <v>0</v>
      </c>
      <c r="NQI181" s="216">
        <f t="shared" si="202"/>
        <v>0</v>
      </c>
      <c r="NQJ181" s="216">
        <f t="shared" si="202"/>
        <v>0</v>
      </c>
      <c r="NQK181" s="216">
        <f t="shared" si="202"/>
        <v>0</v>
      </c>
      <c r="NQL181" s="216">
        <f t="shared" si="202"/>
        <v>0</v>
      </c>
      <c r="NQM181" s="216">
        <f t="shared" si="202"/>
        <v>0</v>
      </c>
      <c r="NQN181" s="216">
        <f t="shared" si="202"/>
        <v>0</v>
      </c>
      <c r="NQO181" s="216">
        <f t="shared" si="202"/>
        <v>0</v>
      </c>
      <c r="NQP181" s="216">
        <f t="shared" si="202"/>
        <v>0</v>
      </c>
      <c r="NQQ181" s="216">
        <f t="shared" si="202"/>
        <v>0</v>
      </c>
      <c r="NQR181" s="216">
        <f t="shared" ref="NQR181:NTC181" si="203">NQR180+NQR174+NQR168+NQR155+NQR142+NQR131+NQR126+NQR110+NQR92+NQR76+NQR54+NQR22</f>
        <v>0</v>
      </c>
      <c r="NQS181" s="216">
        <f t="shared" si="203"/>
        <v>0</v>
      </c>
      <c r="NQT181" s="216">
        <f t="shared" si="203"/>
        <v>0</v>
      </c>
      <c r="NQU181" s="216">
        <f t="shared" si="203"/>
        <v>0</v>
      </c>
      <c r="NQV181" s="216">
        <f t="shared" si="203"/>
        <v>0</v>
      </c>
      <c r="NQW181" s="216">
        <f t="shared" si="203"/>
        <v>0</v>
      </c>
      <c r="NQX181" s="216">
        <f t="shared" si="203"/>
        <v>0</v>
      </c>
      <c r="NQY181" s="216">
        <f t="shared" si="203"/>
        <v>0</v>
      </c>
      <c r="NQZ181" s="216">
        <f t="shared" si="203"/>
        <v>0</v>
      </c>
      <c r="NRA181" s="216">
        <f t="shared" si="203"/>
        <v>0</v>
      </c>
      <c r="NRB181" s="216">
        <f t="shared" si="203"/>
        <v>0</v>
      </c>
      <c r="NRC181" s="216">
        <f t="shared" si="203"/>
        <v>0</v>
      </c>
      <c r="NRD181" s="216">
        <f t="shared" si="203"/>
        <v>0</v>
      </c>
      <c r="NRE181" s="216">
        <f t="shared" si="203"/>
        <v>0</v>
      </c>
      <c r="NRF181" s="216">
        <f t="shared" si="203"/>
        <v>0</v>
      </c>
      <c r="NRG181" s="216">
        <f t="shared" si="203"/>
        <v>0</v>
      </c>
      <c r="NRH181" s="216">
        <f t="shared" si="203"/>
        <v>0</v>
      </c>
      <c r="NRI181" s="216">
        <f t="shared" si="203"/>
        <v>0</v>
      </c>
      <c r="NRJ181" s="216">
        <f t="shared" si="203"/>
        <v>0</v>
      </c>
      <c r="NRK181" s="216">
        <f t="shared" si="203"/>
        <v>0</v>
      </c>
      <c r="NRL181" s="216">
        <f t="shared" si="203"/>
        <v>0</v>
      </c>
      <c r="NRM181" s="216">
        <f t="shared" si="203"/>
        <v>0</v>
      </c>
      <c r="NRN181" s="216">
        <f t="shared" si="203"/>
        <v>0</v>
      </c>
      <c r="NRO181" s="216">
        <f t="shared" si="203"/>
        <v>0</v>
      </c>
      <c r="NRP181" s="216">
        <f t="shared" si="203"/>
        <v>0</v>
      </c>
      <c r="NRQ181" s="216">
        <f t="shared" si="203"/>
        <v>0</v>
      </c>
      <c r="NRR181" s="216">
        <f t="shared" si="203"/>
        <v>0</v>
      </c>
      <c r="NRS181" s="216">
        <f t="shared" si="203"/>
        <v>0</v>
      </c>
      <c r="NRT181" s="216">
        <f t="shared" si="203"/>
        <v>0</v>
      </c>
      <c r="NRU181" s="216">
        <f t="shared" si="203"/>
        <v>0</v>
      </c>
      <c r="NRV181" s="216">
        <f t="shared" si="203"/>
        <v>0</v>
      </c>
      <c r="NRW181" s="216">
        <f t="shared" si="203"/>
        <v>0</v>
      </c>
      <c r="NRX181" s="216">
        <f t="shared" si="203"/>
        <v>0</v>
      </c>
      <c r="NRY181" s="216">
        <f t="shared" si="203"/>
        <v>0</v>
      </c>
      <c r="NRZ181" s="216">
        <f t="shared" si="203"/>
        <v>0</v>
      </c>
      <c r="NSA181" s="216">
        <f t="shared" si="203"/>
        <v>0</v>
      </c>
      <c r="NSB181" s="216">
        <f t="shared" si="203"/>
        <v>0</v>
      </c>
      <c r="NSC181" s="216">
        <f t="shared" si="203"/>
        <v>0</v>
      </c>
      <c r="NSD181" s="216">
        <f t="shared" si="203"/>
        <v>0</v>
      </c>
      <c r="NSE181" s="216">
        <f t="shared" si="203"/>
        <v>0</v>
      </c>
      <c r="NSF181" s="216">
        <f t="shared" si="203"/>
        <v>0</v>
      </c>
      <c r="NSG181" s="216">
        <f t="shared" si="203"/>
        <v>0</v>
      </c>
      <c r="NSH181" s="216">
        <f t="shared" si="203"/>
        <v>0</v>
      </c>
      <c r="NSI181" s="216">
        <f t="shared" si="203"/>
        <v>0</v>
      </c>
      <c r="NSJ181" s="216">
        <f t="shared" si="203"/>
        <v>0</v>
      </c>
      <c r="NSK181" s="216">
        <f t="shared" si="203"/>
        <v>0</v>
      </c>
      <c r="NSL181" s="216">
        <f t="shared" si="203"/>
        <v>0</v>
      </c>
      <c r="NSM181" s="216">
        <f t="shared" si="203"/>
        <v>0</v>
      </c>
      <c r="NSN181" s="216">
        <f t="shared" si="203"/>
        <v>0</v>
      </c>
      <c r="NSO181" s="216">
        <f t="shared" si="203"/>
        <v>0</v>
      </c>
      <c r="NSP181" s="216">
        <f t="shared" si="203"/>
        <v>0</v>
      </c>
      <c r="NSQ181" s="216">
        <f t="shared" si="203"/>
        <v>0</v>
      </c>
      <c r="NSR181" s="216">
        <f t="shared" si="203"/>
        <v>0</v>
      </c>
      <c r="NSS181" s="216">
        <f t="shared" si="203"/>
        <v>0</v>
      </c>
      <c r="NST181" s="216">
        <f t="shared" si="203"/>
        <v>0</v>
      </c>
      <c r="NSU181" s="216">
        <f t="shared" si="203"/>
        <v>0</v>
      </c>
      <c r="NSV181" s="216">
        <f t="shared" si="203"/>
        <v>0</v>
      </c>
      <c r="NSW181" s="216">
        <f t="shared" si="203"/>
        <v>0</v>
      </c>
      <c r="NSX181" s="216">
        <f t="shared" si="203"/>
        <v>0</v>
      </c>
      <c r="NSY181" s="216">
        <f t="shared" si="203"/>
        <v>0</v>
      </c>
      <c r="NSZ181" s="216">
        <f t="shared" si="203"/>
        <v>0</v>
      </c>
      <c r="NTA181" s="216">
        <f t="shared" si="203"/>
        <v>0</v>
      </c>
      <c r="NTB181" s="216">
        <f t="shared" si="203"/>
        <v>0</v>
      </c>
      <c r="NTC181" s="216">
        <f t="shared" si="203"/>
        <v>0</v>
      </c>
      <c r="NTD181" s="216">
        <f t="shared" ref="NTD181:NVO181" si="204">NTD180+NTD174+NTD168+NTD155+NTD142+NTD131+NTD126+NTD110+NTD92+NTD76+NTD54+NTD22</f>
        <v>0</v>
      </c>
      <c r="NTE181" s="216">
        <f t="shared" si="204"/>
        <v>0</v>
      </c>
      <c r="NTF181" s="216">
        <f t="shared" si="204"/>
        <v>0</v>
      </c>
      <c r="NTG181" s="216">
        <f t="shared" si="204"/>
        <v>0</v>
      </c>
      <c r="NTH181" s="216">
        <f t="shared" si="204"/>
        <v>0</v>
      </c>
      <c r="NTI181" s="216">
        <f t="shared" si="204"/>
        <v>0</v>
      </c>
      <c r="NTJ181" s="216">
        <f t="shared" si="204"/>
        <v>0</v>
      </c>
      <c r="NTK181" s="216">
        <f t="shared" si="204"/>
        <v>0</v>
      </c>
      <c r="NTL181" s="216">
        <f t="shared" si="204"/>
        <v>0</v>
      </c>
      <c r="NTM181" s="216">
        <f t="shared" si="204"/>
        <v>0</v>
      </c>
      <c r="NTN181" s="216">
        <f t="shared" si="204"/>
        <v>0</v>
      </c>
      <c r="NTO181" s="216">
        <f t="shared" si="204"/>
        <v>0</v>
      </c>
      <c r="NTP181" s="216">
        <f t="shared" si="204"/>
        <v>0</v>
      </c>
      <c r="NTQ181" s="216">
        <f t="shared" si="204"/>
        <v>0</v>
      </c>
      <c r="NTR181" s="216">
        <f t="shared" si="204"/>
        <v>0</v>
      </c>
      <c r="NTS181" s="216">
        <f t="shared" si="204"/>
        <v>0</v>
      </c>
      <c r="NTT181" s="216">
        <f t="shared" si="204"/>
        <v>0</v>
      </c>
      <c r="NTU181" s="216">
        <f t="shared" si="204"/>
        <v>0</v>
      </c>
      <c r="NTV181" s="216">
        <f t="shared" si="204"/>
        <v>0</v>
      </c>
      <c r="NTW181" s="216">
        <f t="shared" si="204"/>
        <v>0</v>
      </c>
      <c r="NTX181" s="216">
        <f t="shared" si="204"/>
        <v>0</v>
      </c>
      <c r="NTY181" s="216">
        <f t="shared" si="204"/>
        <v>0</v>
      </c>
      <c r="NTZ181" s="216">
        <f t="shared" si="204"/>
        <v>0</v>
      </c>
      <c r="NUA181" s="216">
        <f t="shared" si="204"/>
        <v>0</v>
      </c>
      <c r="NUB181" s="216">
        <f t="shared" si="204"/>
        <v>0</v>
      </c>
      <c r="NUC181" s="216">
        <f t="shared" si="204"/>
        <v>0</v>
      </c>
      <c r="NUD181" s="216">
        <f t="shared" si="204"/>
        <v>0</v>
      </c>
      <c r="NUE181" s="216">
        <f t="shared" si="204"/>
        <v>0</v>
      </c>
      <c r="NUF181" s="216">
        <f t="shared" si="204"/>
        <v>0</v>
      </c>
      <c r="NUG181" s="216">
        <f t="shared" si="204"/>
        <v>0</v>
      </c>
      <c r="NUH181" s="216">
        <f t="shared" si="204"/>
        <v>0</v>
      </c>
      <c r="NUI181" s="216">
        <f t="shared" si="204"/>
        <v>0</v>
      </c>
      <c r="NUJ181" s="216">
        <f t="shared" si="204"/>
        <v>0</v>
      </c>
      <c r="NUK181" s="216">
        <f t="shared" si="204"/>
        <v>0</v>
      </c>
      <c r="NUL181" s="216">
        <f t="shared" si="204"/>
        <v>0</v>
      </c>
      <c r="NUM181" s="216">
        <f t="shared" si="204"/>
        <v>0</v>
      </c>
      <c r="NUN181" s="216">
        <f t="shared" si="204"/>
        <v>0</v>
      </c>
      <c r="NUO181" s="216">
        <f t="shared" si="204"/>
        <v>0</v>
      </c>
      <c r="NUP181" s="216">
        <f t="shared" si="204"/>
        <v>0</v>
      </c>
      <c r="NUQ181" s="216">
        <f t="shared" si="204"/>
        <v>0</v>
      </c>
      <c r="NUR181" s="216">
        <f t="shared" si="204"/>
        <v>0</v>
      </c>
      <c r="NUS181" s="216">
        <f t="shared" si="204"/>
        <v>0</v>
      </c>
      <c r="NUT181" s="216">
        <f t="shared" si="204"/>
        <v>0</v>
      </c>
      <c r="NUU181" s="216">
        <f t="shared" si="204"/>
        <v>0</v>
      </c>
      <c r="NUV181" s="216">
        <f t="shared" si="204"/>
        <v>0</v>
      </c>
      <c r="NUW181" s="216">
        <f t="shared" si="204"/>
        <v>0</v>
      </c>
      <c r="NUX181" s="216">
        <f t="shared" si="204"/>
        <v>0</v>
      </c>
      <c r="NUY181" s="216">
        <f t="shared" si="204"/>
        <v>0</v>
      </c>
      <c r="NUZ181" s="216">
        <f t="shared" si="204"/>
        <v>0</v>
      </c>
      <c r="NVA181" s="216">
        <f t="shared" si="204"/>
        <v>0</v>
      </c>
      <c r="NVB181" s="216">
        <f t="shared" si="204"/>
        <v>0</v>
      </c>
      <c r="NVC181" s="216">
        <f t="shared" si="204"/>
        <v>0</v>
      </c>
      <c r="NVD181" s="216">
        <f t="shared" si="204"/>
        <v>0</v>
      </c>
      <c r="NVE181" s="216">
        <f t="shared" si="204"/>
        <v>0</v>
      </c>
      <c r="NVF181" s="216">
        <f t="shared" si="204"/>
        <v>0</v>
      </c>
      <c r="NVG181" s="216">
        <f t="shared" si="204"/>
        <v>0</v>
      </c>
      <c r="NVH181" s="216">
        <f t="shared" si="204"/>
        <v>0</v>
      </c>
      <c r="NVI181" s="216">
        <f t="shared" si="204"/>
        <v>0</v>
      </c>
      <c r="NVJ181" s="216">
        <f t="shared" si="204"/>
        <v>0</v>
      </c>
      <c r="NVK181" s="216">
        <f t="shared" si="204"/>
        <v>0</v>
      </c>
      <c r="NVL181" s="216">
        <f t="shared" si="204"/>
        <v>0</v>
      </c>
      <c r="NVM181" s="216">
        <f t="shared" si="204"/>
        <v>0</v>
      </c>
      <c r="NVN181" s="216">
        <f t="shared" si="204"/>
        <v>0</v>
      </c>
      <c r="NVO181" s="216">
        <f t="shared" si="204"/>
        <v>0</v>
      </c>
      <c r="NVP181" s="216">
        <f t="shared" ref="NVP181:NYA181" si="205">NVP180+NVP174+NVP168+NVP155+NVP142+NVP131+NVP126+NVP110+NVP92+NVP76+NVP54+NVP22</f>
        <v>0</v>
      </c>
      <c r="NVQ181" s="216">
        <f t="shared" si="205"/>
        <v>0</v>
      </c>
      <c r="NVR181" s="216">
        <f t="shared" si="205"/>
        <v>0</v>
      </c>
      <c r="NVS181" s="216">
        <f t="shared" si="205"/>
        <v>0</v>
      </c>
      <c r="NVT181" s="216">
        <f t="shared" si="205"/>
        <v>0</v>
      </c>
      <c r="NVU181" s="216">
        <f t="shared" si="205"/>
        <v>0</v>
      </c>
      <c r="NVV181" s="216">
        <f t="shared" si="205"/>
        <v>0</v>
      </c>
      <c r="NVW181" s="216">
        <f t="shared" si="205"/>
        <v>0</v>
      </c>
      <c r="NVX181" s="216">
        <f t="shared" si="205"/>
        <v>0</v>
      </c>
      <c r="NVY181" s="216">
        <f t="shared" si="205"/>
        <v>0</v>
      </c>
      <c r="NVZ181" s="216">
        <f t="shared" si="205"/>
        <v>0</v>
      </c>
      <c r="NWA181" s="216">
        <f t="shared" si="205"/>
        <v>0</v>
      </c>
      <c r="NWB181" s="216">
        <f t="shared" si="205"/>
        <v>0</v>
      </c>
      <c r="NWC181" s="216">
        <f t="shared" si="205"/>
        <v>0</v>
      </c>
      <c r="NWD181" s="216">
        <f t="shared" si="205"/>
        <v>0</v>
      </c>
      <c r="NWE181" s="216">
        <f t="shared" si="205"/>
        <v>0</v>
      </c>
      <c r="NWF181" s="216">
        <f t="shared" si="205"/>
        <v>0</v>
      </c>
      <c r="NWG181" s="216">
        <f t="shared" si="205"/>
        <v>0</v>
      </c>
      <c r="NWH181" s="216">
        <f t="shared" si="205"/>
        <v>0</v>
      </c>
      <c r="NWI181" s="216">
        <f t="shared" si="205"/>
        <v>0</v>
      </c>
      <c r="NWJ181" s="216">
        <f t="shared" si="205"/>
        <v>0</v>
      </c>
      <c r="NWK181" s="216">
        <f t="shared" si="205"/>
        <v>0</v>
      </c>
      <c r="NWL181" s="216">
        <f t="shared" si="205"/>
        <v>0</v>
      </c>
      <c r="NWM181" s="216">
        <f t="shared" si="205"/>
        <v>0</v>
      </c>
      <c r="NWN181" s="216">
        <f t="shared" si="205"/>
        <v>0</v>
      </c>
      <c r="NWO181" s="216">
        <f t="shared" si="205"/>
        <v>0</v>
      </c>
      <c r="NWP181" s="216">
        <f t="shared" si="205"/>
        <v>0</v>
      </c>
      <c r="NWQ181" s="216">
        <f t="shared" si="205"/>
        <v>0</v>
      </c>
      <c r="NWR181" s="216">
        <f t="shared" si="205"/>
        <v>0</v>
      </c>
      <c r="NWS181" s="216">
        <f t="shared" si="205"/>
        <v>0</v>
      </c>
      <c r="NWT181" s="216">
        <f t="shared" si="205"/>
        <v>0</v>
      </c>
      <c r="NWU181" s="216">
        <f t="shared" si="205"/>
        <v>0</v>
      </c>
      <c r="NWV181" s="216">
        <f t="shared" si="205"/>
        <v>0</v>
      </c>
      <c r="NWW181" s="216">
        <f t="shared" si="205"/>
        <v>0</v>
      </c>
      <c r="NWX181" s="216">
        <f t="shared" si="205"/>
        <v>0</v>
      </c>
      <c r="NWY181" s="216">
        <f t="shared" si="205"/>
        <v>0</v>
      </c>
      <c r="NWZ181" s="216">
        <f t="shared" si="205"/>
        <v>0</v>
      </c>
      <c r="NXA181" s="216">
        <f t="shared" si="205"/>
        <v>0</v>
      </c>
      <c r="NXB181" s="216">
        <f t="shared" si="205"/>
        <v>0</v>
      </c>
      <c r="NXC181" s="216">
        <f t="shared" si="205"/>
        <v>0</v>
      </c>
      <c r="NXD181" s="216">
        <f t="shared" si="205"/>
        <v>0</v>
      </c>
      <c r="NXE181" s="216">
        <f t="shared" si="205"/>
        <v>0</v>
      </c>
      <c r="NXF181" s="216">
        <f t="shared" si="205"/>
        <v>0</v>
      </c>
      <c r="NXG181" s="216">
        <f t="shared" si="205"/>
        <v>0</v>
      </c>
      <c r="NXH181" s="216">
        <f t="shared" si="205"/>
        <v>0</v>
      </c>
      <c r="NXI181" s="216">
        <f t="shared" si="205"/>
        <v>0</v>
      </c>
      <c r="NXJ181" s="216">
        <f t="shared" si="205"/>
        <v>0</v>
      </c>
      <c r="NXK181" s="216">
        <f t="shared" si="205"/>
        <v>0</v>
      </c>
      <c r="NXL181" s="216">
        <f t="shared" si="205"/>
        <v>0</v>
      </c>
      <c r="NXM181" s="216">
        <f t="shared" si="205"/>
        <v>0</v>
      </c>
      <c r="NXN181" s="216">
        <f t="shared" si="205"/>
        <v>0</v>
      </c>
      <c r="NXO181" s="216">
        <f t="shared" si="205"/>
        <v>0</v>
      </c>
      <c r="NXP181" s="216">
        <f t="shared" si="205"/>
        <v>0</v>
      </c>
      <c r="NXQ181" s="216">
        <f t="shared" si="205"/>
        <v>0</v>
      </c>
      <c r="NXR181" s="216">
        <f t="shared" si="205"/>
        <v>0</v>
      </c>
      <c r="NXS181" s="216">
        <f t="shared" si="205"/>
        <v>0</v>
      </c>
      <c r="NXT181" s="216">
        <f t="shared" si="205"/>
        <v>0</v>
      </c>
      <c r="NXU181" s="216">
        <f t="shared" si="205"/>
        <v>0</v>
      </c>
      <c r="NXV181" s="216">
        <f t="shared" si="205"/>
        <v>0</v>
      </c>
      <c r="NXW181" s="216">
        <f t="shared" si="205"/>
        <v>0</v>
      </c>
      <c r="NXX181" s="216">
        <f t="shared" si="205"/>
        <v>0</v>
      </c>
      <c r="NXY181" s="216">
        <f t="shared" si="205"/>
        <v>0</v>
      </c>
      <c r="NXZ181" s="216">
        <f t="shared" si="205"/>
        <v>0</v>
      </c>
      <c r="NYA181" s="216">
        <f t="shared" si="205"/>
        <v>0</v>
      </c>
      <c r="NYB181" s="216">
        <f t="shared" ref="NYB181:OAM181" si="206">NYB180+NYB174+NYB168+NYB155+NYB142+NYB131+NYB126+NYB110+NYB92+NYB76+NYB54+NYB22</f>
        <v>0</v>
      </c>
      <c r="NYC181" s="216">
        <f t="shared" si="206"/>
        <v>0</v>
      </c>
      <c r="NYD181" s="216">
        <f t="shared" si="206"/>
        <v>0</v>
      </c>
      <c r="NYE181" s="216">
        <f t="shared" si="206"/>
        <v>0</v>
      </c>
      <c r="NYF181" s="216">
        <f t="shared" si="206"/>
        <v>0</v>
      </c>
      <c r="NYG181" s="216">
        <f t="shared" si="206"/>
        <v>0</v>
      </c>
      <c r="NYH181" s="216">
        <f t="shared" si="206"/>
        <v>0</v>
      </c>
      <c r="NYI181" s="216">
        <f t="shared" si="206"/>
        <v>0</v>
      </c>
      <c r="NYJ181" s="216">
        <f t="shared" si="206"/>
        <v>0</v>
      </c>
      <c r="NYK181" s="216">
        <f t="shared" si="206"/>
        <v>0</v>
      </c>
      <c r="NYL181" s="216">
        <f t="shared" si="206"/>
        <v>0</v>
      </c>
      <c r="NYM181" s="216">
        <f t="shared" si="206"/>
        <v>0</v>
      </c>
      <c r="NYN181" s="216">
        <f t="shared" si="206"/>
        <v>0</v>
      </c>
      <c r="NYO181" s="216">
        <f t="shared" si="206"/>
        <v>0</v>
      </c>
      <c r="NYP181" s="216">
        <f t="shared" si="206"/>
        <v>0</v>
      </c>
      <c r="NYQ181" s="216">
        <f t="shared" si="206"/>
        <v>0</v>
      </c>
      <c r="NYR181" s="216">
        <f t="shared" si="206"/>
        <v>0</v>
      </c>
      <c r="NYS181" s="216">
        <f t="shared" si="206"/>
        <v>0</v>
      </c>
      <c r="NYT181" s="216">
        <f t="shared" si="206"/>
        <v>0</v>
      </c>
      <c r="NYU181" s="216">
        <f t="shared" si="206"/>
        <v>0</v>
      </c>
      <c r="NYV181" s="216">
        <f t="shared" si="206"/>
        <v>0</v>
      </c>
      <c r="NYW181" s="216">
        <f t="shared" si="206"/>
        <v>0</v>
      </c>
      <c r="NYX181" s="216">
        <f t="shared" si="206"/>
        <v>0</v>
      </c>
      <c r="NYY181" s="216">
        <f t="shared" si="206"/>
        <v>0</v>
      </c>
      <c r="NYZ181" s="216">
        <f t="shared" si="206"/>
        <v>0</v>
      </c>
      <c r="NZA181" s="216">
        <f t="shared" si="206"/>
        <v>0</v>
      </c>
      <c r="NZB181" s="216">
        <f t="shared" si="206"/>
        <v>0</v>
      </c>
      <c r="NZC181" s="216">
        <f t="shared" si="206"/>
        <v>0</v>
      </c>
      <c r="NZD181" s="216">
        <f t="shared" si="206"/>
        <v>0</v>
      </c>
      <c r="NZE181" s="216">
        <f t="shared" si="206"/>
        <v>0</v>
      </c>
      <c r="NZF181" s="216">
        <f t="shared" si="206"/>
        <v>0</v>
      </c>
      <c r="NZG181" s="216">
        <f t="shared" si="206"/>
        <v>0</v>
      </c>
      <c r="NZH181" s="216">
        <f t="shared" si="206"/>
        <v>0</v>
      </c>
      <c r="NZI181" s="216">
        <f t="shared" si="206"/>
        <v>0</v>
      </c>
      <c r="NZJ181" s="216">
        <f t="shared" si="206"/>
        <v>0</v>
      </c>
      <c r="NZK181" s="216">
        <f t="shared" si="206"/>
        <v>0</v>
      </c>
      <c r="NZL181" s="216">
        <f t="shared" si="206"/>
        <v>0</v>
      </c>
      <c r="NZM181" s="216">
        <f t="shared" si="206"/>
        <v>0</v>
      </c>
      <c r="NZN181" s="216">
        <f t="shared" si="206"/>
        <v>0</v>
      </c>
      <c r="NZO181" s="216">
        <f t="shared" si="206"/>
        <v>0</v>
      </c>
      <c r="NZP181" s="216">
        <f t="shared" si="206"/>
        <v>0</v>
      </c>
      <c r="NZQ181" s="216">
        <f t="shared" si="206"/>
        <v>0</v>
      </c>
      <c r="NZR181" s="216">
        <f t="shared" si="206"/>
        <v>0</v>
      </c>
      <c r="NZS181" s="216">
        <f t="shared" si="206"/>
        <v>0</v>
      </c>
      <c r="NZT181" s="216">
        <f t="shared" si="206"/>
        <v>0</v>
      </c>
      <c r="NZU181" s="216">
        <f t="shared" si="206"/>
        <v>0</v>
      </c>
      <c r="NZV181" s="216">
        <f t="shared" si="206"/>
        <v>0</v>
      </c>
      <c r="NZW181" s="216">
        <f t="shared" si="206"/>
        <v>0</v>
      </c>
      <c r="NZX181" s="216">
        <f t="shared" si="206"/>
        <v>0</v>
      </c>
      <c r="NZY181" s="216">
        <f t="shared" si="206"/>
        <v>0</v>
      </c>
      <c r="NZZ181" s="216">
        <f t="shared" si="206"/>
        <v>0</v>
      </c>
      <c r="OAA181" s="216">
        <f t="shared" si="206"/>
        <v>0</v>
      </c>
      <c r="OAB181" s="216">
        <f t="shared" si="206"/>
        <v>0</v>
      </c>
      <c r="OAC181" s="216">
        <f t="shared" si="206"/>
        <v>0</v>
      </c>
      <c r="OAD181" s="216">
        <f t="shared" si="206"/>
        <v>0</v>
      </c>
      <c r="OAE181" s="216">
        <f t="shared" si="206"/>
        <v>0</v>
      </c>
      <c r="OAF181" s="216">
        <f t="shared" si="206"/>
        <v>0</v>
      </c>
      <c r="OAG181" s="216">
        <f t="shared" si="206"/>
        <v>0</v>
      </c>
      <c r="OAH181" s="216">
        <f t="shared" si="206"/>
        <v>0</v>
      </c>
      <c r="OAI181" s="216">
        <f t="shared" si="206"/>
        <v>0</v>
      </c>
      <c r="OAJ181" s="216">
        <f t="shared" si="206"/>
        <v>0</v>
      </c>
      <c r="OAK181" s="216">
        <f t="shared" si="206"/>
        <v>0</v>
      </c>
      <c r="OAL181" s="216">
        <f t="shared" si="206"/>
        <v>0</v>
      </c>
      <c r="OAM181" s="216">
        <f t="shared" si="206"/>
        <v>0</v>
      </c>
      <c r="OAN181" s="216">
        <f t="shared" ref="OAN181:OCY181" si="207">OAN180+OAN174+OAN168+OAN155+OAN142+OAN131+OAN126+OAN110+OAN92+OAN76+OAN54+OAN22</f>
        <v>0</v>
      </c>
      <c r="OAO181" s="216">
        <f t="shared" si="207"/>
        <v>0</v>
      </c>
      <c r="OAP181" s="216">
        <f t="shared" si="207"/>
        <v>0</v>
      </c>
      <c r="OAQ181" s="216">
        <f t="shared" si="207"/>
        <v>0</v>
      </c>
      <c r="OAR181" s="216">
        <f t="shared" si="207"/>
        <v>0</v>
      </c>
      <c r="OAS181" s="216">
        <f t="shared" si="207"/>
        <v>0</v>
      </c>
      <c r="OAT181" s="216">
        <f t="shared" si="207"/>
        <v>0</v>
      </c>
      <c r="OAU181" s="216">
        <f t="shared" si="207"/>
        <v>0</v>
      </c>
      <c r="OAV181" s="216">
        <f t="shared" si="207"/>
        <v>0</v>
      </c>
      <c r="OAW181" s="216">
        <f t="shared" si="207"/>
        <v>0</v>
      </c>
      <c r="OAX181" s="216">
        <f t="shared" si="207"/>
        <v>0</v>
      </c>
      <c r="OAY181" s="216">
        <f t="shared" si="207"/>
        <v>0</v>
      </c>
      <c r="OAZ181" s="216">
        <f t="shared" si="207"/>
        <v>0</v>
      </c>
      <c r="OBA181" s="216">
        <f t="shared" si="207"/>
        <v>0</v>
      </c>
      <c r="OBB181" s="216">
        <f t="shared" si="207"/>
        <v>0</v>
      </c>
      <c r="OBC181" s="216">
        <f t="shared" si="207"/>
        <v>0</v>
      </c>
      <c r="OBD181" s="216">
        <f t="shared" si="207"/>
        <v>0</v>
      </c>
      <c r="OBE181" s="216">
        <f t="shared" si="207"/>
        <v>0</v>
      </c>
      <c r="OBF181" s="216">
        <f t="shared" si="207"/>
        <v>0</v>
      </c>
      <c r="OBG181" s="216">
        <f t="shared" si="207"/>
        <v>0</v>
      </c>
      <c r="OBH181" s="216">
        <f t="shared" si="207"/>
        <v>0</v>
      </c>
      <c r="OBI181" s="216">
        <f t="shared" si="207"/>
        <v>0</v>
      </c>
      <c r="OBJ181" s="216">
        <f t="shared" si="207"/>
        <v>0</v>
      </c>
      <c r="OBK181" s="216">
        <f t="shared" si="207"/>
        <v>0</v>
      </c>
      <c r="OBL181" s="216">
        <f t="shared" si="207"/>
        <v>0</v>
      </c>
      <c r="OBM181" s="216">
        <f t="shared" si="207"/>
        <v>0</v>
      </c>
      <c r="OBN181" s="216">
        <f t="shared" si="207"/>
        <v>0</v>
      </c>
      <c r="OBO181" s="216">
        <f t="shared" si="207"/>
        <v>0</v>
      </c>
      <c r="OBP181" s="216">
        <f t="shared" si="207"/>
        <v>0</v>
      </c>
      <c r="OBQ181" s="216">
        <f t="shared" si="207"/>
        <v>0</v>
      </c>
      <c r="OBR181" s="216">
        <f t="shared" si="207"/>
        <v>0</v>
      </c>
      <c r="OBS181" s="216">
        <f t="shared" si="207"/>
        <v>0</v>
      </c>
      <c r="OBT181" s="216">
        <f t="shared" si="207"/>
        <v>0</v>
      </c>
      <c r="OBU181" s="216">
        <f t="shared" si="207"/>
        <v>0</v>
      </c>
      <c r="OBV181" s="216">
        <f t="shared" si="207"/>
        <v>0</v>
      </c>
      <c r="OBW181" s="216">
        <f t="shared" si="207"/>
        <v>0</v>
      </c>
      <c r="OBX181" s="216">
        <f t="shared" si="207"/>
        <v>0</v>
      </c>
      <c r="OBY181" s="216">
        <f t="shared" si="207"/>
        <v>0</v>
      </c>
      <c r="OBZ181" s="216">
        <f t="shared" si="207"/>
        <v>0</v>
      </c>
      <c r="OCA181" s="216">
        <f t="shared" si="207"/>
        <v>0</v>
      </c>
      <c r="OCB181" s="216">
        <f t="shared" si="207"/>
        <v>0</v>
      </c>
      <c r="OCC181" s="216">
        <f t="shared" si="207"/>
        <v>0</v>
      </c>
      <c r="OCD181" s="216">
        <f t="shared" si="207"/>
        <v>0</v>
      </c>
      <c r="OCE181" s="216">
        <f t="shared" si="207"/>
        <v>0</v>
      </c>
      <c r="OCF181" s="216">
        <f t="shared" si="207"/>
        <v>0</v>
      </c>
      <c r="OCG181" s="216">
        <f t="shared" si="207"/>
        <v>0</v>
      </c>
      <c r="OCH181" s="216">
        <f t="shared" si="207"/>
        <v>0</v>
      </c>
      <c r="OCI181" s="216">
        <f t="shared" si="207"/>
        <v>0</v>
      </c>
      <c r="OCJ181" s="216">
        <f t="shared" si="207"/>
        <v>0</v>
      </c>
      <c r="OCK181" s="216">
        <f t="shared" si="207"/>
        <v>0</v>
      </c>
      <c r="OCL181" s="216">
        <f t="shared" si="207"/>
        <v>0</v>
      </c>
      <c r="OCM181" s="216">
        <f t="shared" si="207"/>
        <v>0</v>
      </c>
      <c r="OCN181" s="216">
        <f t="shared" si="207"/>
        <v>0</v>
      </c>
      <c r="OCO181" s="216">
        <f t="shared" si="207"/>
        <v>0</v>
      </c>
      <c r="OCP181" s="216">
        <f t="shared" si="207"/>
        <v>0</v>
      </c>
      <c r="OCQ181" s="216">
        <f t="shared" si="207"/>
        <v>0</v>
      </c>
      <c r="OCR181" s="216">
        <f t="shared" si="207"/>
        <v>0</v>
      </c>
      <c r="OCS181" s="216">
        <f t="shared" si="207"/>
        <v>0</v>
      </c>
      <c r="OCT181" s="216">
        <f t="shared" si="207"/>
        <v>0</v>
      </c>
      <c r="OCU181" s="216">
        <f t="shared" si="207"/>
        <v>0</v>
      </c>
      <c r="OCV181" s="216">
        <f t="shared" si="207"/>
        <v>0</v>
      </c>
      <c r="OCW181" s="216">
        <f t="shared" si="207"/>
        <v>0</v>
      </c>
      <c r="OCX181" s="216">
        <f t="shared" si="207"/>
        <v>0</v>
      </c>
      <c r="OCY181" s="216">
        <f t="shared" si="207"/>
        <v>0</v>
      </c>
      <c r="OCZ181" s="216">
        <f t="shared" ref="OCZ181:OFK181" si="208">OCZ180+OCZ174+OCZ168+OCZ155+OCZ142+OCZ131+OCZ126+OCZ110+OCZ92+OCZ76+OCZ54+OCZ22</f>
        <v>0</v>
      </c>
      <c r="ODA181" s="216">
        <f t="shared" si="208"/>
        <v>0</v>
      </c>
      <c r="ODB181" s="216">
        <f t="shared" si="208"/>
        <v>0</v>
      </c>
      <c r="ODC181" s="216">
        <f t="shared" si="208"/>
        <v>0</v>
      </c>
      <c r="ODD181" s="216">
        <f t="shared" si="208"/>
        <v>0</v>
      </c>
      <c r="ODE181" s="216">
        <f t="shared" si="208"/>
        <v>0</v>
      </c>
      <c r="ODF181" s="216">
        <f t="shared" si="208"/>
        <v>0</v>
      </c>
      <c r="ODG181" s="216">
        <f t="shared" si="208"/>
        <v>0</v>
      </c>
      <c r="ODH181" s="216">
        <f t="shared" si="208"/>
        <v>0</v>
      </c>
      <c r="ODI181" s="216">
        <f t="shared" si="208"/>
        <v>0</v>
      </c>
      <c r="ODJ181" s="216">
        <f t="shared" si="208"/>
        <v>0</v>
      </c>
      <c r="ODK181" s="216">
        <f t="shared" si="208"/>
        <v>0</v>
      </c>
      <c r="ODL181" s="216">
        <f t="shared" si="208"/>
        <v>0</v>
      </c>
      <c r="ODM181" s="216">
        <f t="shared" si="208"/>
        <v>0</v>
      </c>
      <c r="ODN181" s="216">
        <f t="shared" si="208"/>
        <v>0</v>
      </c>
      <c r="ODO181" s="216">
        <f t="shared" si="208"/>
        <v>0</v>
      </c>
      <c r="ODP181" s="216">
        <f t="shared" si="208"/>
        <v>0</v>
      </c>
      <c r="ODQ181" s="216">
        <f t="shared" si="208"/>
        <v>0</v>
      </c>
      <c r="ODR181" s="216">
        <f t="shared" si="208"/>
        <v>0</v>
      </c>
      <c r="ODS181" s="216">
        <f t="shared" si="208"/>
        <v>0</v>
      </c>
      <c r="ODT181" s="216">
        <f t="shared" si="208"/>
        <v>0</v>
      </c>
      <c r="ODU181" s="216">
        <f t="shared" si="208"/>
        <v>0</v>
      </c>
      <c r="ODV181" s="216">
        <f t="shared" si="208"/>
        <v>0</v>
      </c>
      <c r="ODW181" s="216">
        <f t="shared" si="208"/>
        <v>0</v>
      </c>
      <c r="ODX181" s="216">
        <f t="shared" si="208"/>
        <v>0</v>
      </c>
      <c r="ODY181" s="216">
        <f t="shared" si="208"/>
        <v>0</v>
      </c>
      <c r="ODZ181" s="216">
        <f t="shared" si="208"/>
        <v>0</v>
      </c>
      <c r="OEA181" s="216">
        <f t="shared" si="208"/>
        <v>0</v>
      </c>
      <c r="OEB181" s="216">
        <f t="shared" si="208"/>
        <v>0</v>
      </c>
      <c r="OEC181" s="216">
        <f t="shared" si="208"/>
        <v>0</v>
      </c>
      <c r="OED181" s="216">
        <f t="shared" si="208"/>
        <v>0</v>
      </c>
      <c r="OEE181" s="216">
        <f t="shared" si="208"/>
        <v>0</v>
      </c>
      <c r="OEF181" s="216">
        <f t="shared" si="208"/>
        <v>0</v>
      </c>
      <c r="OEG181" s="216">
        <f t="shared" si="208"/>
        <v>0</v>
      </c>
      <c r="OEH181" s="216">
        <f t="shared" si="208"/>
        <v>0</v>
      </c>
      <c r="OEI181" s="216">
        <f t="shared" si="208"/>
        <v>0</v>
      </c>
      <c r="OEJ181" s="216">
        <f t="shared" si="208"/>
        <v>0</v>
      </c>
      <c r="OEK181" s="216">
        <f t="shared" si="208"/>
        <v>0</v>
      </c>
      <c r="OEL181" s="216">
        <f t="shared" si="208"/>
        <v>0</v>
      </c>
      <c r="OEM181" s="216">
        <f t="shared" si="208"/>
        <v>0</v>
      </c>
      <c r="OEN181" s="216">
        <f t="shared" si="208"/>
        <v>0</v>
      </c>
      <c r="OEO181" s="216">
        <f t="shared" si="208"/>
        <v>0</v>
      </c>
      <c r="OEP181" s="216">
        <f t="shared" si="208"/>
        <v>0</v>
      </c>
      <c r="OEQ181" s="216">
        <f t="shared" si="208"/>
        <v>0</v>
      </c>
      <c r="OER181" s="216">
        <f t="shared" si="208"/>
        <v>0</v>
      </c>
      <c r="OES181" s="216">
        <f t="shared" si="208"/>
        <v>0</v>
      </c>
      <c r="OET181" s="216">
        <f t="shared" si="208"/>
        <v>0</v>
      </c>
      <c r="OEU181" s="216">
        <f t="shared" si="208"/>
        <v>0</v>
      </c>
      <c r="OEV181" s="216">
        <f t="shared" si="208"/>
        <v>0</v>
      </c>
      <c r="OEW181" s="216">
        <f t="shared" si="208"/>
        <v>0</v>
      </c>
      <c r="OEX181" s="216">
        <f t="shared" si="208"/>
        <v>0</v>
      </c>
      <c r="OEY181" s="216">
        <f t="shared" si="208"/>
        <v>0</v>
      </c>
      <c r="OEZ181" s="216">
        <f t="shared" si="208"/>
        <v>0</v>
      </c>
      <c r="OFA181" s="216">
        <f t="shared" si="208"/>
        <v>0</v>
      </c>
      <c r="OFB181" s="216">
        <f t="shared" si="208"/>
        <v>0</v>
      </c>
      <c r="OFC181" s="216">
        <f t="shared" si="208"/>
        <v>0</v>
      </c>
      <c r="OFD181" s="216">
        <f t="shared" si="208"/>
        <v>0</v>
      </c>
      <c r="OFE181" s="216">
        <f t="shared" si="208"/>
        <v>0</v>
      </c>
      <c r="OFF181" s="216">
        <f t="shared" si="208"/>
        <v>0</v>
      </c>
      <c r="OFG181" s="216">
        <f t="shared" si="208"/>
        <v>0</v>
      </c>
      <c r="OFH181" s="216">
        <f t="shared" si="208"/>
        <v>0</v>
      </c>
      <c r="OFI181" s="216">
        <f t="shared" si="208"/>
        <v>0</v>
      </c>
      <c r="OFJ181" s="216">
        <f t="shared" si="208"/>
        <v>0</v>
      </c>
      <c r="OFK181" s="216">
        <f t="shared" si="208"/>
        <v>0</v>
      </c>
      <c r="OFL181" s="216">
        <f t="shared" ref="OFL181:OHW181" si="209">OFL180+OFL174+OFL168+OFL155+OFL142+OFL131+OFL126+OFL110+OFL92+OFL76+OFL54+OFL22</f>
        <v>0</v>
      </c>
      <c r="OFM181" s="216">
        <f t="shared" si="209"/>
        <v>0</v>
      </c>
      <c r="OFN181" s="216">
        <f t="shared" si="209"/>
        <v>0</v>
      </c>
      <c r="OFO181" s="216">
        <f t="shared" si="209"/>
        <v>0</v>
      </c>
      <c r="OFP181" s="216">
        <f t="shared" si="209"/>
        <v>0</v>
      </c>
      <c r="OFQ181" s="216">
        <f t="shared" si="209"/>
        <v>0</v>
      </c>
      <c r="OFR181" s="216">
        <f t="shared" si="209"/>
        <v>0</v>
      </c>
      <c r="OFS181" s="216">
        <f t="shared" si="209"/>
        <v>0</v>
      </c>
      <c r="OFT181" s="216">
        <f t="shared" si="209"/>
        <v>0</v>
      </c>
      <c r="OFU181" s="216">
        <f t="shared" si="209"/>
        <v>0</v>
      </c>
      <c r="OFV181" s="216">
        <f t="shared" si="209"/>
        <v>0</v>
      </c>
      <c r="OFW181" s="216">
        <f t="shared" si="209"/>
        <v>0</v>
      </c>
      <c r="OFX181" s="216">
        <f t="shared" si="209"/>
        <v>0</v>
      </c>
      <c r="OFY181" s="216">
        <f t="shared" si="209"/>
        <v>0</v>
      </c>
      <c r="OFZ181" s="216">
        <f t="shared" si="209"/>
        <v>0</v>
      </c>
      <c r="OGA181" s="216">
        <f t="shared" si="209"/>
        <v>0</v>
      </c>
      <c r="OGB181" s="216">
        <f t="shared" si="209"/>
        <v>0</v>
      </c>
      <c r="OGC181" s="216">
        <f t="shared" si="209"/>
        <v>0</v>
      </c>
      <c r="OGD181" s="216">
        <f t="shared" si="209"/>
        <v>0</v>
      </c>
      <c r="OGE181" s="216">
        <f t="shared" si="209"/>
        <v>0</v>
      </c>
      <c r="OGF181" s="216">
        <f t="shared" si="209"/>
        <v>0</v>
      </c>
      <c r="OGG181" s="216">
        <f t="shared" si="209"/>
        <v>0</v>
      </c>
      <c r="OGH181" s="216">
        <f t="shared" si="209"/>
        <v>0</v>
      </c>
      <c r="OGI181" s="216">
        <f t="shared" si="209"/>
        <v>0</v>
      </c>
      <c r="OGJ181" s="216">
        <f t="shared" si="209"/>
        <v>0</v>
      </c>
      <c r="OGK181" s="216">
        <f t="shared" si="209"/>
        <v>0</v>
      </c>
      <c r="OGL181" s="216">
        <f t="shared" si="209"/>
        <v>0</v>
      </c>
      <c r="OGM181" s="216">
        <f t="shared" si="209"/>
        <v>0</v>
      </c>
      <c r="OGN181" s="216">
        <f t="shared" si="209"/>
        <v>0</v>
      </c>
      <c r="OGO181" s="216">
        <f t="shared" si="209"/>
        <v>0</v>
      </c>
      <c r="OGP181" s="216">
        <f t="shared" si="209"/>
        <v>0</v>
      </c>
      <c r="OGQ181" s="216">
        <f t="shared" si="209"/>
        <v>0</v>
      </c>
      <c r="OGR181" s="216">
        <f t="shared" si="209"/>
        <v>0</v>
      </c>
      <c r="OGS181" s="216">
        <f t="shared" si="209"/>
        <v>0</v>
      </c>
      <c r="OGT181" s="216">
        <f t="shared" si="209"/>
        <v>0</v>
      </c>
      <c r="OGU181" s="216">
        <f t="shared" si="209"/>
        <v>0</v>
      </c>
      <c r="OGV181" s="216">
        <f t="shared" si="209"/>
        <v>0</v>
      </c>
      <c r="OGW181" s="216">
        <f t="shared" si="209"/>
        <v>0</v>
      </c>
      <c r="OGX181" s="216">
        <f t="shared" si="209"/>
        <v>0</v>
      </c>
      <c r="OGY181" s="216">
        <f t="shared" si="209"/>
        <v>0</v>
      </c>
      <c r="OGZ181" s="216">
        <f t="shared" si="209"/>
        <v>0</v>
      </c>
      <c r="OHA181" s="216">
        <f t="shared" si="209"/>
        <v>0</v>
      </c>
      <c r="OHB181" s="216">
        <f t="shared" si="209"/>
        <v>0</v>
      </c>
      <c r="OHC181" s="216">
        <f t="shared" si="209"/>
        <v>0</v>
      </c>
      <c r="OHD181" s="216">
        <f t="shared" si="209"/>
        <v>0</v>
      </c>
      <c r="OHE181" s="216">
        <f t="shared" si="209"/>
        <v>0</v>
      </c>
      <c r="OHF181" s="216">
        <f t="shared" si="209"/>
        <v>0</v>
      </c>
      <c r="OHG181" s="216">
        <f t="shared" si="209"/>
        <v>0</v>
      </c>
      <c r="OHH181" s="216">
        <f t="shared" si="209"/>
        <v>0</v>
      </c>
      <c r="OHI181" s="216">
        <f t="shared" si="209"/>
        <v>0</v>
      </c>
      <c r="OHJ181" s="216">
        <f t="shared" si="209"/>
        <v>0</v>
      </c>
      <c r="OHK181" s="216">
        <f t="shared" si="209"/>
        <v>0</v>
      </c>
      <c r="OHL181" s="216">
        <f t="shared" si="209"/>
        <v>0</v>
      </c>
      <c r="OHM181" s="216">
        <f t="shared" si="209"/>
        <v>0</v>
      </c>
      <c r="OHN181" s="216">
        <f t="shared" si="209"/>
        <v>0</v>
      </c>
      <c r="OHO181" s="216">
        <f t="shared" si="209"/>
        <v>0</v>
      </c>
      <c r="OHP181" s="216">
        <f t="shared" si="209"/>
        <v>0</v>
      </c>
      <c r="OHQ181" s="216">
        <f t="shared" si="209"/>
        <v>0</v>
      </c>
      <c r="OHR181" s="216">
        <f t="shared" si="209"/>
        <v>0</v>
      </c>
      <c r="OHS181" s="216">
        <f t="shared" si="209"/>
        <v>0</v>
      </c>
      <c r="OHT181" s="216">
        <f t="shared" si="209"/>
        <v>0</v>
      </c>
      <c r="OHU181" s="216">
        <f t="shared" si="209"/>
        <v>0</v>
      </c>
      <c r="OHV181" s="216">
        <f t="shared" si="209"/>
        <v>0</v>
      </c>
      <c r="OHW181" s="216">
        <f t="shared" si="209"/>
        <v>0</v>
      </c>
      <c r="OHX181" s="216">
        <f t="shared" ref="OHX181:OKI181" si="210">OHX180+OHX174+OHX168+OHX155+OHX142+OHX131+OHX126+OHX110+OHX92+OHX76+OHX54+OHX22</f>
        <v>0</v>
      </c>
      <c r="OHY181" s="216">
        <f t="shared" si="210"/>
        <v>0</v>
      </c>
      <c r="OHZ181" s="216">
        <f t="shared" si="210"/>
        <v>0</v>
      </c>
      <c r="OIA181" s="216">
        <f t="shared" si="210"/>
        <v>0</v>
      </c>
      <c r="OIB181" s="216">
        <f t="shared" si="210"/>
        <v>0</v>
      </c>
      <c r="OIC181" s="216">
        <f t="shared" si="210"/>
        <v>0</v>
      </c>
      <c r="OID181" s="216">
        <f t="shared" si="210"/>
        <v>0</v>
      </c>
      <c r="OIE181" s="216">
        <f t="shared" si="210"/>
        <v>0</v>
      </c>
      <c r="OIF181" s="216">
        <f t="shared" si="210"/>
        <v>0</v>
      </c>
      <c r="OIG181" s="216">
        <f t="shared" si="210"/>
        <v>0</v>
      </c>
      <c r="OIH181" s="216">
        <f t="shared" si="210"/>
        <v>0</v>
      </c>
      <c r="OII181" s="216">
        <f t="shared" si="210"/>
        <v>0</v>
      </c>
      <c r="OIJ181" s="216">
        <f t="shared" si="210"/>
        <v>0</v>
      </c>
      <c r="OIK181" s="216">
        <f t="shared" si="210"/>
        <v>0</v>
      </c>
      <c r="OIL181" s="216">
        <f t="shared" si="210"/>
        <v>0</v>
      </c>
      <c r="OIM181" s="216">
        <f t="shared" si="210"/>
        <v>0</v>
      </c>
      <c r="OIN181" s="216">
        <f t="shared" si="210"/>
        <v>0</v>
      </c>
      <c r="OIO181" s="216">
        <f t="shared" si="210"/>
        <v>0</v>
      </c>
      <c r="OIP181" s="216">
        <f t="shared" si="210"/>
        <v>0</v>
      </c>
      <c r="OIQ181" s="216">
        <f t="shared" si="210"/>
        <v>0</v>
      </c>
      <c r="OIR181" s="216">
        <f t="shared" si="210"/>
        <v>0</v>
      </c>
      <c r="OIS181" s="216">
        <f t="shared" si="210"/>
        <v>0</v>
      </c>
      <c r="OIT181" s="216">
        <f t="shared" si="210"/>
        <v>0</v>
      </c>
      <c r="OIU181" s="216">
        <f t="shared" si="210"/>
        <v>0</v>
      </c>
      <c r="OIV181" s="216">
        <f t="shared" si="210"/>
        <v>0</v>
      </c>
      <c r="OIW181" s="216">
        <f t="shared" si="210"/>
        <v>0</v>
      </c>
      <c r="OIX181" s="216">
        <f t="shared" si="210"/>
        <v>0</v>
      </c>
      <c r="OIY181" s="216">
        <f t="shared" si="210"/>
        <v>0</v>
      </c>
      <c r="OIZ181" s="216">
        <f t="shared" si="210"/>
        <v>0</v>
      </c>
      <c r="OJA181" s="216">
        <f t="shared" si="210"/>
        <v>0</v>
      </c>
      <c r="OJB181" s="216">
        <f t="shared" si="210"/>
        <v>0</v>
      </c>
      <c r="OJC181" s="216">
        <f t="shared" si="210"/>
        <v>0</v>
      </c>
      <c r="OJD181" s="216">
        <f t="shared" si="210"/>
        <v>0</v>
      </c>
      <c r="OJE181" s="216">
        <f t="shared" si="210"/>
        <v>0</v>
      </c>
      <c r="OJF181" s="216">
        <f t="shared" si="210"/>
        <v>0</v>
      </c>
      <c r="OJG181" s="216">
        <f t="shared" si="210"/>
        <v>0</v>
      </c>
      <c r="OJH181" s="216">
        <f t="shared" si="210"/>
        <v>0</v>
      </c>
      <c r="OJI181" s="216">
        <f t="shared" si="210"/>
        <v>0</v>
      </c>
      <c r="OJJ181" s="216">
        <f t="shared" si="210"/>
        <v>0</v>
      </c>
      <c r="OJK181" s="216">
        <f t="shared" si="210"/>
        <v>0</v>
      </c>
      <c r="OJL181" s="216">
        <f t="shared" si="210"/>
        <v>0</v>
      </c>
      <c r="OJM181" s="216">
        <f t="shared" si="210"/>
        <v>0</v>
      </c>
      <c r="OJN181" s="216">
        <f t="shared" si="210"/>
        <v>0</v>
      </c>
      <c r="OJO181" s="216">
        <f t="shared" si="210"/>
        <v>0</v>
      </c>
      <c r="OJP181" s="216">
        <f t="shared" si="210"/>
        <v>0</v>
      </c>
      <c r="OJQ181" s="216">
        <f t="shared" si="210"/>
        <v>0</v>
      </c>
      <c r="OJR181" s="216">
        <f t="shared" si="210"/>
        <v>0</v>
      </c>
      <c r="OJS181" s="216">
        <f t="shared" si="210"/>
        <v>0</v>
      </c>
      <c r="OJT181" s="216">
        <f t="shared" si="210"/>
        <v>0</v>
      </c>
      <c r="OJU181" s="216">
        <f t="shared" si="210"/>
        <v>0</v>
      </c>
      <c r="OJV181" s="216">
        <f t="shared" si="210"/>
        <v>0</v>
      </c>
      <c r="OJW181" s="216">
        <f t="shared" si="210"/>
        <v>0</v>
      </c>
      <c r="OJX181" s="216">
        <f t="shared" si="210"/>
        <v>0</v>
      </c>
      <c r="OJY181" s="216">
        <f t="shared" si="210"/>
        <v>0</v>
      </c>
      <c r="OJZ181" s="216">
        <f t="shared" si="210"/>
        <v>0</v>
      </c>
      <c r="OKA181" s="216">
        <f t="shared" si="210"/>
        <v>0</v>
      </c>
      <c r="OKB181" s="216">
        <f t="shared" si="210"/>
        <v>0</v>
      </c>
      <c r="OKC181" s="216">
        <f t="shared" si="210"/>
        <v>0</v>
      </c>
      <c r="OKD181" s="216">
        <f t="shared" si="210"/>
        <v>0</v>
      </c>
      <c r="OKE181" s="216">
        <f t="shared" si="210"/>
        <v>0</v>
      </c>
      <c r="OKF181" s="216">
        <f t="shared" si="210"/>
        <v>0</v>
      </c>
      <c r="OKG181" s="216">
        <f t="shared" si="210"/>
        <v>0</v>
      </c>
      <c r="OKH181" s="216">
        <f t="shared" si="210"/>
        <v>0</v>
      </c>
      <c r="OKI181" s="216">
        <f t="shared" si="210"/>
        <v>0</v>
      </c>
      <c r="OKJ181" s="216">
        <f t="shared" ref="OKJ181:OMU181" si="211">OKJ180+OKJ174+OKJ168+OKJ155+OKJ142+OKJ131+OKJ126+OKJ110+OKJ92+OKJ76+OKJ54+OKJ22</f>
        <v>0</v>
      </c>
      <c r="OKK181" s="216">
        <f t="shared" si="211"/>
        <v>0</v>
      </c>
      <c r="OKL181" s="216">
        <f t="shared" si="211"/>
        <v>0</v>
      </c>
      <c r="OKM181" s="216">
        <f t="shared" si="211"/>
        <v>0</v>
      </c>
      <c r="OKN181" s="216">
        <f t="shared" si="211"/>
        <v>0</v>
      </c>
      <c r="OKO181" s="216">
        <f t="shared" si="211"/>
        <v>0</v>
      </c>
      <c r="OKP181" s="216">
        <f t="shared" si="211"/>
        <v>0</v>
      </c>
      <c r="OKQ181" s="216">
        <f t="shared" si="211"/>
        <v>0</v>
      </c>
      <c r="OKR181" s="216">
        <f t="shared" si="211"/>
        <v>0</v>
      </c>
      <c r="OKS181" s="216">
        <f t="shared" si="211"/>
        <v>0</v>
      </c>
      <c r="OKT181" s="216">
        <f t="shared" si="211"/>
        <v>0</v>
      </c>
      <c r="OKU181" s="216">
        <f t="shared" si="211"/>
        <v>0</v>
      </c>
      <c r="OKV181" s="216">
        <f t="shared" si="211"/>
        <v>0</v>
      </c>
      <c r="OKW181" s="216">
        <f t="shared" si="211"/>
        <v>0</v>
      </c>
      <c r="OKX181" s="216">
        <f t="shared" si="211"/>
        <v>0</v>
      </c>
      <c r="OKY181" s="216">
        <f t="shared" si="211"/>
        <v>0</v>
      </c>
      <c r="OKZ181" s="216">
        <f t="shared" si="211"/>
        <v>0</v>
      </c>
      <c r="OLA181" s="216">
        <f t="shared" si="211"/>
        <v>0</v>
      </c>
      <c r="OLB181" s="216">
        <f t="shared" si="211"/>
        <v>0</v>
      </c>
      <c r="OLC181" s="216">
        <f t="shared" si="211"/>
        <v>0</v>
      </c>
      <c r="OLD181" s="216">
        <f t="shared" si="211"/>
        <v>0</v>
      </c>
      <c r="OLE181" s="216">
        <f t="shared" si="211"/>
        <v>0</v>
      </c>
      <c r="OLF181" s="216">
        <f t="shared" si="211"/>
        <v>0</v>
      </c>
      <c r="OLG181" s="216">
        <f t="shared" si="211"/>
        <v>0</v>
      </c>
      <c r="OLH181" s="216">
        <f t="shared" si="211"/>
        <v>0</v>
      </c>
      <c r="OLI181" s="216">
        <f t="shared" si="211"/>
        <v>0</v>
      </c>
      <c r="OLJ181" s="216">
        <f t="shared" si="211"/>
        <v>0</v>
      </c>
      <c r="OLK181" s="216">
        <f t="shared" si="211"/>
        <v>0</v>
      </c>
      <c r="OLL181" s="216">
        <f t="shared" si="211"/>
        <v>0</v>
      </c>
      <c r="OLM181" s="216">
        <f t="shared" si="211"/>
        <v>0</v>
      </c>
      <c r="OLN181" s="216">
        <f t="shared" si="211"/>
        <v>0</v>
      </c>
      <c r="OLO181" s="216">
        <f t="shared" si="211"/>
        <v>0</v>
      </c>
      <c r="OLP181" s="216">
        <f t="shared" si="211"/>
        <v>0</v>
      </c>
      <c r="OLQ181" s="216">
        <f t="shared" si="211"/>
        <v>0</v>
      </c>
      <c r="OLR181" s="216">
        <f t="shared" si="211"/>
        <v>0</v>
      </c>
      <c r="OLS181" s="216">
        <f t="shared" si="211"/>
        <v>0</v>
      </c>
      <c r="OLT181" s="216">
        <f t="shared" si="211"/>
        <v>0</v>
      </c>
      <c r="OLU181" s="216">
        <f t="shared" si="211"/>
        <v>0</v>
      </c>
      <c r="OLV181" s="216">
        <f t="shared" si="211"/>
        <v>0</v>
      </c>
      <c r="OLW181" s="216">
        <f t="shared" si="211"/>
        <v>0</v>
      </c>
      <c r="OLX181" s="216">
        <f t="shared" si="211"/>
        <v>0</v>
      </c>
      <c r="OLY181" s="216">
        <f t="shared" si="211"/>
        <v>0</v>
      </c>
      <c r="OLZ181" s="216">
        <f t="shared" si="211"/>
        <v>0</v>
      </c>
      <c r="OMA181" s="216">
        <f t="shared" si="211"/>
        <v>0</v>
      </c>
      <c r="OMB181" s="216">
        <f t="shared" si="211"/>
        <v>0</v>
      </c>
      <c r="OMC181" s="216">
        <f t="shared" si="211"/>
        <v>0</v>
      </c>
      <c r="OMD181" s="216">
        <f t="shared" si="211"/>
        <v>0</v>
      </c>
      <c r="OME181" s="216">
        <f t="shared" si="211"/>
        <v>0</v>
      </c>
      <c r="OMF181" s="216">
        <f t="shared" si="211"/>
        <v>0</v>
      </c>
      <c r="OMG181" s="216">
        <f t="shared" si="211"/>
        <v>0</v>
      </c>
      <c r="OMH181" s="216">
        <f t="shared" si="211"/>
        <v>0</v>
      </c>
      <c r="OMI181" s="216">
        <f t="shared" si="211"/>
        <v>0</v>
      </c>
      <c r="OMJ181" s="216">
        <f t="shared" si="211"/>
        <v>0</v>
      </c>
      <c r="OMK181" s="216">
        <f t="shared" si="211"/>
        <v>0</v>
      </c>
      <c r="OML181" s="216">
        <f t="shared" si="211"/>
        <v>0</v>
      </c>
      <c r="OMM181" s="216">
        <f t="shared" si="211"/>
        <v>0</v>
      </c>
      <c r="OMN181" s="216">
        <f t="shared" si="211"/>
        <v>0</v>
      </c>
      <c r="OMO181" s="216">
        <f t="shared" si="211"/>
        <v>0</v>
      </c>
      <c r="OMP181" s="216">
        <f t="shared" si="211"/>
        <v>0</v>
      </c>
      <c r="OMQ181" s="216">
        <f t="shared" si="211"/>
        <v>0</v>
      </c>
      <c r="OMR181" s="216">
        <f t="shared" si="211"/>
        <v>0</v>
      </c>
      <c r="OMS181" s="216">
        <f t="shared" si="211"/>
        <v>0</v>
      </c>
      <c r="OMT181" s="216">
        <f t="shared" si="211"/>
        <v>0</v>
      </c>
      <c r="OMU181" s="216">
        <f t="shared" si="211"/>
        <v>0</v>
      </c>
      <c r="OMV181" s="216">
        <f t="shared" ref="OMV181:OPG181" si="212">OMV180+OMV174+OMV168+OMV155+OMV142+OMV131+OMV126+OMV110+OMV92+OMV76+OMV54+OMV22</f>
        <v>0</v>
      </c>
      <c r="OMW181" s="216">
        <f t="shared" si="212"/>
        <v>0</v>
      </c>
      <c r="OMX181" s="216">
        <f t="shared" si="212"/>
        <v>0</v>
      </c>
      <c r="OMY181" s="216">
        <f t="shared" si="212"/>
        <v>0</v>
      </c>
      <c r="OMZ181" s="216">
        <f t="shared" si="212"/>
        <v>0</v>
      </c>
      <c r="ONA181" s="216">
        <f t="shared" si="212"/>
        <v>0</v>
      </c>
      <c r="ONB181" s="216">
        <f t="shared" si="212"/>
        <v>0</v>
      </c>
      <c r="ONC181" s="216">
        <f t="shared" si="212"/>
        <v>0</v>
      </c>
      <c r="OND181" s="216">
        <f t="shared" si="212"/>
        <v>0</v>
      </c>
      <c r="ONE181" s="216">
        <f t="shared" si="212"/>
        <v>0</v>
      </c>
      <c r="ONF181" s="216">
        <f t="shared" si="212"/>
        <v>0</v>
      </c>
      <c r="ONG181" s="216">
        <f t="shared" si="212"/>
        <v>0</v>
      </c>
      <c r="ONH181" s="216">
        <f t="shared" si="212"/>
        <v>0</v>
      </c>
      <c r="ONI181" s="216">
        <f t="shared" si="212"/>
        <v>0</v>
      </c>
      <c r="ONJ181" s="216">
        <f t="shared" si="212"/>
        <v>0</v>
      </c>
      <c r="ONK181" s="216">
        <f t="shared" si="212"/>
        <v>0</v>
      </c>
      <c r="ONL181" s="216">
        <f t="shared" si="212"/>
        <v>0</v>
      </c>
      <c r="ONM181" s="216">
        <f t="shared" si="212"/>
        <v>0</v>
      </c>
      <c r="ONN181" s="216">
        <f t="shared" si="212"/>
        <v>0</v>
      </c>
      <c r="ONO181" s="216">
        <f t="shared" si="212"/>
        <v>0</v>
      </c>
      <c r="ONP181" s="216">
        <f t="shared" si="212"/>
        <v>0</v>
      </c>
      <c r="ONQ181" s="216">
        <f t="shared" si="212"/>
        <v>0</v>
      </c>
      <c r="ONR181" s="216">
        <f t="shared" si="212"/>
        <v>0</v>
      </c>
      <c r="ONS181" s="216">
        <f t="shared" si="212"/>
        <v>0</v>
      </c>
      <c r="ONT181" s="216">
        <f t="shared" si="212"/>
        <v>0</v>
      </c>
      <c r="ONU181" s="216">
        <f t="shared" si="212"/>
        <v>0</v>
      </c>
      <c r="ONV181" s="216">
        <f t="shared" si="212"/>
        <v>0</v>
      </c>
      <c r="ONW181" s="216">
        <f t="shared" si="212"/>
        <v>0</v>
      </c>
      <c r="ONX181" s="216">
        <f t="shared" si="212"/>
        <v>0</v>
      </c>
      <c r="ONY181" s="216">
        <f t="shared" si="212"/>
        <v>0</v>
      </c>
      <c r="ONZ181" s="216">
        <f t="shared" si="212"/>
        <v>0</v>
      </c>
      <c r="OOA181" s="216">
        <f t="shared" si="212"/>
        <v>0</v>
      </c>
      <c r="OOB181" s="216">
        <f t="shared" si="212"/>
        <v>0</v>
      </c>
      <c r="OOC181" s="216">
        <f t="shared" si="212"/>
        <v>0</v>
      </c>
      <c r="OOD181" s="216">
        <f t="shared" si="212"/>
        <v>0</v>
      </c>
      <c r="OOE181" s="216">
        <f t="shared" si="212"/>
        <v>0</v>
      </c>
      <c r="OOF181" s="216">
        <f t="shared" si="212"/>
        <v>0</v>
      </c>
      <c r="OOG181" s="216">
        <f t="shared" si="212"/>
        <v>0</v>
      </c>
      <c r="OOH181" s="216">
        <f t="shared" si="212"/>
        <v>0</v>
      </c>
      <c r="OOI181" s="216">
        <f t="shared" si="212"/>
        <v>0</v>
      </c>
      <c r="OOJ181" s="216">
        <f t="shared" si="212"/>
        <v>0</v>
      </c>
      <c r="OOK181" s="216">
        <f t="shared" si="212"/>
        <v>0</v>
      </c>
      <c r="OOL181" s="216">
        <f t="shared" si="212"/>
        <v>0</v>
      </c>
      <c r="OOM181" s="216">
        <f t="shared" si="212"/>
        <v>0</v>
      </c>
      <c r="OON181" s="216">
        <f t="shared" si="212"/>
        <v>0</v>
      </c>
      <c r="OOO181" s="216">
        <f t="shared" si="212"/>
        <v>0</v>
      </c>
      <c r="OOP181" s="216">
        <f t="shared" si="212"/>
        <v>0</v>
      </c>
      <c r="OOQ181" s="216">
        <f t="shared" si="212"/>
        <v>0</v>
      </c>
      <c r="OOR181" s="216">
        <f t="shared" si="212"/>
        <v>0</v>
      </c>
      <c r="OOS181" s="216">
        <f t="shared" si="212"/>
        <v>0</v>
      </c>
      <c r="OOT181" s="216">
        <f t="shared" si="212"/>
        <v>0</v>
      </c>
      <c r="OOU181" s="216">
        <f t="shared" si="212"/>
        <v>0</v>
      </c>
      <c r="OOV181" s="216">
        <f t="shared" si="212"/>
        <v>0</v>
      </c>
      <c r="OOW181" s="216">
        <f t="shared" si="212"/>
        <v>0</v>
      </c>
      <c r="OOX181" s="216">
        <f t="shared" si="212"/>
        <v>0</v>
      </c>
      <c r="OOY181" s="216">
        <f t="shared" si="212"/>
        <v>0</v>
      </c>
      <c r="OOZ181" s="216">
        <f t="shared" si="212"/>
        <v>0</v>
      </c>
      <c r="OPA181" s="216">
        <f t="shared" si="212"/>
        <v>0</v>
      </c>
      <c r="OPB181" s="216">
        <f t="shared" si="212"/>
        <v>0</v>
      </c>
      <c r="OPC181" s="216">
        <f t="shared" si="212"/>
        <v>0</v>
      </c>
      <c r="OPD181" s="216">
        <f t="shared" si="212"/>
        <v>0</v>
      </c>
      <c r="OPE181" s="216">
        <f t="shared" si="212"/>
        <v>0</v>
      </c>
      <c r="OPF181" s="216">
        <f t="shared" si="212"/>
        <v>0</v>
      </c>
      <c r="OPG181" s="216">
        <f t="shared" si="212"/>
        <v>0</v>
      </c>
      <c r="OPH181" s="216">
        <f t="shared" ref="OPH181:ORS181" si="213">OPH180+OPH174+OPH168+OPH155+OPH142+OPH131+OPH126+OPH110+OPH92+OPH76+OPH54+OPH22</f>
        <v>0</v>
      </c>
      <c r="OPI181" s="216">
        <f t="shared" si="213"/>
        <v>0</v>
      </c>
      <c r="OPJ181" s="216">
        <f t="shared" si="213"/>
        <v>0</v>
      </c>
      <c r="OPK181" s="216">
        <f t="shared" si="213"/>
        <v>0</v>
      </c>
      <c r="OPL181" s="216">
        <f t="shared" si="213"/>
        <v>0</v>
      </c>
      <c r="OPM181" s="216">
        <f t="shared" si="213"/>
        <v>0</v>
      </c>
      <c r="OPN181" s="216">
        <f t="shared" si="213"/>
        <v>0</v>
      </c>
      <c r="OPO181" s="216">
        <f t="shared" si="213"/>
        <v>0</v>
      </c>
      <c r="OPP181" s="216">
        <f t="shared" si="213"/>
        <v>0</v>
      </c>
      <c r="OPQ181" s="216">
        <f t="shared" si="213"/>
        <v>0</v>
      </c>
      <c r="OPR181" s="216">
        <f t="shared" si="213"/>
        <v>0</v>
      </c>
      <c r="OPS181" s="216">
        <f t="shared" si="213"/>
        <v>0</v>
      </c>
      <c r="OPT181" s="216">
        <f t="shared" si="213"/>
        <v>0</v>
      </c>
      <c r="OPU181" s="216">
        <f t="shared" si="213"/>
        <v>0</v>
      </c>
      <c r="OPV181" s="216">
        <f t="shared" si="213"/>
        <v>0</v>
      </c>
      <c r="OPW181" s="216">
        <f t="shared" si="213"/>
        <v>0</v>
      </c>
      <c r="OPX181" s="216">
        <f t="shared" si="213"/>
        <v>0</v>
      </c>
      <c r="OPY181" s="216">
        <f t="shared" si="213"/>
        <v>0</v>
      </c>
      <c r="OPZ181" s="216">
        <f t="shared" si="213"/>
        <v>0</v>
      </c>
      <c r="OQA181" s="216">
        <f t="shared" si="213"/>
        <v>0</v>
      </c>
      <c r="OQB181" s="216">
        <f t="shared" si="213"/>
        <v>0</v>
      </c>
      <c r="OQC181" s="216">
        <f t="shared" si="213"/>
        <v>0</v>
      </c>
      <c r="OQD181" s="216">
        <f t="shared" si="213"/>
        <v>0</v>
      </c>
      <c r="OQE181" s="216">
        <f t="shared" si="213"/>
        <v>0</v>
      </c>
      <c r="OQF181" s="216">
        <f t="shared" si="213"/>
        <v>0</v>
      </c>
      <c r="OQG181" s="216">
        <f t="shared" si="213"/>
        <v>0</v>
      </c>
      <c r="OQH181" s="216">
        <f t="shared" si="213"/>
        <v>0</v>
      </c>
      <c r="OQI181" s="216">
        <f t="shared" si="213"/>
        <v>0</v>
      </c>
      <c r="OQJ181" s="216">
        <f t="shared" si="213"/>
        <v>0</v>
      </c>
      <c r="OQK181" s="216">
        <f t="shared" si="213"/>
        <v>0</v>
      </c>
      <c r="OQL181" s="216">
        <f t="shared" si="213"/>
        <v>0</v>
      </c>
      <c r="OQM181" s="216">
        <f t="shared" si="213"/>
        <v>0</v>
      </c>
      <c r="OQN181" s="216">
        <f t="shared" si="213"/>
        <v>0</v>
      </c>
      <c r="OQO181" s="216">
        <f t="shared" si="213"/>
        <v>0</v>
      </c>
      <c r="OQP181" s="216">
        <f t="shared" si="213"/>
        <v>0</v>
      </c>
      <c r="OQQ181" s="216">
        <f t="shared" si="213"/>
        <v>0</v>
      </c>
      <c r="OQR181" s="216">
        <f t="shared" si="213"/>
        <v>0</v>
      </c>
      <c r="OQS181" s="216">
        <f t="shared" si="213"/>
        <v>0</v>
      </c>
      <c r="OQT181" s="216">
        <f t="shared" si="213"/>
        <v>0</v>
      </c>
      <c r="OQU181" s="216">
        <f t="shared" si="213"/>
        <v>0</v>
      </c>
      <c r="OQV181" s="216">
        <f t="shared" si="213"/>
        <v>0</v>
      </c>
      <c r="OQW181" s="216">
        <f t="shared" si="213"/>
        <v>0</v>
      </c>
      <c r="OQX181" s="216">
        <f t="shared" si="213"/>
        <v>0</v>
      </c>
      <c r="OQY181" s="216">
        <f t="shared" si="213"/>
        <v>0</v>
      </c>
      <c r="OQZ181" s="216">
        <f t="shared" si="213"/>
        <v>0</v>
      </c>
      <c r="ORA181" s="216">
        <f t="shared" si="213"/>
        <v>0</v>
      </c>
      <c r="ORB181" s="216">
        <f t="shared" si="213"/>
        <v>0</v>
      </c>
      <c r="ORC181" s="216">
        <f t="shared" si="213"/>
        <v>0</v>
      </c>
      <c r="ORD181" s="216">
        <f t="shared" si="213"/>
        <v>0</v>
      </c>
      <c r="ORE181" s="216">
        <f t="shared" si="213"/>
        <v>0</v>
      </c>
      <c r="ORF181" s="216">
        <f t="shared" si="213"/>
        <v>0</v>
      </c>
      <c r="ORG181" s="216">
        <f t="shared" si="213"/>
        <v>0</v>
      </c>
      <c r="ORH181" s="216">
        <f t="shared" si="213"/>
        <v>0</v>
      </c>
      <c r="ORI181" s="216">
        <f t="shared" si="213"/>
        <v>0</v>
      </c>
      <c r="ORJ181" s="216">
        <f t="shared" si="213"/>
        <v>0</v>
      </c>
      <c r="ORK181" s="216">
        <f t="shared" si="213"/>
        <v>0</v>
      </c>
      <c r="ORL181" s="216">
        <f t="shared" si="213"/>
        <v>0</v>
      </c>
      <c r="ORM181" s="216">
        <f t="shared" si="213"/>
        <v>0</v>
      </c>
      <c r="ORN181" s="216">
        <f t="shared" si="213"/>
        <v>0</v>
      </c>
      <c r="ORO181" s="216">
        <f t="shared" si="213"/>
        <v>0</v>
      </c>
      <c r="ORP181" s="216">
        <f t="shared" si="213"/>
        <v>0</v>
      </c>
      <c r="ORQ181" s="216">
        <f t="shared" si="213"/>
        <v>0</v>
      </c>
      <c r="ORR181" s="216">
        <f t="shared" si="213"/>
        <v>0</v>
      </c>
      <c r="ORS181" s="216">
        <f t="shared" si="213"/>
        <v>0</v>
      </c>
      <c r="ORT181" s="216">
        <f t="shared" ref="ORT181:OUE181" si="214">ORT180+ORT174+ORT168+ORT155+ORT142+ORT131+ORT126+ORT110+ORT92+ORT76+ORT54+ORT22</f>
        <v>0</v>
      </c>
      <c r="ORU181" s="216">
        <f t="shared" si="214"/>
        <v>0</v>
      </c>
      <c r="ORV181" s="216">
        <f t="shared" si="214"/>
        <v>0</v>
      </c>
      <c r="ORW181" s="216">
        <f t="shared" si="214"/>
        <v>0</v>
      </c>
      <c r="ORX181" s="216">
        <f t="shared" si="214"/>
        <v>0</v>
      </c>
      <c r="ORY181" s="216">
        <f t="shared" si="214"/>
        <v>0</v>
      </c>
      <c r="ORZ181" s="216">
        <f t="shared" si="214"/>
        <v>0</v>
      </c>
      <c r="OSA181" s="216">
        <f t="shared" si="214"/>
        <v>0</v>
      </c>
      <c r="OSB181" s="216">
        <f t="shared" si="214"/>
        <v>0</v>
      </c>
      <c r="OSC181" s="216">
        <f t="shared" si="214"/>
        <v>0</v>
      </c>
      <c r="OSD181" s="216">
        <f t="shared" si="214"/>
        <v>0</v>
      </c>
      <c r="OSE181" s="216">
        <f t="shared" si="214"/>
        <v>0</v>
      </c>
      <c r="OSF181" s="216">
        <f t="shared" si="214"/>
        <v>0</v>
      </c>
      <c r="OSG181" s="216">
        <f t="shared" si="214"/>
        <v>0</v>
      </c>
      <c r="OSH181" s="216">
        <f t="shared" si="214"/>
        <v>0</v>
      </c>
      <c r="OSI181" s="216">
        <f t="shared" si="214"/>
        <v>0</v>
      </c>
      <c r="OSJ181" s="216">
        <f t="shared" si="214"/>
        <v>0</v>
      </c>
      <c r="OSK181" s="216">
        <f t="shared" si="214"/>
        <v>0</v>
      </c>
      <c r="OSL181" s="216">
        <f t="shared" si="214"/>
        <v>0</v>
      </c>
      <c r="OSM181" s="216">
        <f t="shared" si="214"/>
        <v>0</v>
      </c>
      <c r="OSN181" s="216">
        <f t="shared" si="214"/>
        <v>0</v>
      </c>
      <c r="OSO181" s="216">
        <f t="shared" si="214"/>
        <v>0</v>
      </c>
      <c r="OSP181" s="216">
        <f t="shared" si="214"/>
        <v>0</v>
      </c>
      <c r="OSQ181" s="216">
        <f t="shared" si="214"/>
        <v>0</v>
      </c>
      <c r="OSR181" s="216">
        <f t="shared" si="214"/>
        <v>0</v>
      </c>
      <c r="OSS181" s="216">
        <f t="shared" si="214"/>
        <v>0</v>
      </c>
      <c r="OST181" s="216">
        <f t="shared" si="214"/>
        <v>0</v>
      </c>
      <c r="OSU181" s="216">
        <f t="shared" si="214"/>
        <v>0</v>
      </c>
      <c r="OSV181" s="216">
        <f t="shared" si="214"/>
        <v>0</v>
      </c>
      <c r="OSW181" s="216">
        <f t="shared" si="214"/>
        <v>0</v>
      </c>
      <c r="OSX181" s="216">
        <f t="shared" si="214"/>
        <v>0</v>
      </c>
      <c r="OSY181" s="216">
        <f t="shared" si="214"/>
        <v>0</v>
      </c>
      <c r="OSZ181" s="216">
        <f t="shared" si="214"/>
        <v>0</v>
      </c>
      <c r="OTA181" s="216">
        <f t="shared" si="214"/>
        <v>0</v>
      </c>
      <c r="OTB181" s="216">
        <f t="shared" si="214"/>
        <v>0</v>
      </c>
      <c r="OTC181" s="216">
        <f t="shared" si="214"/>
        <v>0</v>
      </c>
      <c r="OTD181" s="216">
        <f t="shared" si="214"/>
        <v>0</v>
      </c>
      <c r="OTE181" s="216">
        <f t="shared" si="214"/>
        <v>0</v>
      </c>
      <c r="OTF181" s="216">
        <f t="shared" si="214"/>
        <v>0</v>
      </c>
      <c r="OTG181" s="216">
        <f t="shared" si="214"/>
        <v>0</v>
      </c>
      <c r="OTH181" s="216">
        <f t="shared" si="214"/>
        <v>0</v>
      </c>
      <c r="OTI181" s="216">
        <f t="shared" si="214"/>
        <v>0</v>
      </c>
      <c r="OTJ181" s="216">
        <f t="shared" si="214"/>
        <v>0</v>
      </c>
      <c r="OTK181" s="216">
        <f t="shared" si="214"/>
        <v>0</v>
      </c>
      <c r="OTL181" s="216">
        <f t="shared" si="214"/>
        <v>0</v>
      </c>
      <c r="OTM181" s="216">
        <f t="shared" si="214"/>
        <v>0</v>
      </c>
      <c r="OTN181" s="216">
        <f t="shared" si="214"/>
        <v>0</v>
      </c>
      <c r="OTO181" s="216">
        <f t="shared" si="214"/>
        <v>0</v>
      </c>
      <c r="OTP181" s="216">
        <f t="shared" si="214"/>
        <v>0</v>
      </c>
      <c r="OTQ181" s="216">
        <f t="shared" si="214"/>
        <v>0</v>
      </c>
      <c r="OTR181" s="216">
        <f t="shared" si="214"/>
        <v>0</v>
      </c>
      <c r="OTS181" s="216">
        <f t="shared" si="214"/>
        <v>0</v>
      </c>
      <c r="OTT181" s="216">
        <f t="shared" si="214"/>
        <v>0</v>
      </c>
      <c r="OTU181" s="216">
        <f t="shared" si="214"/>
        <v>0</v>
      </c>
      <c r="OTV181" s="216">
        <f t="shared" si="214"/>
        <v>0</v>
      </c>
      <c r="OTW181" s="216">
        <f t="shared" si="214"/>
        <v>0</v>
      </c>
      <c r="OTX181" s="216">
        <f t="shared" si="214"/>
        <v>0</v>
      </c>
      <c r="OTY181" s="216">
        <f t="shared" si="214"/>
        <v>0</v>
      </c>
      <c r="OTZ181" s="216">
        <f t="shared" si="214"/>
        <v>0</v>
      </c>
      <c r="OUA181" s="216">
        <f t="shared" si="214"/>
        <v>0</v>
      </c>
      <c r="OUB181" s="216">
        <f t="shared" si="214"/>
        <v>0</v>
      </c>
      <c r="OUC181" s="216">
        <f t="shared" si="214"/>
        <v>0</v>
      </c>
      <c r="OUD181" s="216">
        <f t="shared" si="214"/>
        <v>0</v>
      </c>
      <c r="OUE181" s="216">
        <f t="shared" si="214"/>
        <v>0</v>
      </c>
      <c r="OUF181" s="216">
        <f t="shared" ref="OUF181:OWQ181" si="215">OUF180+OUF174+OUF168+OUF155+OUF142+OUF131+OUF126+OUF110+OUF92+OUF76+OUF54+OUF22</f>
        <v>0</v>
      </c>
      <c r="OUG181" s="216">
        <f t="shared" si="215"/>
        <v>0</v>
      </c>
      <c r="OUH181" s="216">
        <f t="shared" si="215"/>
        <v>0</v>
      </c>
      <c r="OUI181" s="216">
        <f t="shared" si="215"/>
        <v>0</v>
      </c>
      <c r="OUJ181" s="216">
        <f t="shared" si="215"/>
        <v>0</v>
      </c>
      <c r="OUK181" s="216">
        <f t="shared" si="215"/>
        <v>0</v>
      </c>
      <c r="OUL181" s="216">
        <f t="shared" si="215"/>
        <v>0</v>
      </c>
      <c r="OUM181" s="216">
        <f t="shared" si="215"/>
        <v>0</v>
      </c>
      <c r="OUN181" s="216">
        <f t="shared" si="215"/>
        <v>0</v>
      </c>
      <c r="OUO181" s="216">
        <f t="shared" si="215"/>
        <v>0</v>
      </c>
      <c r="OUP181" s="216">
        <f t="shared" si="215"/>
        <v>0</v>
      </c>
      <c r="OUQ181" s="216">
        <f t="shared" si="215"/>
        <v>0</v>
      </c>
      <c r="OUR181" s="216">
        <f t="shared" si="215"/>
        <v>0</v>
      </c>
      <c r="OUS181" s="216">
        <f t="shared" si="215"/>
        <v>0</v>
      </c>
      <c r="OUT181" s="216">
        <f t="shared" si="215"/>
        <v>0</v>
      </c>
      <c r="OUU181" s="216">
        <f t="shared" si="215"/>
        <v>0</v>
      </c>
      <c r="OUV181" s="216">
        <f t="shared" si="215"/>
        <v>0</v>
      </c>
      <c r="OUW181" s="216">
        <f t="shared" si="215"/>
        <v>0</v>
      </c>
      <c r="OUX181" s="216">
        <f t="shared" si="215"/>
        <v>0</v>
      </c>
      <c r="OUY181" s="216">
        <f t="shared" si="215"/>
        <v>0</v>
      </c>
      <c r="OUZ181" s="216">
        <f t="shared" si="215"/>
        <v>0</v>
      </c>
      <c r="OVA181" s="216">
        <f t="shared" si="215"/>
        <v>0</v>
      </c>
      <c r="OVB181" s="216">
        <f t="shared" si="215"/>
        <v>0</v>
      </c>
      <c r="OVC181" s="216">
        <f t="shared" si="215"/>
        <v>0</v>
      </c>
      <c r="OVD181" s="216">
        <f t="shared" si="215"/>
        <v>0</v>
      </c>
      <c r="OVE181" s="216">
        <f t="shared" si="215"/>
        <v>0</v>
      </c>
      <c r="OVF181" s="216">
        <f t="shared" si="215"/>
        <v>0</v>
      </c>
      <c r="OVG181" s="216">
        <f t="shared" si="215"/>
        <v>0</v>
      </c>
      <c r="OVH181" s="216">
        <f t="shared" si="215"/>
        <v>0</v>
      </c>
      <c r="OVI181" s="216">
        <f t="shared" si="215"/>
        <v>0</v>
      </c>
      <c r="OVJ181" s="216">
        <f t="shared" si="215"/>
        <v>0</v>
      </c>
      <c r="OVK181" s="216">
        <f t="shared" si="215"/>
        <v>0</v>
      </c>
      <c r="OVL181" s="216">
        <f t="shared" si="215"/>
        <v>0</v>
      </c>
      <c r="OVM181" s="216">
        <f t="shared" si="215"/>
        <v>0</v>
      </c>
      <c r="OVN181" s="216">
        <f t="shared" si="215"/>
        <v>0</v>
      </c>
      <c r="OVO181" s="216">
        <f t="shared" si="215"/>
        <v>0</v>
      </c>
      <c r="OVP181" s="216">
        <f t="shared" si="215"/>
        <v>0</v>
      </c>
      <c r="OVQ181" s="216">
        <f t="shared" si="215"/>
        <v>0</v>
      </c>
      <c r="OVR181" s="216">
        <f t="shared" si="215"/>
        <v>0</v>
      </c>
      <c r="OVS181" s="216">
        <f t="shared" si="215"/>
        <v>0</v>
      </c>
      <c r="OVT181" s="216">
        <f t="shared" si="215"/>
        <v>0</v>
      </c>
      <c r="OVU181" s="216">
        <f t="shared" si="215"/>
        <v>0</v>
      </c>
      <c r="OVV181" s="216">
        <f t="shared" si="215"/>
        <v>0</v>
      </c>
      <c r="OVW181" s="216">
        <f t="shared" si="215"/>
        <v>0</v>
      </c>
      <c r="OVX181" s="216">
        <f t="shared" si="215"/>
        <v>0</v>
      </c>
      <c r="OVY181" s="216">
        <f t="shared" si="215"/>
        <v>0</v>
      </c>
      <c r="OVZ181" s="216">
        <f t="shared" si="215"/>
        <v>0</v>
      </c>
      <c r="OWA181" s="216">
        <f t="shared" si="215"/>
        <v>0</v>
      </c>
      <c r="OWB181" s="216">
        <f t="shared" si="215"/>
        <v>0</v>
      </c>
      <c r="OWC181" s="216">
        <f t="shared" si="215"/>
        <v>0</v>
      </c>
      <c r="OWD181" s="216">
        <f t="shared" si="215"/>
        <v>0</v>
      </c>
      <c r="OWE181" s="216">
        <f t="shared" si="215"/>
        <v>0</v>
      </c>
      <c r="OWF181" s="216">
        <f t="shared" si="215"/>
        <v>0</v>
      </c>
      <c r="OWG181" s="216">
        <f t="shared" si="215"/>
        <v>0</v>
      </c>
      <c r="OWH181" s="216">
        <f t="shared" si="215"/>
        <v>0</v>
      </c>
      <c r="OWI181" s="216">
        <f t="shared" si="215"/>
        <v>0</v>
      </c>
      <c r="OWJ181" s="216">
        <f t="shared" si="215"/>
        <v>0</v>
      </c>
      <c r="OWK181" s="216">
        <f t="shared" si="215"/>
        <v>0</v>
      </c>
      <c r="OWL181" s="216">
        <f t="shared" si="215"/>
        <v>0</v>
      </c>
      <c r="OWM181" s="216">
        <f t="shared" si="215"/>
        <v>0</v>
      </c>
      <c r="OWN181" s="216">
        <f t="shared" si="215"/>
        <v>0</v>
      </c>
      <c r="OWO181" s="216">
        <f t="shared" si="215"/>
        <v>0</v>
      </c>
      <c r="OWP181" s="216">
        <f t="shared" si="215"/>
        <v>0</v>
      </c>
      <c r="OWQ181" s="216">
        <f t="shared" si="215"/>
        <v>0</v>
      </c>
      <c r="OWR181" s="216">
        <f t="shared" ref="OWR181:OZC181" si="216">OWR180+OWR174+OWR168+OWR155+OWR142+OWR131+OWR126+OWR110+OWR92+OWR76+OWR54+OWR22</f>
        <v>0</v>
      </c>
      <c r="OWS181" s="216">
        <f t="shared" si="216"/>
        <v>0</v>
      </c>
      <c r="OWT181" s="216">
        <f t="shared" si="216"/>
        <v>0</v>
      </c>
      <c r="OWU181" s="216">
        <f t="shared" si="216"/>
        <v>0</v>
      </c>
      <c r="OWV181" s="216">
        <f t="shared" si="216"/>
        <v>0</v>
      </c>
      <c r="OWW181" s="216">
        <f t="shared" si="216"/>
        <v>0</v>
      </c>
      <c r="OWX181" s="216">
        <f t="shared" si="216"/>
        <v>0</v>
      </c>
      <c r="OWY181" s="216">
        <f t="shared" si="216"/>
        <v>0</v>
      </c>
      <c r="OWZ181" s="216">
        <f t="shared" si="216"/>
        <v>0</v>
      </c>
      <c r="OXA181" s="216">
        <f t="shared" si="216"/>
        <v>0</v>
      </c>
      <c r="OXB181" s="216">
        <f t="shared" si="216"/>
        <v>0</v>
      </c>
      <c r="OXC181" s="216">
        <f t="shared" si="216"/>
        <v>0</v>
      </c>
      <c r="OXD181" s="216">
        <f t="shared" si="216"/>
        <v>0</v>
      </c>
      <c r="OXE181" s="216">
        <f t="shared" si="216"/>
        <v>0</v>
      </c>
      <c r="OXF181" s="216">
        <f t="shared" si="216"/>
        <v>0</v>
      </c>
      <c r="OXG181" s="216">
        <f t="shared" si="216"/>
        <v>0</v>
      </c>
      <c r="OXH181" s="216">
        <f t="shared" si="216"/>
        <v>0</v>
      </c>
      <c r="OXI181" s="216">
        <f t="shared" si="216"/>
        <v>0</v>
      </c>
      <c r="OXJ181" s="216">
        <f t="shared" si="216"/>
        <v>0</v>
      </c>
      <c r="OXK181" s="216">
        <f t="shared" si="216"/>
        <v>0</v>
      </c>
      <c r="OXL181" s="216">
        <f t="shared" si="216"/>
        <v>0</v>
      </c>
      <c r="OXM181" s="216">
        <f t="shared" si="216"/>
        <v>0</v>
      </c>
      <c r="OXN181" s="216">
        <f t="shared" si="216"/>
        <v>0</v>
      </c>
      <c r="OXO181" s="216">
        <f t="shared" si="216"/>
        <v>0</v>
      </c>
      <c r="OXP181" s="216">
        <f t="shared" si="216"/>
        <v>0</v>
      </c>
      <c r="OXQ181" s="216">
        <f t="shared" si="216"/>
        <v>0</v>
      </c>
      <c r="OXR181" s="216">
        <f t="shared" si="216"/>
        <v>0</v>
      </c>
      <c r="OXS181" s="216">
        <f t="shared" si="216"/>
        <v>0</v>
      </c>
      <c r="OXT181" s="216">
        <f t="shared" si="216"/>
        <v>0</v>
      </c>
      <c r="OXU181" s="216">
        <f t="shared" si="216"/>
        <v>0</v>
      </c>
      <c r="OXV181" s="216">
        <f t="shared" si="216"/>
        <v>0</v>
      </c>
      <c r="OXW181" s="216">
        <f t="shared" si="216"/>
        <v>0</v>
      </c>
      <c r="OXX181" s="216">
        <f t="shared" si="216"/>
        <v>0</v>
      </c>
      <c r="OXY181" s="216">
        <f t="shared" si="216"/>
        <v>0</v>
      </c>
      <c r="OXZ181" s="216">
        <f t="shared" si="216"/>
        <v>0</v>
      </c>
      <c r="OYA181" s="216">
        <f t="shared" si="216"/>
        <v>0</v>
      </c>
      <c r="OYB181" s="216">
        <f t="shared" si="216"/>
        <v>0</v>
      </c>
      <c r="OYC181" s="216">
        <f t="shared" si="216"/>
        <v>0</v>
      </c>
      <c r="OYD181" s="216">
        <f t="shared" si="216"/>
        <v>0</v>
      </c>
      <c r="OYE181" s="216">
        <f t="shared" si="216"/>
        <v>0</v>
      </c>
      <c r="OYF181" s="216">
        <f t="shared" si="216"/>
        <v>0</v>
      </c>
      <c r="OYG181" s="216">
        <f t="shared" si="216"/>
        <v>0</v>
      </c>
      <c r="OYH181" s="216">
        <f t="shared" si="216"/>
        <v>0</v>
      </c>
      <c r="OYI181" s="216">
        <f t="shared" si="216"/>
        <v>0</v>
      </c>
      <c r="OYJ181" s="216">
        <f t="shared" si="216"/>
        <v>0</v>
      </c>
      <c r="OYK181" s="216">
        <f t="shared" si="216"/>
        <v>0</v>
      </c>
      <c r="OYL181" s="216">
        <f t="shared" si="216"/>
        <v>0</v>
      </c>
      <c r="OYM181" s="216">
        <f t="shared" si="216"/>
        <v>0</v>
      </c>
      <c r="OYN181" s="216">
        <f t="shared" si="216"/>
        <v>0</v>
      </c>
      <c r="OYO181" s="216">
        <f t="shared" si="216"/>
        <v>0</v>
      </c>
      <c r="OYP181" s="216">
        <f t="shared" si="216"/>
        <v>0</v>
      </c>
      <c r="OYQ181" s="216">
        <f t="shared" si="216"/>
        <v>0</v>
      </c>
      <c r="OYR181" s="216">
        <f t="shared" si="216"/>
        <v>0</v>
      </c>
      <c r="OYS181" s="216">
        <f t="shared" si="216"/>
        <v>0</v>
      </c>
      <c r="OYT181" s="216">
        <f t="shared" si="216"/>
        <v>0</v>
      </c>
      <c r="OYU181" s="216">
        <f t="shared" si="216"/>
        <v>0</v>
      </c>
      <c r="OYV181" s="216">
        <f t="shared" si="216"/>
        <v>0</v>
      </c>
      <c r="OYW181" s="216">
        <f t="shared" si="216"/>
        <v>0</v>
      </c>
      <c r="OYX181" s="216">
        <f t="shared" si="216"/>
        <v>0</v>
      </c>
      <c r="OYY181" s="216">
        <f t="shared" si="216"/>
        <v>0</v>
      </c>
      <c r="OYZ181" s="216">
        <f t="shared" si="216"/>
        <v>0</v>
      </c>
      <c r="OZA181" s="216">
        <f t="shared" si="216"/>
        <v>0</v>
      </c>
      <c r="OZB181" s="216">
        <f t="shared" si="216"/>
        <v>0</v>
      </c>
      <c r="OZC181" s="216">
        <f t="shared" si="216"/>
        <v>0</v>
      </c>
      <c r="OZD181" s="216">
        <f t="shared" ref="OZD181:PBO181" si="217">OZD180+OZD174+OZD168+OZD155+OZD142+OZD131+OZD126+OZD110+OZD92+OZD76+OZD54+OZD22</f>
        <v>0</v>
      </c>
      <c r="OZE181" s="216">
        <f t="shared" si="217"/>
        <v>0</v>
      </c>
      <c r="OZF181" s="216">
        <f t="shared" si="217"/>
        <v>0</v>
      </c>
      <c r="OZG181" s="216">
        <f t="shared" si="217"/>
        <v>0</v>
      </c>
      <c r="OZH181" s="216">
        <f t="shared" si="217"/>
        <v>0</v>
      </c>
      <c r="OZI181" s="216">
        <f t="shared" si="217"/>
        <v>0</v>
      </c>
      <c r="OZJ181" s="216">
        <f t="shared" si="217"/>
        <v>0</v>
      </c>
      <c r="OZK181" s="216">
        <f t="shared" si="217"/>
        <v>0</v>
      </c>
      <c r="OZL181" s="216">
        <f t="shared" si="217"/>
        <v>0</v>
      </c>
      <c r="OZM181" s="216">
        <f t="shared" si="217"/>
        <v>0</v>
      </c>
      <c r="OZN181" s="216">
        <f t="shared" si="217"/>
        <v>0</v>
      </c>
      <c r="OZO181" s="216">
        <f t="shared" si="217"/>
        <v>0</v>
      </c>
      <c r="OZP181" s="216">
        <f t="shared" si="217"/>
        <v>0</v>
      </c>
      <c r="OZQ181" s="216">
        <f t="shared" si="217"/>
        <v>0</v>
      </c>
      <c r="OZR181" s="216">
        <f t="shared" si="217"/>
        <v>0</v>
      </c>
      <c r="OZS181" s="216">
        <f t="shared" si="217"/>
        <v>0</v>
      </c>
      <c r="OZT181" s="216">
        <f t="shared" si="217"/>
        <v>0</v>
      </c>
      <c r="OZU181" s="216">
        <f t="shared" si="217"/>
        <v>0</v>
      </c>
      <c r="OZV181" s="216">
        <f t="shared" si="217"/>
        <v>0</v>
      </c>
      <c r="OZW181" s="216">
        <f t="shared" si="217"/>
        <v>0</v>
      </c>
      <c r="OZX181" s="216">
        <f t="shared" si="217"/>
        <v>0</v>
      </c>
      <c r="OZY181" s="216">
        <f t="shared" si="217"/>
        <v>0</v>
      </c>
      <c r="OZZ181" s="216">
        <f t="shared" si="217"/>
        <v>0</v>
      </c>
      <c r="PAA181" s="216">
        <f t="shared" si="217"/>
        <v>0</v>
      </c>
      <c r="PAB181" s="216">
        <f t="shared" si="217"/>
        <v>0</v>
      </c>
      <c r="PAC181" s="216">
        <f t="shared" si="217"/>
        <v>0</v>
      </c>
      <c r="PAD181" s="216">
        <f t="shared" si="217"/>
        <v>0</v>
      </c>
      <c r="PAE181" s="216">
        <f t="shared" si="217"/>
        <v>0</v>
      </c>
      <c r="PAF181" s="216">
        <f t="shared" si="217"/>
        <v>0</v>
      </c>
      <c r="PAG181" s="216">
        <f t="shared" si="217"/>
        <v>0</v>
      </c>
      <c r="PAH181" s="216">
        <f t="shared" si="217"/>
        <v>0</v>
      </c>
      <c r="PAI181" s="216">
        <f t="shared" si="217"/>
        <v>0</v>
      </c>
      <c r="PAJ181" s="216">
        <f t="shared" si="217"/>
        <v>0</v>
      </c>
      <c r="PAK181" s="216">
        <f t="shared" si="217"/>
        <v>0</v>
      </c>
      <c r="PAL181" s="216">
        <f t="shared" si="217"/>
        <v>0</v>
      </c>
      <c r="PAM181" s="216">
        <f t="shared" si="217"/>
        <v>0</v>
      </c>
      <c r="PAN181" s="216">
        <f t="shared" si="217"/>
        <v>0</v>
      </c>
      <c r="PAO181" s="216">
        <f t="shared" si="217"/>
        <v>0</v>
      </c>
      <c r="PAP181" s="216">
        <f t="shared" si="217"/>
        <v>0</v>
      </c>
      <c r="PAQ181" s="216">
        <f t="shared" si="217"/>
        <v>0</v>
      </c>
      <c r="PAR181" s="216">
        <f t="shared" si="217"/>
        <v>0</v>
      </c>
      <c r="PAS181" s="216">
        <f t="shared" si="217"/>
        <v>0</v>
      </c>
      <c r="PAT181" s="216">
        <f t="shared" si="217"/>
        <v>0</v>
      </c>
      <c r="PAU181" s="216">
        <f t="shared" si="217"/>
        <v>0</v>
      </c>
      <c r="PAV181" s="216">
        <f t="shared" si="217"/>
        <v>0</v>
      </c>
      <c r="PAW181" s="216">
        <f t="shared" si="217"/>
        <v>0</v>
      </c>
      <c r="PAX181" s="216">
        <f t="shared" si="217"/>
        <v>0</v>
      </c>
      <c r="PAY181" s="216">
        <f t="shared" si="217"/>
        <v>0</v>
      </c>
      <c r="PAZ181" s="216">
        <f t="shared" si="217"/>
        <v>0</v>
      </c>
      <c r="PBA181" s="216">
        <f t="shared" si="217"/>
        <v>0</v>
      </c>
      <c r="PBB181" s="216">
        <f t="shared" si="217"/>
        <v>0</v>
      </c>
      <c r="PBC181" s="216">
        <f t="shared" si="217"/>
        <v>0</v>
      </c>
      <c r="PBD181" s="216">
        <f t="shared" si="217"/>
        <v>0</v>
      </c>
      <c r="PBE181" s="216">
        <f t="shared" si="217"/>
        <v>0</v>
      </c>
      <c r="PBF181" s="216">
        <f t="shared" si="217"/>
        <v>0</v>
      </c>
      <c r="PBG181" s="216">
        <f t="shared" si="217"/>
        <v>0</v>
      </c>
      <c r="PBH181" s="216">
        <f t="shared" si="217"/>
        <v>0</v>
      </c>
      <c r="PBI181" s="216">
        <f t="shared" si="217"/>
        <v>0</v>
      </c>
      <c r="PBJ181" s="216">
        <f t="shared" si="217"/>
        <v>0</v>
      </c>
      <c r="PBK181" s="216">
        <f t="shared" si="217"/>
        <v>0</v>
      </c>
      <c r="PBL181" s="216">
        <f t="shared" si="217"/>
        <v>0</v>
      </c>
      <c r="PBM181" s="216">
        <f t="shared" si="217"/>
        <v>0</v>
      </c>
      <c r="PBN181" s="216">
        <f t="shared" si="217"/>
        <v>0</v>
      </c>
      <c r="PBO181" s="216">
        <f t="shared" si="217"/>
        <v>0</v>
      </c>
      <c r="PBP181" s="216">
        <f t="shared" ref="PBP181:PEA181" si="218">PBP180+PBP174+PBP168+PBP155+PBP142+PBP131+PBP126+PBP110+PBP92+PBP76+PBP54+PBP22</f>
        <v>0</v>
      </c>
      <c r="PBQ181" s="216">
        <f t="shared" si="218"/>
        <v>0</v>
      </c>
      <c r="PBR181" s="216">
        <f t="shared" si="218"/>
        <v>0</v>
      </c>
      <c r="PBS181" s="216">
        <f t="shared" si="218"/>
        <v>0</v>
      </c>
      <c r="PBT181" s="216">
        <f t="shared" si="218"/>
        <v>0</v>
      </c>
      <c r="PBU181" s="216">
        <f t="shared" si="218"/>
        <v>0</v>
      </c>
      <c r="PBV181" s="216">
        <f t="shared" si="218"/>
        <v>0</v>
      </c>
      <c r="PBW181" s="216">
        <f t="shared" si="218"/>
        <v>0</v>
      </c>
      <c r="PBX181" s="216">
        <f t="shared" si="218"/>
        <v>0</v>
      </c>
      <c r="PBY181" s="216">
        <f t="shared" si="218"/>
        <v>0</v>
      </c>
      <c r="PBZ181" s="216">
        <f t="shared" si="218"/>
        <v>0</v>
      </c>
      <c r="PCA181" s="216">
        <f t="shared" si="218"/>
        <v>0</v>
      </c>
      <c r="PCB181" s="216">
        <f t="shared" si="218"/>
        <v>0</v>
      </c>
      <c r="PCC181" s="216">
        <f t="shared" si="218"/>
        <v>0</v>
      </c>
      <c r="PCD181" s="216">
        <f t="shared" si="218"/>
        <v>0</v>
      </c>
      <c r="PCE181" s="216">
        <f t="shared" si="218"/>
        <v>0</v>
      </c>
      <c r="PCF181" s="216">
        <f t="shared" si="218"/>
        <v>0</v>
      </c>
      <c r="PCG181" s="216">
        <f t="shared" si="218"/>
        <v>0</v>
      </c>
      <c r="PCH181" s="216">
        <f t="shared" si="218"/>
        <v>0</v>
      </c>
      <c r="PCI181" s="216">
        <f t="shared" si="218"/>
        <v>0</v>
      </c>
      <c r="PCJ181" s="216">
        <f t="shared" si="218"/>
        <v>0</v>
      </c>
      <c r="PCK181" s="216">
        <f t="shared" si="218"/>
        <v>0</v>
      </c>
      <c r="PCL181" s="216">
        <f t="shared" si="218"/>
        <v>0</v>
      </c>
      <c r="PCM181" s="216">
        <f t="shared" si="218"/>
        <v>0</v>
      </c>
      <c r="PCN181" s="216">
        <f t="shared" si="218"/>
        <v>0</v>
      </c>
      <c r="PCO181" s="216">
        <f t="shared" si="218"/>
        <v>0</v>
      </c>
      <c r="PCP181" s="216">
        <f t="shared" si="218"/>
        <v>0</v>
      </c>
      <c r="PCQ181" s="216">
        <f t="shared" si="218"/>
        <v>0</v>
      </c>
      <c r="PCR181" s="216">
        <f t="shared" si="218"/>
        <v>0</v>
      </c>
      <c r="PCS181" s="216">
        <f t="shared" si="218"/>
        <v>0</v>
      </c>
      <c r="PCT181" s="216">
        <f t="shared" si="218"/>
        <v>0</v>
      </c>
      <c r="PCU181" s="216">
        <f t="shared" si="218"/>
        <v>0</v>
      </c>
      <c r="PCV181" s="216">
        <f t="shared" si="218"/>
        <v>0</v>
      </c>
      <c r="PCW181" s="216">
        <f t="shared" si="218"/>
        <v>0</v>
      </c>
      <c r="PCX181" s="216">
        <f t="shared" si="218"/>
        <v>0</v>
      </c>
      <c r="PCY181" s="216">
        <f t="shared" si="218"/>
        <v>0</v>
      </c>
      <c r="PCZ181" s="216">
        <f t="shared" si="218"/>
        <v>0</v>
      </c>
      <c r="PDA181" s="216">
        <f t="shared" si="218"/>
        <v>0</v>
      </c>
      <c r="PDB181" s="216">
        <f t="shared" si="218"/>
        <v>0</v>
      </c>
      <c r="PDC181" s="216">
        <f t="shared" si="218"/>
        <v>0</v>
      </c>
      <c r="PDD181" s="216">
        <f t="shared" si="218"/>
        <v>0</v>
      </c>
      <c r="PDE181" s="216">
        <f t="shared" si="218"/>
        <v>0</v>
      </c>
      <c r="PDF181" s="216">
        <f t="shared" si="218"/>
        <v>0</v>
      </c>
      <c r="PDG181" s="216">
        <f t="shared" si="218"/>
        <v>0</v>
      </c>
      <c r="PDH181" s="216">
        <f t="shared" si="218"/>
        <v>0</v>
      </c>
      <c r="PDI181" s="216">
        <f t="shared" si="218"/>
        <v>0</v>
      </c>
      <c r="PDJ181" s="216">
        <f t="shared" si="218"/>
        <v>0</v>
      </c>
      <c r="PDK181" s="216">
        <f t="shared" si="218"/>
        <v>0</v>
      </c>
      <c r="PDL181" s="216">
        <f t="shared" si="218"/>
        <v>0</v>
      </c>
      <c r="PDM181" s="216">
        <f t="shared" si="218"/>
        <v>0</v>
      </c>
      <c r="PDN181" s="216">
        <f t="shared" si="218"/>
        <v>0</v>
      </c>
      <c r="PDO181" s="216">
        <f t="shared" si="218"/>
        <v>0</v>
      </c>
      <c r="PDP181" s="216">
        <f t="shared" si="218"/>
        <v>0</v>
      </c>
      <c r="PDQ181" s="216">
        <f t="shared" si="218"/>
        <v>0</v>
      </c>
      <c r="PDR181" s="216">
        <f t="shared" si="218"/>
        <v>0</v>
      </c>
      <c r="PDS181" s="216">
        <f t="shared" si="218"/>
        <v>0</v>
      </c>
      <c r="PDT181" s="216">
        <f t="shared" si="218"/>
        <v>0</v>
      </c>
      <c r="PDU181" s="216">
        <f t="shared" si="218"/>
        <v>0</v>
      </c>
      <c r="PDV181" s="216">
        <f t="shared" si="218"/>
        <v>0</v>
      </c>
      <c r="PDW181" s="216">
        <f t="shared" si="218"/>
        <v>0</v>
      </c>
      <c r="PDX181" s="216">
        <f t="shared" si="218"/>
        <v>0</v>
      </c>
      <c r="PDY181" s="216">
        <f t="shared" si="218"/>
        <v>0</v>
      </c>
      <c r="PDZ181" s="216">
        <f t="shared" si="218"/>
        <v>0</v>
      </c>
      <c r="PEA181" s="216">
        <f t="shared" si="218"/>
        <v>0</v>
      </c>
      <c r="PEB181" s="216">
        <f t="shared" ref="PEB181:PGM181" si="219">PEB180+PEB174+PEB168+PEB155+PEB142+PEB131+PEB126+PEB110+PEB92+PEB76+PEB54+PEB22</f>
        <v>0</v>
      </c>
      <c r="PEC181" s="216">
        <f t="shared" si="219"/>
        <v>0</v>
      </c>
      <c r="PED181" s="216">
        <f t="shared" si="219"/>
        <v>0</v>
      </c>
      <c r="PEE181" s="216">
        <f t="shared" si="219"/>
        <v>0</v>
      </c>
      <c r="PEF181" s="216">
        <f t="shared" si="219"/>
        <v>0</v>
      </c>
      <c r="PEG181" s="216">
        <f t="shared" si="219"/>
        <v>0</v>
      </c>
      <c r="PEH181" s="216">
        <f t="shared" si="219"/>
        <v>0</v>
      </c>
      <c r="PEI181" s="216">
        <f t="shared" si="219"/>
        <v>0</v>
      </c>
      <c r="PEJ181" s="216">
        <f t="shared" si="219"/>
        <v>0</v>
      </c>
      <c r="PEK181" s="216">
        <f t="shared" si="219"/>
        <v>0</v>
      </c>
      <c r="PEL181" s="216">
        <f t="shared" si="219"/>
        <v>0</v>
      </c>
      <c r="PEM181" s="216">
        <f t="shared" si="219"/>
        <v>0</v>
      </c>
      <c r="PEN181" s="216">
        <f t="shared" si="219"/>
        <v>0</v>
      </c>
      <c r="PEO181" s="216">
        <f t="shared" si="219"/>
        <v>0</v>
      </c>
      <c r="PEP181" s="216">
        <f t="shared" si="219"/>
        <v>0</v>
      </c>
      <c r="PEQ181" s="216">
        <f t="shared" si="219"/>
        <v>0</v>
      </c>
      <c r="PER181" s="216">
        <f t="shared" si="219"/>
        <v>0</v>
      </c>
      <c r="PES181" s="216">
        <f t="shared" si="219"/>
        <v>0</v>
      </c>
      <c r="PET181" s="216">
        <f t="shared" si="219"/>
        <v>0</v>
      </c>
      <c r="PEU181" s="216">
        <f t="shared" si="219"/>
        <v>0</v>
      </c>
      <c r="PEV181" s="216">
        <f t="shared" si="219"/>
        <v>0</v>
      </c>
      <c r="PEW181" s="216">
        <f t="shared" si="219"/>
        <v>0</v>
      </c>
      <c r="PEX181" s="216">
        <f t="shared" si="219"/>
        <v>0</v>
      </c>
      <c r="PEY181" s="216">
        <f t="shared" si="219"/>
        <v>0</v>
      </c>
      <c r="PEZ181" s="216">
        <f t="shared" si="219"/>
        <v>0</v>
      </c>
      <c r="PFA181" s="216">
        <f t="shared" si="219"/>
        <v>0</v>
      </c>
      <c r="PFB181" s="216">
        <f t="shared" si="219"/>
        <v>0</v>
      </c>
      <c r="PFC181" s="216">
        <f t="shared" si="219"/>
        <v>0</v>
      </c>
      <c r="PFD181" s="216">
        <f t="shared" si="219"/>
        <v>0</v>
      </c>
      <c r="PFE181" s="216">
        <f t="shared" si="219"/>
        <v>0</v>
      </c>
      <c r="PFF181" s="216">
        <f t="shared" si="219"/>
        <v>0</v>
      </c>
      <c r="PFG181" s="216">
        <f t="shared" si="219"/>
        <v>0</v>
      </c>
      <c r="PFH181" s="216">
        <f t="shared" si="219"/>
        <v>0</v>
      </c>
      <c r="PFI181" s="216">
        <f t="shared" si="219"/>
        <v>0</v>
      </c>
      <c r="PFJ181" s="216">
        <f t="shared" si="219"/>
        <v>0</v>
      </c>
      <c r="PFK181" s="216">
        <f t="shared" si="219"/>
        <v>0</v>
      </c>
      <c r="PFL181" s="216">
        <f t="shared" si="219"/>
        <v>0</v>
      </c>
      <c r="PFM181" s="216">
        <f t="shared" si="219"/>
        <v>0</v>
      </c>
      <c r="PFN181" s="216">
        <f t="shared" si="219"/>
        <v>0</v>
      </c>
      <c r="PFO181" s="216">
        <f t="shared" si="219"/>
        <v>0</v>
      </c>
      <c r="PFP181" s="216">
        <f t="shared" si="219"/>
        <v>0</v>
      </c>
      <c r="PFQ181" s="216">
        <f t="shared" si="219"/>
        <v>0</v>
      </c>
      <c r="PFR181" s="216">
        <f t="shared" si="219"/>
        <v>0</v>
      </c>
      <c r="PFS181" s="216">
        <f t="shared" si="219"/>
        <v>0</v>
      </c>
      <c r="PFT181" s="216">
        <f t="shared" si="219"/>
        <v>0</v>
      </c>
      <c r="PFU181" s="216">
        <f t="shared" si="219"/>
        <v>0</v>
      </c>
      <c r="PFV181" s="216">
        <f t="shared" si="219"/>
        <v>0</v>
      </c>
      <c r="PFW181" s="216">
        <f t="shared" si="219"/>
        <v>0</v>
      </c>
      <c r="PFX181" s="216">
        <f t="shared" si="219"/>
        <v>0</v>
      </c>
      <c r="PFY181" s="216">
        <f t="shared" si="219"/>
        <v>0</v>
      </c>
      <c r="PFZ181" s="216">
        <f t="shared" si="219"/>
        <v>0</v>
      </c>
      <c r="PGA181" s="216">
        <f t="shared" si="219"/>
        <v>0</v>
      </c>
      <c r="PGB181" s="216">
        <f t="shared" si="219"/>
        <v>0</v>
      </c>
      <c r="PGC181" s="216">
        <f t="shared" si="219"/>
        <v>0</v>
      </c>
      <c r="PGD181" s="216">
        <f t="shared" si="219"/>
        <v>0</v>
      </c>
      <c r="PGE181" s="216">
        <f t="shared" si="219"/>
        <v>0</v>
      </c>
      <c r="PGF181" s="216">
        <f t="shared" si="219"/>
        <v>0</v>
      </c>
      <c r="PGG181" s="216">
        <f t="shared" si="219"/>
        <v>0</v>
      </c>
      <c r="PGH181" s="216">
        <f t="shared" si="219"/>
        <v>0</v>
      </c>
      <c r="PGI181" s="216">
        <f t="shared" si="219"/>
        <v>0</v>
      </c>
      <c r="PGJ181" s="216">
        <f t="shared" si="219"/>
        <v>0</v>
      </c>
      <c r="PGK181" s="216">
        <f t="shared" si="219"/>
        <v>0</v>
      </c>
      <c r="PGL181" s="216">
        <f t="shared" si="219"/>
        <v>0</v>
      </c>
      <c r="PGM181" s="216">
        <f t="shared" si="219"/>
        <v>0</v>
      </c>
      <c r="PGN181" s="216">
        <f t="shared" ref="PGN181:PIY181" si="220">PGN180+PGN174+PGN168+PGN155+PGN142+PGN131+PGN126+PGN110+PGN92+PGN76+PGN54+PGN22</f>
        <v>0</v>
      </c>
      <c r="PGO181" s="216">
        <f t="shared" si="220"/>
        <v>0</v>
      </c>
      <c r="PGP181" s="216">
        <f t="shared" si="220"/>
        <v>0</v>
      </c>
      <c r="PGQ181" s="216">
        <f t="shared" si="220"/>
        <v>0</v>
      </c>
      <c r="PGR181" s="216">
        <f t="shared" si="220"/>
        <v>0</v>
      </c>
      <c r="PGS181" s="216">
        <f t="shared" si="220"/>
        <v>0</v>
      </c>
      <c r="PGT181" s="216">
        <f t="shared" si="220"/>
        <v>0</v>
      </c>
      <c r="PGU181" s="216">
        <f t="shared" si="220"/>
        <v>0</v>
      </c>
      <c r="PGV181" s="216">
        <f t="shared" si="220"/>
        <v>0</v>
      </c>
      <c r="PGW181" s="216">
        <f t="shared" si="220"/>
        <v>0</v>
      </c>
      <c r="PGX181" s="216">
        <f t="shared" si="220"/>
        <v>0</v>
      </c>
      <c r="PGY181" s="216">
        <f t="shared" si="220"/>
        <v>0</v>
      </c>
      <c r="PGZ181" s="216">
        <f t="shared" si="220"/>
        <v>0</v>
      </c>
      <c r="PHA181" s="216">
        <f t="shared" si="220"/>
        <v>0</v>
      </c>
      <c r="PHB181" s="216">
        <f t="shared" si="220"/>
        <v>0</v>
      </c>
      <c r="PHC181" s="216">
        <f t="shared" si="220"/>
        <v>0</v>
      </c>
      <c r="PHD181" s="216">
        <f t="shared" si="220"/>
        <v>0</v>
      </c>
      <c r="PHE181" s="216">
        <f t="shared" si="220"/>
        <v>0</v>
      </c>
      <c r="PHF181" s="216">
        <f t="shared" si="220"/>
        <v>0</v>
      </c>
      <c r="PHG181" s="216">
        <f t="shared" si="220"/>
        <v>0</v>
      </c>
      <c r="PHH181" s="216">
        <f t="shared" si="220"/>
        <v>0</v>
      </c>
      <c r="PHI181" s="216">
        <f t="shared" si="220"/>
        <v>0</v>
      </c>
      <c r="PHJ181" s="216">
        <f t="shared" si="220"/>
        <v>0</v>
      </c>
      <c r="PHK181" s="216">
        <f t="shared" si="220"/>
        <v>0</v>
      </c>
      <c r="PHL181" s="216">
        <f t="shared" si="220"/>
        <v>0</v>
      </c>
      <c r="PHM181" s="216">
        <f t="shared" si="220"/>
        <v>0</v>
      </c>
      <c r="PHN181" s="216">
        <f t="shared" si="220"/>
        <v>0</v>
      </c>
      <c r="PHO181" s="216">
        <f t="shared" si="220"/>
        <v>0</v>
      </c>
      <c r="PHP181" s="216">
        <f t="shared" si="220"/>
        <v>0</v>
      </c>
      <c r="PHQ181" s="216">
        <f t="shared" si="220"/>
        <v>0</v>
      </c>
      <c r="PHR181" s="216">
        <f t="shared" si="220"/>
        <v>0</v>
      </c>
      <c r="PHS181" s="216">
        <f t="shared" si="220"/>
        <v>0</v>
      </c>
      <c r="PHT181" s="216">
        <f t="shared" si="220"/>
        <v>0</v>
      </c>
      <c r="PHU181" s="216">
        <f t="shared" si="220"/>
        <v>0</v>
      </c>
      <c r="PHV181" s="216">
        <f t="shared" si="220"/>
        <v>0</v>
      </c>
      <c r="PHW181" s="216">
        <f t="shared" si="220"/>
        <v>0</v>
      </c>
      <c r="PHX181" s="216">
        <f t="shared" si="220"/>
        <v>0</v>
      </c>
      <c r="PHY181" s="216">
        <f t="shared" si="220"/>
        <v>0</v>
      </c>
      <c r="PHZ181" s="216">
        <f t="shared" si="220"/>
        <v>0</v>
      </c>
      <c r="PIA181" s="216">
        <f t="shared" si="220"/>
        <v>0</v>
      </c>
      <c r="PIB181" s="216">
        <f t="shared" si="220"/>
        <v>0</v>
      </c>
      <c r="PIC181" s="216">
        <f t="shared" si="220"/>
        <v>0</v>
      </c>
      <c r="PID181" s="216">
        <f t="shared" si="220"/>
        <v>0</v>
      </c>
      <c r="PIE181" s="216">
        <f t="shared" si="220"/>
        <v>0</v>
      </c>
      <c r="PIF181" s="216">
        <f t="shared" si="220"/>
        <v>0</v>
      </c>
      <c r="PIG181" s="216">
        <f t="shared" si="220"/>
        <v>0</v>
      </c>
      <c r="PIH181" s="216">
        <f t="shared" si="220"/>
        <v>0</v>
      </c>
      <c r="PII181" s="216">
        <f t="shared" si="220"/>
        <v>0</v>
      </c>
      <c r="PIJ181" s="216">
        <f t="shared" si="220"/>
        <v>0</v>
      </c>
      <c r="PIK181" s="216">
        <f t="shared" si="220"/>
        <v>0</v>
      </c>
      <c r="PIL181" s="216">
        <f t="shared" si="220"/>
        <v>0</v>
      </c>
      <c r="PIM181" s="216">
        <f t="shared" si="220"/>
        <v>0</v>
      </c>
      <c r="PIN181" s="216">
        <f t="shared" si="220"/>
        <v>0</v>
      </c>
      <c r="PIO181" s="216">
        <f t="shared" si="220"/>
        <v>0</v>
      </c>
      <c r="PIP181" s="216">
        <f t="shared" si="220"/>
        <v>0</v>
      </c>
      <c r="PIQ181" s="216">
        <f t="shared" si="220"/>
        <v>0</v>
      </c>
      <c r="PIR181" s="216">
        <f t="shared" si="220"/>
        <v>0</v>
      </c>
      <c r="PIS181" s="216">
        <f t="shared" si="220"/>
        <v>0</v>
      </c>
      <c r="PIT181" s="216">
        <f t="shared" si="220"/>
        <v>0</v>
      </c>
      <c r="PIU181" s="216">
        <f t="shared" si="220"/>
        <v>0</v>
      </c>
      <c r="PIV181" s="216">
        <f t="shared" si="220"/>
        <v>0</v>
      </c>
      <c r="PIW181" s="216">
        <f t="shared" si="220"/>
        <v>0</v>
      </c>
      <c r="PIX181" s="216">
        <f t="shared" si="220"/>
        <v>0</v>
      </c>
      <c r="PIY181" s="216">
        <f t="shared" si="220"/>
        <v>0</v>
      </c>
      <c r="PIZ181" s="216">
        <f t="shared" ref="PIZ181:PLK181" si="221">PIZ180+PIZ174+PIZ168+PIZ155+PIZ142+PIZ131+PIZ126+PIZ110+PIZ92+PIZ76+PIZ54+PIZ22</f>
        <v>0</v>
      </c>
      <c r="PJA181" s="216">
        <f t="shared" si="221"/>
        <v>0</v>
      </c>
      <c r="PJB181" s="216">
        <f t="shared" si="221"/>
        <v>0</v>
      </c>
      <c r="PJC181" s="216">
        <f t="shared" si="221"/>
        <v>0</v>
      </c>
      <c r="PJD181" s="216">
        <f t="shared" si="221"/>
        <v>0</v>
      </c>
      <c r="PJE181" s="216">
        <f t="shared" si="221"/>
        <v>0</v>
      </c>
      <c r="PJF181" s="216">
        <f t="shared" si="221"/>
        <v>0</v>
      </c>
      <c r="PJG181" s="216">
        <f t="shared" si="221"/>
        <v>0</v>
      </c>
      <c r="PJH181" s="216">
        <f t="shared" si="221"/>
        <v>0</v>
      </c>
      <c r="PJI181" s="216">
        <f t="shared" si="221"/>
        <v>0</v>
      </c>
      <c r="PJJ181" s="216">
        <f t="shared" si="221"/>
        <v>0</v>
      </c>
      <c r="PJK181" s="216">
        <f t="shared" si="221"/>
        <v>0</v>
      </c>
      <c r="PJL181" s="216">
        <f t="shared" si="221"/>
        <v>0</v>
      </c>
      <c r="PJM181" s="216">
        <f t="shared" si="221"/>
        <v>0</v>
      </c>
      <c r="PJN181" s="216">
        <f t="shared" si="221"/>
        <v>0</v>
      </c>
      <c r="PJO181" s="216">
        <f t="shared" si="221"/>
        <v>0</v>
      </c>
      <c r="PJP181" s="216">
        <f t="shared" si="221"/>
        <v>0</v>
      </c>
      <c r="PJQ181" s="216">
        <f t="shared" si="221"/>
        <v>0</v>
      </c>
      <c r="PJR181" s="216">
        <f t="shared" si="221"/>
        <v>0</v>
      </c>
      <c r="PJS181" s="216">
        <f t="shared" si="221"/>
        <v>0</v>
      </c>
      <c r="PJT181" s="216">
        <f t="shared" si="221"/>
        <v>0</v>
      </c>
      <c r="PJU181" s="216">
        <f t="shared" si="221"/>
        <v>0</v>
      </c>
      <c r="PJV181" s="216">
        <f t="shared" si="221"/>
        <v>0</v>
      </c>
      <c r="PJW181" s="216">
        <f t="shared" si="221"/>
        <v>0</v>
      </c>
      <c r="PJX181" s="216">
        <f t="shared" si="221"/>
        <v>0</v>
      </c>
      <c r="PJY181" s="216">
        <f t="shared" si="221"/>
        <v>0</v>
      </c>
      <c r="PJZ181" s="216">
        <f t="shared" si="221"/>
        <v>0</v>
      </c>
      <c r="PKA181" s="216">
        <f t="shared" si="221"/>
        <v>0</v>
      </c>
      <c r="PKB181" s="216">
        <f t="shared" si="221"/>
        <v>0</v>
      </c>
      <c r="PKC181" s="216">
        <f t="shared" si="221"/>
        <v>0</v>
      </c>
      <c r="PKD181" s="216">
        <f t="shared" si="221"/>
        <v>0</v>
      </c>
      <c r="PKE181" s="216">
        <f t="shared" si="221"/>
        <v>0</v>
      </c>
      <c r="PKF181" s="216">
        <f t="shared" si="221"/>
        <v>0</v>
      </c>
      <c r="PKG181" s="216">
        <f t="shared" si="221"/>
        <v>0</v>
      </c>
      <c r="PKH181" s="216">
        <f t="shared" si="221"/>
        <v>0</v>
      </c>
      <c r="PKI181" s="216">
        <f t="shared" si="221"/>
        <v>0</v>
      </c>
      <c r="PKJ181" s="216">
        <f t="shared" si="221"/>
        <v>0</v>
      </c>
      <c r="PKK181" s="216">
        <f t="shared" si="221"/>
        <v>0</v>
      </c>
      <c r="PKL181" s="216">
        <f t="shared" si="221"/>
        <v>0</v>
      </c>
      <c r="PKM181" s="216">
        <f t="shared" si="221"/>
        <v>0</v>
      </c>
      <c r="PKN181" s="216">
        <f t="shared" si="221"/>
        <v>0</v>
      </c>
      <c r="PKO181" s="216">
        <f t="shared" si="221"/>
        <v>0</v>
      </c>
      <c r="PKP181" s="216">
        <f t="shared" si="221"/>
        <v>0</v>
      </c>
      <c r="PKQ181" s="216">
        <f t="shared" si="221"/>
        <v>0</v>
      </c>
      <c r="PKR181" s="216">
        <f t="shared" si="221"/>
        <v>0</v>
      </c>
      <c r="PKS181" s="216">
        <f t="shared" si="221"/>
        <v>0</v>
      </c>
      <c r="PKT181" s="216">
        <f t="shared" si="221"/>
        <v>0</v>
      </c>
      <c r="PKU181" s="216">
        <f t="shared" si="221"/>
        <v>0</v>
      </c>
      <c r="PKV181" s="216">
        <f t="shared" si="221"/>
        <v>0</v>
      </c>
      <c r="PKW181" s="216">
        <f t="shared" si="221"/>
        <v>0</v>
      </c>
      <c r="PKX181" s="216">
        <f t="shared" si="221"/>
        <v>0</v>
      </c>
      <c r="PKY181" s="216">
        <f t="shared" si="221"/>
        <v>0</v>
      </c>
      <c r="PKZ181" s="216">
        <f t="shared" si="221"/>
        <v>0</v>
      </c>
      <c r="PLA181" s="216">
        <f t="shared" si="221"/>
        <v>0</v>
      </c>
      <c r="PLB181" s="216">
        <f t="shared" si="221"/>
        <v>0</v>
      </c>
      <c r="PLC181" s="216">
        <f t="shared" si="221"/>
        <v>0</v>
      </c>
      <c r="PLD181" s="216">
        <f t="shared" si="221"/>
        <v>0</v>
      </c>
      <c r="PLE181" s="216">
        <f t="shared" si="221"/>
        <v>0</v>
      </c>
      <c r="PLF181" s="216">
        <f t="shared" si="221"/>
        <v>0</v>
      </c>
      <c r="PLG181" s="216">
        <f t="shared" si="221"/>
        <v>0</v>
      </c>
      <c r="PLH181" s="216">
        <f t="shared" si="221"/>
        <v>0</v>
      </c>
      <c r="PLI181" s="216">
        <f t="shared" si="221"/>
        <v>0</v>
      </c>
      <c r="PLJ181" s="216">
        <f t="shared" si="221"/>
        <v>0</v>
      </c>
      <c r="PLK181" s="216">
        <f t="shared" si="221"/>
        <v>0</v>
      </c>
      <c r="PLL181" s="216">
        <f t="shared" ref="PLL181:PNW181" si="222">PLL180+PLL174+PLL168+PLL155+PLL142+PLL131+PLL126+PLL110+PLL92+PLL76+PLL54+PLL22</f>
        <v>0</v>
      </c>
      <c r="PLM181" s="216">
        <f t="shared" si="222"/>
        <v>0</v>
      </c>
      <c r="PLN181" s="216">
        <f t="shared" si="222"/>
        <v>0</v>
      </c>
      <c r="PLO181" s="216">
        <f t="shared" si="222"/>
        <v>0</v>
      </c>
      <c r="PLP181" s="216">
        <f t="shared" si="222"/>
        <v>0</v>
      </c>
      <c r="PLQ181" s="216">
        <f t="shared" si="222"/>
        <v>0</v>
      </c>
      <c r="PLR181" s="216">
        <f t="shared" si="222"/>
        <v>0</v>
      </c>
      <c r="PLS181" s="216">
        <f t="shared" si="222"/>
        <v>0</v>
      </c>
      <c r="PLT181" s="216">
        <f t="shared" si="222"/>
        <v>0</v>
      </c>
      <c r="PLU181" s="216">
        <f t="shared" si="222"/>
        <v>0</v>
      </c>
      <c r="PLV181" s="216">
        <f t="shared" si="222"/>
        <v>0</v>
      </c>
      <c r="PLW181" s="216">
        <f t="shared" si="222"/>
        <v>0</v>
      </c>
      <c r="PLX181" s="216">
        <f t="shared" si="222"/>
        <v>0</v>
      </c>
      <c r="PLY181" s="216">
        <f t="shared" si="222"/>
        <v>0</v>
      </c>
      <c r="PLZ181" s="216">
        <f t="shared" si="222"/>
        <v>0</v>
      </c>
      <c r="PMA181" s="216">
        <f t="shared" si="222"/>
        <v>0</v>
      </c>
      <c r="PMB181" s="216">
        <f t="shared" si="222"/>
        <v>0</v>
      </c>
      <c r="PMC181" s="216">
        <f t="shared" si="222"/>
        <v>0</v>
      </c>
      <c r="PMD181" s="216">
        <f t="shared" si="222"/>
        <v>0</v>
      </c>
      <c r="PME181" s="216">
        <f t="shared" si="222"/>
        <v>0</v>
      </c>
      <c r="PMF181" s="216">
        <f t="shared" si="222"/>
        <v>0</v>
      </c>
      <c r="PMG181" s="216">
        <f t="shared" si="222"/>
        <v>0</v>
      </c>
      <c r="PMH181" s="216">
        <f t="shared" si="222"/>
        <v>0</v>
      </c>
      <c r="PMI181" s="216">
        <f t="shared" si="222"/>
        <v>0</v>
      </c>
      <c r="PMJ181" s="216">
        <f t="shared" si="222"/>
        <v>0</v>
      </c>
      <c r="PMK181" s="216">
        <f t="shared" si="222"/>
        <v>0</v>
      </c>
      <c r="PML181" s="216">
        <f t="shared" si="222"/>
        <v>0</v>
      </c>
      <c r="PMM181" s="216">
        <f t="shared" si="222"/>
        <v>0</v>
      </c>
      <c r="PMN181" s="216">
        <f t="shared" si="222"/>
        <v>0</v>
      </c>
      <c r="PMO181" s="216">
        <f t="shared" si="222"/>
        <v>0</v>
      </c>
      <c r="PMP181" s="216">
        <f t="shared" si="222"/>
        <v>0</v>
      </c>
      <c r="PMQ181" s="216">
        <f t="shared" si="222"/>
        <v>0</v>
      </c>
      <c r="PMR181" s="216">
        <f t="shared" si="222"/>
        <v>0</v>
      </c>
      <c r="PMS181" s="216">
        <f t="shared" si="222"/>
        <v>0</v>
      </c>
      <c r="PMT181" s="216">
        <f t="shared" si="222"/>
        <v>0</v>
      </c>
      <c r="PMU181" s="216">
        <f t="shared" si="222"/>
        <v>0</v>
      </c>
      <c r="PMV181" s="216">
        <f t="shared" si="222"/>
        <v>0</v>
      </c>
      <c r="PMW181" s="216">
        <f t="shared" si="222"/>
        <v>0</v>
      </c>
      <c r="PMX181" s="216">
        <f t="shared" si="222"/>
        <v>0</v>
      </c>
      <c r="PMY181" s="216">
        <f t="shared" si="222"/>
        <v>0</v>
      </c>
      <c r="PMZ181" s="216">
        <f t="shared" si="222"/>
        <v>0</v>
      </c>
      <c r="PNA181" s="216">
        <f t="shared" si="222"/>
        <v>0</v>
      </c>
      <c r="PNB181" s="216">
        <f t="shared" si="222"/>
        <v>0</v>
      </c>
      <c r="PNC181" s="216">
        <f t="shared" si="222"/>
        <v>0</v>
      </c>
      <c r="PND181" s="216">
        <f t="shared" si="222"/>
        <v>0</v>
      </c>
      <c r="PNE181" s="216">
        <f t="shared" si="222"/>
        <v>0</v>
      </c>
      <c r="PNF181" s="216">
        <f t="shared" si="222"/>
        <v>0</v>
      </c>
      <c r="PNG181" s="216">
        <f t="shared" si="222"/>
        <v>0</v>
      </c>
      <c r="PNH181" s="216">
        <f t="shared" si="222"/>
        <v>0</v>
      </c>
      <c r="PNI181" s="216">
        <f t="shared" si="222"/>
        <v>0</v>
      </c>
      <c r="PNJ181" s="216">
        <f t="shared" si="222"/>
        <v>0</v>
      </c>
      <c r="PNK181" s="216">
        <f t="shared" si="222"/>
        <v>0</v>
      </c>
      <c r="PNL181" s="216">
        <f t="shared" si="222"/>
        <v>0</v>
      </c>
      <c r="PNM181" s="216">
        <f t="shared" si="222"/>
        <v>0</v>
      </c>
      <c r="PNN181" s="216">
        <f t="shared" si="222"/>
        <v>0</v>
      </c>
      <c r="PNO181" s="216">
        <f t="shared" si="222"/>
        <v>0</v>
      </c>
      <c r="PNP181" s="216">
        <f t="shared" si="222"/>
        <v>0</v>
      </c>
      <c r="PNQ181" s="216">
        <f t="shared" si="222"/>
        <v>0</v>
      </c>
      <c r="PNR181" s="216">
        <f t="shared" si="222"/>
        <v>0</v>
      </c>
      <c r="PNS181" s="216">
        <f t="shared" si="222"/>
        <v>0</v>
      </c>
      <c r="PNT181" s="216">
        <f t="shared" si="222"/>
        <v>0</v>
      </c>
      <c r="PNU181" s="216">
        <f t="shared" si="222"/>
        <v>0</v>
      </c>
      <c r="PNV181" s="216">
        <f t="shared" si="222"/>
        <v>0</v>
      </c>
      <c r="PNW181" s="216">
        <f t="shared" si="222"/>
        <v>0</v>
      </c>
      <c r="PNX181" s="216">
        <f t="shared" ref="PNX181:PQI181" si="223">PNX180+PNX174+PNX168+PNX155+PNX142+PNX131+PNX126+PNX110+PNX92+PNX76+PNX54+PNX22</f>
        <v>0</v>
      </c>
      <c r="PNY181" s="216">
        <f t="shared" si="223"/>
        <v>0</v>
      </c>
      <c r="PNZ181" s="216">
        <f t="shared" si="223"/>
        <v>0</v>
      </c>
      <c r="POA181" s="216">
        <f t="shared" si="223"/>
        <v>0</v>
      </c>
      <c r="POB181" s="216">
        <f t="shared" si="223"/>
        <v>0</v>
      </c>
      <c r="POC181" s="216">
        <f t="shared" si="223"/>
        <v>0</v>
      </c>
      <c r="POD181" s="216">
        <f t="shared" si="223"/>
        <v>0</v>
      </c>
      <c r="POE181" s="216">
        <f t="shared" si="223"/>
        <v>0</v>
      </c>
      <c r="POF181" s="216">
        <f t="shared" si="223"/>
        <v>0</v>
      </c>
      <c r="POG181" s="216">
        <f t="shared" si="223"/>
        <v>0</v>
      </c>
      <c r="POH181" s="216">
        <f t="shared" si="223"/>
        <v>0</v>
      </c>
      <c r="POI181" s="216">
        <f t="shared" si="223"/>
        <v>0</v>
      </c>
      <c r="POJ181" s="216">
        <f t="shared" si="223"/>
        <v>0</v>
      </c>
      <c r="POK181" s="216">
        <f t="shared" si="223"/>
        <v>0</v>
      </c>
      <c r="POL181" s="216">
        <f t="shared" si="223"/>
        <v>0</v>
      </c>
      <c r="POM181" s="216">
        <f t="shared" si="223"/>
        <v>0</v>
      </c>
      <c r="PON181" s="216">
        <f t="shared" si="223"/>
        <v>0</v>
      </c>
      <c r="POO181" s="216">
        <f t="shared" si="223"/>
        <v>0</v>
      </c>
      <c r="POP181" s="216">
        <f t="shared" si="223"/>
        <v>0</v>
      </c>
      <c r="POQ181" s="216">
        <f t="shared" si="223"/>
        <v>0</v>
      </c>
      <c r="POR181" s="216">
        <f t="shared" si="223"/>
        <v>0</v>
      </c>
      <c r="POS181" s="216">
        <f t="shared" si="223"/>
        <v>0</v>
      </c>
      <c r="POT181" s="216">
        <f t="shared" si="223"/>
        <v>0</v>
      </c>
      <c r="POU181" s="216">
        <f t="shared" si="223"/>
        <v>0</v>
      </c>
      <c r="POV181" s="216">
        <f t="shared" si="223"/>
        <v>0</v>
      </c>
      <c r="POW181" s="216">
        <f t="shared" si="223"/>
        <v>0</v>
      </c>
      <c r="POX181" s="216">
        <f t="shared" si="223"/>
        <v>0</v>
      </c>
      <c r="POY181" s="216">
        <f t="shared" si="223"/>
        <v>0</v>
      </c>
      <c r="POZ181" s="216">
        <f t="shared" si="223"/>
        <v>0</v>
      </c>
      <c r="PPA181" s="216">
        <f t="shared" si="223"/>
        <v>0</v>
      </c>
      <c r="PPB181" s="216">
        <f t="shared" si="223"/>
        <v>0</v>
      </c>
      <c r="PPC181" s="216">
        <f t="shared" si="223"/>
        <v>0</v>
      </c>
      <c r="PPD181" s="216">
        <f t="shared" si="223"/>
        <v>0</v>
      </c>
      <c r="PPE181" s="216">
        <f t="shared" si="223"/>
        <v>0</v>
      </c>
      <c r="PPF181" s="216">
        <f t="shared" si="223"/>
        <v>0</v>
      </c>
      <c r="PPG181" s="216">
        <f t="shared" si="223"/>
        <v>0</v>
      </c>
      <c r="PPH181" s="216">
        <f t="shared" si="223"/>
        <v>0</v>
      </c>
      <c r="PPI181" s="216">
        <f t="shared" si="223"/>
        <v>0</v>
      </c>
      <c r="PPJ181" s="216">
        <f t="shared" si="223"/>
        <v>0</v>
      </c>
      <c r="PPK181" s="216">
        <f t="shared" si="223"/>
        <v>0</v>
      </c>
      <c r="PPL181" s="216">
        <f t="shared" si="223"/>
        <v>0</v>
      </c>
      <c r="PPM181" s="216">
        <f t="shared" si="223"/>
        <v>0</v>
      </c>
      <c r="PPN181" s="216">
        <f t="shared" si="223"/>
        <v>0</v>
      </c>
      <c r="PPO181" s="216">
        <f t="shared" si="223"/>
        <v>0</v>
      </c>
      <c r="PPP181" s="216">
        <f t="shared" si="223"/>
        <v>0</v>
      </c>
      <c r="PPQ181" s="216">
        <f t="shared" si="223"/>
        <v>0</v>
      </c>
      <c r="PPR181" s="216">
        <f t="shared" si="223"/>
        <v>0</v>
      </c>
      <c r="PPS181" s="216">
        <f t="shared" si="223"/>
        <v>0</v>
      </c>
      <c r="PPT181" s="216">
        <f t="shared" si="223"/>
        <v>0</v>
      </c>
      <c r="PPU181" s="216">
        <f t="shared" si="223"/>
        <v>0</v>
      </c>
      <c r="PPV181" s="216">
        <f t="shared" si="223"/>
        <v>0</v>
      </c>
      <c r="PPW181" s="216">
        <f t="shared" si="223"/>
        <v>0</v>
      </c>
      <c r="PPX181" s="216">
        <f t="shared" si="223"/>
        <v>0</v>
      </c>
      <c r="PPY181" s="216">
        <f t="shared" si="223"/>
        <v>0</v>
      </c>
      <c r="PPZ181" s="216">
        <f t="shared" si="223"/>
        <v>0</v>
      </c>
      <c r="PQA181" s="216">
        <f t="shared" si="223"/>
        <v>0</v>
      </c>
      <c r="PQB181" s="216">
        <f t="shared" si="223"/>
        <v>0</v>
      </c>
      <c r="PQC181" s="216">
        <f t="shared" si="223"/>
        <v>0</v>
      </c>
      <c r="PQD181" s="216">
        <f t="shared" si="223"/>
        <v>0</v>
      </c>
      <c r="PQE181" s="216">
        <f t="shared" si="223"/>
        <v>0</v>
      </c>
      <c r="PQF181" s="216">
        <f t="shared" si="223"/>
        <v>0</v>
      </c>
      <c r="PQG181" s="216">
        <f t="shared" si="223"/>
        <v>0</v>
      </c>
      <c r="PQH181" s="216">
        <f t="shared" si="223"/>
        <v>0</v>
      </c>
      <c r="PQI181" s="216">
        <f t="shared" si="223"/>
        <v>0</v>
      </c>
      <c r="PQJ181" s="216">
        <f t="shared" ref="PQJ181:PSU181" si="224">PQJ180+PQJ174+PQJ168+PQJ155+PQJ142+PQJ131+PQJ126+PQJ110+PQJ92+PQJ76+PQJ54+PQJ22</f>
        <v>0</v>
      </c>
      <c r="PQK181" s="216">
        <f t="shared" si="224"/>
        <v>0</v>
      </c>
      <c r="PQL181" s="216">
        <f t="shared" si="224"/>
        <v>0</v>
      </c>
      <c r="PQM181" s="216">
        <f t="shared" si="224"/>
        <v>0</v>
      </c>
      <c r="PQN181" s="216">
        <f t="shared" si="224"/>
        <v>0</v>
      </c>
      <c r="PQO181" s="216">
        <f t="shared" si="224"/>
        <v>0</v>
      </c>
      <c r="PQP181" s="216">
        <f t="shared" si="224"/>
        <v>0</v>
      </c>
      <c r="PQQ181" s="216">
        <f t="shared" si="224"/>
        <v>0</v>
      </c>
      <c r="PQR181" s="216">
        <f t="shared" si="224"/>
        <v>0</v>
      </c>
      <c r="PQS181" s="216">
        <f t="shared" si="224"/>
        <v>0</v>
      </c>
      <c r="PQT181" s="216">
        <f t="shared" si="224"/>
        <v>0</v>
      </c>
      <c r="PQU181" s="216">
        <f t="shared" si="224"/>
        <v>0</v>
      </c>
      <c r="PQV181" s="216">
        <f t="shared" si="224"/>
        <v>0</v>
      </c>
      <c r="PQW181" s="216">
        <f t="shared" si="224"/>
        <v>0</v>
      </c>
      <c r="PQX181" s="216">
        <f t="shared" si="224"/>
        <v>0</v>
      </c>
      <c r="PQY181" s="216">
        <f t="shared" si="224"/>
        <v>0</v>
      </c>
      <c r="PQZ181" s="216">
        <f t="shared" si="224"/>
        <v>0</v>
      </c>
      <c r="PRA181" s="216">
        <f t="shared" si="224"/>
        <v>0</v>
      </c>
      <c r="PRB181" s="216">
        <f t="shared" si="224"/>
        <v>0</v>
      </c>
      <c r="PRC181" s="216">
        <f t="shared" si="224"/>
        <v>0</v>
      </c>
      <c r="PRD181" s="216">
        <f t="shared" si="224"/>
        <v>0</v>
      </c>
      <c r="PRE181" s="216">
        <f t="shared" si="224"/>
        <v>0</v>
      </c>
      <c r="PRF181" s="216">
        <f t="shared" si="224"/>
        <v>0</v>
      </c>
      <c r="PRG181" s="216">
        <f t="shared" si="224"/>
        <v>0</v>
      </c>
      <c r="PRH181" s="216">
        <f t="shared" si="224"/>
        <v>0</v>
      </c>
      <c r="PRI181" s="216">
        <f t="shared" si="224"/>
        <v>0</v>
      </c>
      <c r="PRJ181" s="216">
        <f t="shared" si="224"/>
        <v>0</v>
      </c>
      <c r="PRK181" s="216">
        <f t="shared" si="224"/>
        <v>0</v>
      </c>
      <c r="PRL181" s="216">
        <f t="shared" si="224"/>
        <v>0</v>
      </c>
      <c r="PRM181" s="216">
        <f t="shared" si="224"/>
        <v>0</v>
      </c>
      <c r="PRN181" s="216">
        <f t="shared" si="224"/>
        <v>0</v>
      </c>
      <c r="PRO181" s="216">
        <f t="shared" si="224"/>
        <v>0</v>
      </c>
      <c r="PRP181" s="216">
        <f t="shared" si="224"/>
        <v>0</v>
      </c>
      <c r="PRQ181" s="216">
        <f t="shared" si="224"/>
        <v>0</v>
      </c>
      <c r="PRR181" s="216">
        <f t="shared" si="224"/>
        <v>0</v>
      </c>
      <c r="PRS181" s="216">
        <f t="shared" si="224"/>
        <v>0</v>
      </c>
      <c r="PRT181" s="216">
        <f t="shared" si="224"/>
        <v>0</v>
      </c>
      <c r="PRU181" s="216">
        <f t="shared" si="224"/>
        <v>0</v>
      </c>
      <c r="PRV181" s="216">
        <f t="shared" si="224"/>
        <v>0</v>
      </c>
      <c r="PRW181" s="216">
        <f t="shared" si="224"/>
        <v>0</v>
      </c>
      <c r="PRX181" s="216">
        <f t="shared" si="224"/>
        <v>0</v>
      </c>
      <c r="PRY181" s="216">
        <f t="shared" si="224"/>
        <v>0</v>
      </c>
      <c r="PRZ181" s="216">
        <f t="shared" si="224"/>
        <v>0</v>
      </c>
      <c r="PSA181" s="216">
        <f t="shared" si="224"/>
        <v>0</v>
      </c>
      <c r="PSB181" s="216">
        <f t="shared" si="224"/>
        <v>0</v>
      </c>
      <c r="PSC181" s="216">
        <f t="shared" si="224"/>
        <v>0</v>
      </c>
      <c r="PSD181" s="216">
        <f t="shared" si="224"/>
        <v>0</v>
      </c>
      <c r="PSE181" s="216">
        <f t="shared" si="224"/>
        <v>0</v>
      </c>
      <c r="PSF181" s="216">
        <f t="shared" si="224"/>
        <v>0</v>
      </c>
      <c r="PSG181" s="216">
        <f t="shared" si="224"/>
        <v>0</v>
      </c>
      <c r="PSH181" s="216">
        <f t="shared" si="224"/>
        <v>0</v>
      </c>
      <c r="PSI181" s="216">
        <f t="shared" si="224"/>
        <v>0</v>
      </c>
      <c r="PSJ181" s="216">
        <f t="shared" si="224"/>
        <v>0</v>
      </c>
      <c r="PSK181" s="216">
        <f t="shared" si="224"/>
        <v>0</v>
      </c>
      <c r="PSL181" s="216">
        <f t="shared" si="224"/>
        <v>0</v>
      </c>
      <c r="PSM181" s="216">
        <f t="shared" si="224"/>
        <v>0</v>
      </c>
      <c r="PSN181" s="216">
        <f t="shared" si="224"/>
        <v>0</v>
      </c>
      <c r="PSO181" s="216">
        <f t="shared" si="224"/>
        <v>0</v>
      </c>
      <c r="PSP181" s="216">
        <f t="shared" si="224"/>
        <v>0</v>
      </c>
      <c r="PSQ181" s="216">
        <f t="shared" si="224"/>
        <v>0</v>
      </c>
      <c r="PSR181" s="216">
        <f t="shared" si="224"/>
        <v>0</v>
      </c>
      <c r="PSS181" s="216">
        <f t="shared" si="224"/>
        <v>0</v>
      </c>
      <c r="PST181" s="216">
        <f t="shared" si="224"/>
        <v>0</v>
      </c>
      <c r="PSU181" s="216">
        <f t="shared" si="224"/>
        <v>0</v>
      </c>
      <c r="PSV181" s="216">
        <f t="shared" ref="PSV181:PVG181" si="225">PSV180+PSV174+PSV168+PSV155+PSV142+PSV131+PSV126+PSV110+PSV92+PSV76+PSV54+PSV22</f>
        <v>0</v>
      </c>
      <c r="PSW181" s="216">
        <f t="shared" si="225"/>
        <v>0</v>
      </c>
      <c r="PSX181" s="216">
        <f t="shared" si="225"/>
        <v>0</v>
      </c>
      <c r="PSY181" s="216">
        <f t="shared" si="225"/>
        <v>0</v>
      </c>
      <c r="PSZ181" s="216">
        <f t="shared" si="225"/>
        <v>0</v>
      </c>
      <c r="PTA181" s="216">
        <f t="shared" si="225"/>
        <v>0</v>
      </c>
      <c r="PTB181" s="216">
        <f t="shared" si="225"/>
        <v>0</v>
      </c>
      <c r="PTC181" s="216">
        <f t="shared" si="225"/>
        <v>0</v>
      </c>
      <c r="PTD181" s="216">
        <f t="shared" si="225"/>
        <v>0</v>
      </c>
      <c r="PTE181" s="216">
        <f t="shared" si="225"/>
        <v>0</v>
      </c>
      <c r="PTF181" s="216">
        <f t="shared" si="225"/>
        <v>0</v>
      </c>
      <c r="PTG181" s="216">
        <f t="shared" si="225"/>
        <v>0</v>
      </c>
      <c r="PTH181" s="216">
        <f t="shared" si="225"/>
        <v>0</v>
      </c>
      <c r="PTI181" s="216">
        <f t="shared" si="225"/>
        <v>0</v>
      </c>
      <c r="PTJ181" s="216">
        <f t="shared" si="225"/>
        <v>0</v>
      </c>
      <c r="PTK181" s="216">
        <f t="shared" si="225"/>
        <v>0</v>
      </c>
      <c r="PTL181" s="216">
        <f t="shared" si="225"/>
        <v>0</v>
      </c>
      <c r="PTM181" s="216">
        <f t="shared" si="225"/>
        <v>0</v>
      </c>
      <c r="PTN181" s="216">
        <f t="shared" si="225"/>
        <v>0</v>
      </c>
      <c r="PTO181" s="216">
        <f t="shared" si="225"/>
        <v>0</v>
      </c>
      <c r="PTP181" s="216">
        <f t="shared" si="225"/>
        <v>0</v>
      </c>
      <c r="PTQ181" s="216">
        <f t="shared" si="225"/>
        <v>0</v>
      </c>
      <c r="PTR181" s="216">
        <f t="shared" si="225"/>
        <v>0</v>
      </c>
      <c r="PTS181" s="216">
        <f t="shared" si="225"/>
        <v>0</v>
      </c>
      <c r="PTT181" s="216">
        <f t="shared" si="225"/>
        <v>0</v>
      </c>
      <c r="PTU181" s="216">
        <f t="shared" si="225"/>
        <v>0</v>
      </c>
      <c r="PTV181" s="216">
        <f t="shared" si="225"/>
        <v>0</v>
      </c>
      <c r="PTW181" s="216">
        <f t="shared" si="225"/>
        <v>0</v>
      </c>
      <c r="PTX181" s="216">
        <f t="shared" si="225"/>
        <v>0</v>
      </c>
      <c r="PTY181" s="216">
        <f t="shared" si="225"/>
        <v>0</v>
      </c>
      <c r="PTZ181" s="216">
        <f t="shared" si="225"/>
        <v>0</v>
      </c>
      <c r="PUA181" s="216">
        <f t="shared" si="225"/>
        <v>0</v>
      </c>
      <c r="PUB181" s="216">
        <f t="shared" si="225"/>
        <v>0</v>
      </c>
      <c r="PUC181" s="216">
        <f t="shared" si="225"/>
        <v>0</v>
      </c>
      <c r="PUD181" s="216">
        <f t="shared" si="225"/>
        <v>0</v>
      </c>
      <c r="PUE181" s="216">
        <f t="shared" si="225"/>
        <v>0</v>
      </c>
      <c r="PUF181" s="216">
        <f t="shared" si="225"/>
        <v>0</v>
      </c>
      <c r="PUG181" s="216">
        <f t="shared" si="225"/>
        <v>0</v>
      </c>
      <c r="PUH181" s="216">
        <f t="shared" si="225"/>
        <v>0</v>
      </c>
      <c r="PUI181" s="216">
        <f t="shared" si="225"/>
        <v>0</v>
      </c>
      <c r="PUJ181" s="216">
        <f t="shared" si="225"/>
        <v>0</v>
      </c>
      <c r="PUK181" s="216">
        <f t="shared" si="225"/>
        <v>0</v>
      </c>
      <c r="PUL181" s="216">
        <f t="shared" si="225"/>
        <v>0</v>
      </c>
      <c r="PUM181" s="216">
        <f t="shared" si="225"/>
        <v>0</v>
      </c>
      <c r="PUN181" s="216">
        <f t="shared" si="225"/>
        <v>0</v>
      </c>
      <c r="PUO181" s="216">
        <f t="shared" si="225"/>
        <v>0</v>
      </c>
      <c r="PUP181" s="216">
        <f t="shared" si="225"/>
        <v>0</v>
      </c>
      <c r="PUQ181" s="216">
        <f t="shared" si="225"/>
        <v>0</v>
      </c>
      <c r="PUR181" s="216">
        <f t="shared" si="225"/>
        <v>0</v>
      </c>
      <c r="PUS181" s="216">
        <f t="shared" si="225"/>
        <v>0</v>
      </c>
      <c r="PUT181" s="216">
        <f t="shared" si="225"/>
        <v>0</v>
      </c>
      <c r="PUU181" s="216">
        <f t="shared" si="225"/>
        <v>0</v>
      </c>
      <c r="PUV181" s="216">
        <f t="shared" si="225"/>
        <v>0</v>
      </c>
      <c r="PUW181" s="216">
        <f t="shared" si="225"/>
        <v>0</v>
      </c>
      <c r="PUX181" s="216">
        <f t="shared" si="225"/>
        <v>0</v>
      </c>
      <c r="PUY181" s="216">
        <f t="shared" si="225"/>
        <v>0</v>
      </c>
      <c r="PUZ181" s="216">
        <f t="shared" si="225"/>
        <v>0</v>
      </c>
      <c r="PVA181" s="216">
        <f t="shared" si="225"/>
        <v>0</v>
      </c>
      <c r="PVB181" s="216">
        <f t="shared" si="225"/>
        <v>0</v>
      </c>
      <c r="PVC181" s="216">
        <f t="shared" si="225"/>
        <v>0</v>
      </c>
      <c r="PVD181" s="216">
        <f t="shared" si="225"/>
        <v>0</v>
      </c>
      <c r="PVE181" s="216">
        <f t="shared" si="225"/>
        <v>0</v>
      </c>
      <c r="PVF181" s="216">
        <f t="shared" si="225"/>
        <v>0</v>
      </c>
      <c r="PVG181" s="216">
        <f t="shared" si="225"/>
        <v>0</v>
      </c>
      <c r="PVH181" s="216">
        <f t="shared" ref="PVH181:PXS181" si="226">PVH180+PVH174+PVH168+PVH155+PVH142+PVH131+PVH126+PVH110+PVH92+PVH76+PVH54+PVH22</f>
        <v>0</v>
      </c>
      <c r="PVI181" s="216">
        <f t="shared" si="226"/>
        <v>0</v>
      </c>
      <c r="PVJ181" s="216">
        <f t="shared" si="226"/>
        <v>0</v>
      </c>
      <c r="PVK181" s="216">
        <f t="shared" si="226"/>
        <v>0</v>
      </c>
      <c r="PVL181" s="216">
        <f t="shared" si="226"/>
        <v>0</v>
      </c>
      <c r="PVM181" s="216">
        <f t="shared" si="226"/>
        <v>0</v>
      </c>
      <c r="PVN181" s="216">
        <f t="shared" si="226"/>
        <v>0</v>
      </c>
      <c r="PVO181" s="216">
        <f t="shared" si="226"/>
        <v>0</v>
      </c>
      <c r="PVP181" s="216">
        <f t="shared" si="226"/>
        <v>0</v>
      </c>
      <c r="PVQ181" s="216">
        <f t="shared" si="226"/>
        <v>0</v>
      </c>
      <c r="PVR181" s="216">
        <f t="shared" si="226"/>
        <v>0</v>
      </c>
      <c r="PVS181" s="216">
        <f t="shared" si="226"/>
        <v>0</v>
      </c>
      <c r="PVT181" s="216">
        <f t="shared" si="226"/>
        <v>0</v>
      </c>
      <c r="PVU181" s="216">
        <f t="shared" si="226"/>
        <v>0</v>
      </c>
      <c r="PVV181" s="216">
        <f t="shared" si="226"/>
        <v>0</v>
      </c>
      <c r="PVW181" s="216">
        <f t="shared" si="226"/>
        <v>0</v>
      </c>
      <c r="PVX181" s="216">
        <f t="shared" si="226"/>
        <v>0</v>
      </c>
      <c r="PVY181" s="216">
        <f t="shared" si="226"/>
        <v>0</v>
      </c>
      <c r="PVZ181" s="216">
        <f t="shared" si="226"/>
        <v>0</v>
      </c>
      <c r="PWA181" s="216">
        <f t="shared" si="226"/>
        <v>0</v>
      </c>
      <c r="PWB181" s="216">
        <f t="shared" si="226"/>
        <v>0</v>
      </c>
      <c r="PWC181" s="216">
        <f t="shared" si="226"/>
        <v>0</v>
      </c>
      <c r="PWD181" s="216">
        <f t="shared" si="226"/>
        <v>0</v>
      </c>
      <c r="PWE181" s="216">
        <f t="shared" si="226"/>
        <v>0</v>
      </c>
      <c r="PWF181" s="216">
        <f t="shared" si="226"/>
        <v>0</v>
      </c>
      <c r="PWG181" s="216">
        <f t="shared" si="226"/>
        <v>0</v>
      </c>
      <c r="PWH181" s="216">
        <f t="shared" si="226"/>
        <v>0</v>
      </c>
      <c r="PWI181" s="216">
        <f t="shared" si="226"/>
        <v>0</v>
      </c>
      <c r="PWJ181" s="216">
        <f t="shared" si="226"/>
        <v>0</v>
      </c>
      <c r="PWK181" s="216">
        <f t="shared" si="226"/>
        <v>0</v>
      </c>
      <c r="PWL181" s="216">
        <f t="shared" si="226"/>
        <v>0</v>
      </c>
      <c r="PWM181" s="216">
        <f t="shared" si="226"/>
        <v>0</v>
      </c>
      <c r="PWN181" s="216">
        <f t="shared" si="226"/>
        <v>0</v>
      </c>
      <c r="PWO181" s="216">
        <f t="shared" si="226"/>
        <v>0</v>
      </c>
      <c r="PWP181" s="216">
        <f t="shared" si="226"/>
        <v>0</v>
      </c>
      <c r="PWQ181" s="216">
        <f t="shared" si="226"/>
        <v>0</v>
      </c>
      <c r="PWR181" s="216">
        <f t="shared" si="226"/>
        <v>0</v>
      </c>
      <c r="PWS181" s="216">
        <f t="shared" si="226"/>
        <v>0</v>
      </c>
      <c r="PWT181" s="216">
        <f t="shared" si="226"/>
        <v>0</v>
      </c>
      <c r="PWU181" s="216">
        <f t="shared" si="226"/>
        <v>0</v>
      </c>
      <c r="PWV181" s="216">
        <f t="shared" si="226"/>
        <v>0</v>
      </c>
      <c r="PWW181" s="216">
        <f t="shared" si="226"/>
        <v>0</v>
      </c>
      <c r="PWX181" s="216">
        <f t="shared" si="226"/>
        <v>0</v>
      </c>
      <c r="PWY181" s="216">
        <f t="shared" si="226"/>
        <v>0</v>
      </c>
      <c r="PWZ181" s="216">
        <f t="shared" si="226"/>
        <v>0</v>
      </c>
      <c r="PXA181" s="216">
        <f t="shared" si="226"/>
        <v>0</v>
      </c>
      <c r="PXB181" s="216">
        <f t="shared" si="226"/>
        <v>0</v>
      </c>
      <c r="PXC181" s="216">
        <f t="shared" si="226"/>
        <v>0</v>
      </c>
      <c r="PXD181" s="216">
        <f t="shared" si="226"/>
        <v>0</v>
      </c>
      <c r="PXE181" s="216">
        <f t="shared" si="226"/>
        <v>0</v>
      </c>
      <c r="PXF181" s="216">
        <f t="shared" si="226"/>
        <v>0</v>
      </c>
      <c r="PXG181" s="216">
        <f t="shared" si="226"/>
        <v>0</v>
      </c>
      <c r="PXH181" s="216">
        <f t="shared" si="226"/>
        <v>0</v>
      </c>
      <c r="PXI181" s="216">
        <f t="shared" si="226"/>
        <v>0</v>
      </c>
      <c r="PXJ181" s="216">
        <f t="shared" si="226"/>
        <v>0</v>
      </c>
      <c r="PXK181" s="216">
        <f t="shared" si="226"/>
        <v>0</v>
      </c>
      <c r="PXL181" s="216">
        <f t="shared" si="226"/>
        <v>0</v>
      </c>
      <c r="PXM181" s="216">
        <f t="shared" si="226"/>
        <v>0</v>
      </c>
      <c r="PXN181" s="216">
        <f t="shared" si="226"/>
        <v>0</v>
      </c>
      <c r="PXO181" s="216">
        <f t="shared" si="226"/>
        <v>0</v>
      </c>
      <c r="PXP181" s="216">
        <f t="shared" si="226"/>
        <v>0</v>
      </c>
      <c r="PXQ181" s="216">
        <f t="shared" si="226"/>
        <v>0</v>
      </c>
      <c r="PXR181" s="216">
        <f t="shared" si="226"/>
        <v>0</v>
      </c>
      <c r="PXS181" s="216">
        <f t="shared" si="226"/>
        <v>0</v>
      </c>
      <c r="PXT181" s="216">
        <f t="shared" ref="PXT181:QAE181" si="227">PXT180+PXT174+PXT168+PXT155+PXT142+PXT131+PXT126+PXT110+PXT92+PXT76+PXT54+PXT22</f>
        <v>0</v>
      </c>
      <c r="PXU181" s="216">
        <f t="shared" si="227"/>
        <v>0</v>
      </c>
      <c r="PXV181" s="216">
        <f t="shared" si="227"/>
        <v>0</v>
      </c>
      <c r="PXW181" s="216">
        <f t="shared" si="227"/>
        <v>0</v>
      </c>
      <c r="PXX181" s="216">
        <f t="shared" si="227"/>
        <v>0</v>
      </c>
      <c r="PXY181" s="216">
        <f t="shared" si="227"/>
        <v>0</v>
      </c>
      <c r="PXZ181" s="216">
        <f t="shared" si="227"/>
        <v>0</v>
      </c>
      <c r="PYA181" s="216">
        <f t="shared" si="227"/>
        <v>0</v>
      </c>
      <c r="PYB181" s="216">
        <f t="shared" si="227"/>
        <v>0</v>
      </c>
      <c r="PYC181" s="216">
        <f t="shared" si="227"/>
        <v>0</v>
      </c>
      <c r="PYD181" s="216">
        <f t="shared" si="227"/>
        <v>0</v>
      </c>
      <c r="PYE181" s="216">
        <f t="shared" si="227"/>
        <v>0</v>
      </c>
      <c r="PYF181" s="216">
        <f t="shared" si="227"/>
        <v>0</v>
      </c>
      <c r="PYG181" s="216">
        <f t="shared" si="227"/>
        <v>0</v>
      </c>
      <c r="PYH181" s="216">
        <f t="shared" si="227"/>
        <v>0</v>
      </c>
      <c r="PYI181" s="216">
        <f t="shared" si="227"/>
        <v>0</v>
      </c>
      <c r="PYJ181" s="216">
        <f t="shared" si="227"/>
        <v>0</v>
      </c>
      <c r="PYK181" s="216">
        <f t="shared" si="227"/>
        <v>0</v>
      </c>
      <c r="PYL181" s="216">
        <f t="shared" si="227"/>
        <v>0</v>
      </c>
      <c r="PYM181" s="216">
        <f t="shared" si="227"/>
        <v>0</v>
      </c>
      <c r="PYN181" s="216">
        <f t="shared" si="227"/>
        <v>0</v>
      </c>
      <c r="PYO181" s="216">
        <f t="shared" si="227"/>
        <v>0</v>
      </c>
      <c r="PYP181" s="216">
        <f t="shared" si="227"/>
        <v>0</v>
      </c>
      <c r="PYQ181" s="216">
        <f t="shared" si="227"/>
        <v>0</v>
      </c>
      <c r="PYR181" s="216">
        <f t="shared" si="227"/>
        <v>0</v>
      </c>
      <c r="PYS181" s="216">
        <f t="shared" si="227"/>
        <v>0</v>
      </c>
      <c r="PYT181" s="216">
        <f t="shared" si="227"/>
        <v>0</v>
      </c>
      <c r="PYU181" s="216">
        <f t="shared" si="227"/>
        <v>0</v>
      </c>
      <c r="PYV181" s="216">
        <f t="shared" si="227"/>
        <v>0</v>
      </c>
      <c r="PYW181" s="216">
        <f t="shared" si="227"/>
        <v>0</v>
      </c>
      <c r="PYX181" s="216">
        <f t="shared" si="227"/>
        <v>0</v>
      </c>
      <c r="PYY181" s="216">
        <f t="shared" si="227"/>
        <v>0</v>
      </c>
      <c r="PYZ181" s="216">
        <f t="shared" si="227"/>
        <v>0</v>
      </c>
      <c r="PZA181" s="216">
        <f t="shared" si="227"/>
        <v>0</v>
      </c>
      <c r="PZB181" s="216">
        <f t="shared" si="227"/>
        <v>0</v>
      </c>
      <c r="PZC181" s="216">
        <f t="shared" si="227"/>
        <v>0</v>
      </c>
      <c r="PZD181" s="216">
        <f t="shared" si="227"/>
        <v>0</v>
      </c>
      <c r="PZE181" s="216">
        <f t="shared" si="227"/>
        <v>0</v>
      </c>
      <c r="PZF181" s="216">
        <f t="shared" si="227"/>
        <v>0</v>
      </c>
      <c r="PZG181" s="216">
        <f t="shared" si="227"/>
        <v>0</v>
      </c>
      <c r="PZH181" s="216">
        <f t="shared" si="227"/>
        <v>0</v>
      </c>
      <c r="PZI181" s="216">
        <f t="shared" si="227"/>
        <v>0</v>
      </c>
      <c r="PZJ181" s="216">
        <f t="shared" si="227"/>
        <v>0</v>
      </c>
      <c r="PZK181" s="216">
        <f t="shared" si="227"/>
        <v>0</v>
      </c>
      <c r="PZL181" s="216">
        <f t="shared" si="227"/>
        <v>0</v>
      </c>
      <c r="PZM181" s="216">
        <f t="shared" si="227"/>
        <v>0</v>
      </c>
      <c r="PZN181" s="216">
        <f t="shared" si="227"/>
        <v>0</v>
      </c>
      <c r="PZO181" s="216">
        <f t="shared" si="227"/>
        <v>0</v>
      </c>
      <c r="PZP181" s="216">
        <f t="shared" si="227"/>
        <v>0</v>
      </c>
      <c r="PZQ181" s="216">
        <f t="shared" si="227"/>
        <v>0</v>
      </c>
      <c r="PZR181" s="216">
        <f t="shared" si="227"/>
        <v>0</v>
      </c>
      <c r="PZS181" s="216">
        <f t="shared" si="227"/>
        <v>0</v>
      </c>
      <c r="PZT181" s="216">
        <f t="shared" si="227"/>
        <v>0</v>
      </c>
      <c r="PZU181" s="216">
        <f t="shared" si="227"/>
        <v>0</v>
      </c>
      <c r="PZV181" s="216">
        <f t="shared" si="227"/>
        <v>0</v>
      </c>
      <c r="PZW181" s="216">
        <f t="shared" si="227"/>
        <v>0</v>
      </c>
      <c r="PZX181" s="216">
        <f t="shared" si="227"/>
        <v>0</v>
      </c>
      <c r="PZY181" s="216">
        <f t="shared" si="227"/>
        <v>0</v>
      </c>
      <c r="PZZ181" s="216">
        <f t="shared" si="227"/>
        <v>0</v>
      </c>
      <c r="QAA181" s="216">
        <f t="shared" si="227"/>
        <v>0</v>
      </c>
      <c r="QAB181" s="216">
        <f t="shared" si="227"/>
        <v>0</v>
      </c>
      <c r="QAC181" s="216">
        <f t="shared" si="227"/>
        <v>0</v>
      </c>
      <c r="QAD181" s="216">
        <f t="shared" si="227"/>
        <v>0</v>
      </c>
      <c r="QAE181" s="216">
        <f t="shared" si="227"/>
        <v>0</v>
      </c>
      <c r="QAF181" s="216">
        <f t="shared" ref="QAF181:QCQ181" si="228">QAF180+QAF174+QAF168+QAF155+QAF142+QAF131+QAF126+QAF110+QAF92+QAF76+QAF54+QAF22</f>
        <v>0</v>
      </c>
      <c r="QAG181" s="216">
        <f t="shared" si="228"/>
        <v>0</v>
      </c>
      <c r="QAH181" s="216">
        <f t="shared" si="228"/>
        <v>0</v>
      </c>
      <c r="QAI181" s="216">
        <f t="shared" si="228"/>
        <v>0</v>
      </c>
      <c r="QAJ181" s="216">
        <f t="shared" si="228"/>
        <v>0</v>
      </c>
      <c r="QAK181" s="216">
        <f t="shared" si="228"/>
        <v>0</v>
      </c>
      <c r="QAL181" s="216">
        <f t="shared" si="228"/>
        <v>0</v>
      </c>
      <c r="QAM181" s="216">
        <f t="shared" si="228"/>
        <v>0</v>
      </c>
      <c r="QAN181" s="216">
        <f t="shared" si="228"/>
        <v>0</v>
      </c>
      <c r="QAO181" s="216">
        <f t="shared" si="228"/>
        <v>0</v>
      </c>
      <c r="QAP181" s="216">
        <f t="shared" si="228"/>
        <v>0</v>
      </c>
      <c r="QAQ181" s="216">
        <f t="shared" si="228"/>
        <v>0</v>
      </c>
      <c r="QAR181" s="216">
        <f t="shared" si="228"/>
        <v>0</v>
      </c>
      <c r="QAS181" s="216">
        <f t="shared" si="228"/>
        <v>0</v>
      </c>
      <c r="QAT181" s="216">
        <f t="shared" si="228"/>
        <v>0</v>
      </c>
      <c r="QAU181" s="216">
        <f t="shared" si="228"/>
        <v>0</v>
      </c>
      <c r="QAV181" s="216">
        <f t="shared" si="228"/>
        <v>0</v>
      </c>
      <c r="QAW181" s="216">
        <f t="shared" si="228"/>
        <v>0</v>
      </c>
      <c r="QAX181" s="216">
        <f t="shared" si="228"/>
        <v>0</v>
      </c>
      <c r="QAY181" s="216">
        <f t="shared" si="228"/>
        <v>0</v>
      </c>
      <c r="QAZ181" s="216">
        <f t="shared" si="228"/>
        <v>0</v>
      </c>
      <c r="QBA181" s="216">
        <f t="shared" si="228"/>
        <v>0</v>
      </c>
      <c r="QBB181" s="216">
        <f t="shared" si="228"/>
        <v>0</v>
      </c>
      <c r="QBC181" s="216">
        <f t="shared" si="228"/>
        <v>0</v>
      </c>
      <c r="QBD181" s="216">
        <f t="shared" si="228"/>
        <v>0</v>
      </c>
      <c r="QBE181" s="216">
        <f t="shared" si="228"/>
        <v>0</v>
      </c>
      <c r="QBF181" s="216">
        <f t="shared" si="228"/>
        <v>0</v>
      </c>
      <c r="QBG181" s="216">
        <f t="shared" si="228"/>
        <v>0</v>
      </c>
      <c r="QBH181" s="216">
        <f t="shared" si="228"/>
        <v>0</v>
      </c>
      <c r="QBI181" s="216">
        <f t="shared" si="228"/>
        <v>0</v>
      </c>
      <c r="QBJ181" s="216">
        <f t="shared" si="228"/>
        <v>0</v>
      </c>
      <c r="QBK181" s="216">
        <f t="shared" si="228"/>
        <v>0</v>
      </c>
      <c r="QBL181" s="216">
        <f t="shared" si="228"/>
        <v>0</v>
      </c>
      <c r="QBM181" s="216">
        <f t="shared" si="228"/>
        <v>0</v>
      </c>
      <c r="QBN181" s="216">
        <f t="shared" si="228"/>
        <v>0</v>
      </c>
      <c r="QBO181" s="216">
        <f t="shared" si="228"/>
        <v>0</v>
      </c>
      <c r="QBP181" s="216">
        <f t="shared" si="228"/>
        <v>0</v>
      </c>
      <c r="QBQ181" s="216">
        <f t="shared" si="228"/>
        <v>0</v>
      </c>
      <c r="QBR181" s="216">
        <f t="shared" si="228"/>
        <v>0</v>
      </c>
      <c r="QBS181" s="216">
        <f t="shared" si="228"/>
        <v>0</v>
      </c>
      <c r="QBT181" s="216">
        <f t="shared" si="228"/>
        <v>0</v>
      </c>
      <c r="QBU181" s="216">
        <f t="shared" si="228"/>
        <v>0</v>
      </c>
      <c r="QBV181" s="216">
        <f t="shared" si="228"/>
        <v>0</v>
      </c>
      <c r="QBW181" s="216">
        <f t="shared" si="228"/>
        <v>0</v>
      </c>
      <c r="QBX181" s="216">
        <f t="shared" si="228"/>
        <v>0</v>
      </c>
      <c r="QBY181" s="216">
        <f t="shared" si="228"/>
        <v>0</v>
      </c>
      <c r="QBZ181" s="216">
        <f t="shared" si="228"/>
        <v>0</v>
      </c>
      <c r="QCA181" s="216">
        <f t="shared" si="228"/>
        <v>0</v>
      </c>
      <c r="QCB181" s="216">
        <f t="shared" si="228"/>
        <v>0</v>
      </c>
      <c r="QCC181" s="216">
        <f t="shared" si="228"/>
        <v>0</v>
      </c>
      <c r="QCD181" s="216">
        <f t="shared" si="228"/>
        <v>0</v>
      </c>
      <c r="QCE181" s="216">
        <f t="shared" si="228"/>
        <v>0</v>
      </c>
      <c r="QCF181" s="216">
        <f t="shared" si="228"/>
        <v>0</v>
      </c>
      <c r="QCG181" s="216">
        <f t="shared" si="228"/>
        <v>0</v>
      </c>
      <c r="QCH181" s="216">
        <f t="shared" si="228"/>
        <v>0</v>
      </c>
      <c r="QCI181" s="216">
        <f t="shared" si="228"/>
        <v>0</v>
      </c>
      <c r="QCJ181" s="216">
        <f t="shared" si="228"/>
        <v>0</v>
      </c>
      <c r="QCK181" s="216">
        <f t="shared" si="228"/>
        <v>0</v>
      </c>
      <c r="QCL181" s="216">
        <f t="shared" si="228"/>
        <v>0</v>
      </c>
      <c r="QCM181" s="216">
        <f t="shared" si="228"/>
        <v>0</v>
      </c>
      <c r="QCN181" s="216">
        <f t="shared" si="228"/>
        <v>0</v>
      </c>
      <c r="QCO181" s="216">
        <f t="shared" si="228"/>
        <v>0</v>
      </c>
      <c r="QCP181" s="216">
        <f t="shared" si="228"/>
        <v>0</v>
      </c>
      <c r="QCQ181" s="216">
        <f t="shared" si="228"/>
        <v>0</v>
      </c>
      <c r="QCR181" s="216">
        <f t="shared" ref="QCR181:QFC181" si="229">QCR180+QCR174+QCR168+QCR155+QCR142+QCR131+QCR126+QCR110+QCR92+QCR76+QCR54+QCR22</f>
        <v>0</v>
      </c>
      <c r="QCS181" s="216">
        <f t="shared" si="229"/>
        <v>0</v>
      </c>
      <c r="QCT181" s="216">
        <f t="shared" si="229"/>
        <v>0</v>
      </c>
      <c r="QCU181" s="216">
        <f t="shared" si="229"/>
        <v>0</v>
      </c>
      <c r="QCV181" s="216">
        <f t="shared" si="229"/>
        <v>0</v>
      </c>
      <c r="QCW181" s="216">
        <f t="shared" si="229"/>
        <v>0</v>
      </c>
      <c r="QCX181" s="216">
        <f t="shared" si="229"/>
        <v>0</v>
      </c>
      <c r="QCY181" s="216">
        <f t="shared" si="229"/>
        <v>0</v>
      </c>
      <c r="QCZ181" s="216">
        <f t="shared" si="229"/>
        <v>0</v>
      </c>
      <c r="QDA181" s="216">
        <f t="shared" si="229"/>
        <v>0</v>
      </c>
      <c r="QDB181" s="216">
        <f t="shared" si="229"/>
        <v>0</v>
      </c>
      <c r="QDC181" s="216">
        <f t="shared" si="229"/>
        <v>0</v>
      </c>
      <c r="QDD181" s="216">
        <f t="shared" si="229"/>
        <v>0</v>
      </c>
      <c r="QDE181" s="216">
        <f t="shared" si="229"/>
        <v>0</v>
      </c>
      <c r="QDF181" s="216">
        <f t="shared" si="229"/>
        <v>0</v>
      </c>
      <c r="QDG181" s="216">
        <f t="shared" si="229"/>
        <v>0</v>
      </c>
      <c r="QDH181" s="216">
        <f t="shared" si="229"/>
        <v>0</v>
      </c>
      <c r="QDI181" s="216">
        <f t="shared" si="229"/>
        <v>0</v>
      </c>
      <c r="QDJ181" s="216">
        <f t="shared" si="229"/>
        <v>0</v>
      </c>
      <c r="QDK181" s="216">
        <f t="shared" si="229"/>
        <v>0</v>
      </c>
      <c r="QDL181" s="216">
        <f t="shared" si="229"/>
        <v>0</v>
      </c>
      <c r="QDM181" s="216">
        <f t="shared" si="229"/>
        <v>0</v>
      </c>
      <c r="QDN181" s="216">
        <f t="shared" si="229"/>
        <v>0</v>
      </c>
      <c r="QDO181" s="216">
        <f t="shared" si="229"/>
        <v>0</v>
      </c>
      <c r="QDP181" s="216">
        <f t="shared" si="229"/>
        <v>0</v>
      </c>
      <c r="QDQ181" s="216">
        <f t="shared" si="229"/>
        <v>0</v>
      </c>
      <c r="QDR181" s="216">
        <f t="shared" si="229"/>
        <v>0</v>
      </c>
      <c r="QDS181" s="216">
        <f t="shared" si="229"/>
        <v>0</v>
      </c>
      <c r="QDT181" s="216">
        <f t="shared" si="229"/>
        <v>0</v>
      </c>
      <c r="QDU181" s="216">
        <f t="shared" si="229"/>
        <v>0</v>
      </c>
      <c r="QDV181" s="216">
        <f t="shared" si="229"/>
        <v>0</v>
      </c>
      <c r="QDW181" s="216">
        <f t="shared" si="229"/>
        <v>0</v>
      </c>
      <c r="QDX181" s="216">
        <f t="shared" si="229"/>
        <v>0</v>
      </c>
      <c r="QDY181" s="216">
        <f t="shared" si="229"/>
        <v>0</v>
      </c>
      <c r="QDZ181" s="216">
        <f t="shared" si="229"/>
        <v>0</v>
      </c>
      <c r="QEA181" s="216">
        <f t="shared" si="229"/>
        <v>0</v>
      </c>
      <c r="QEB181" s="216">
        <f t="shared" si="229"/>
        <v>0</v>
      </c>
      <c r="QEC181" s="216">
        <f t="shared" si="229"/>
        <v>0</v>
      </c>
      <c r="QED181" s="216">
        <f t="shared" si="229"/>
        <v>0</v>
      </c>
      <c r="QEE181" s="216">
        <f t="shared" si="229"/>
        <v>0</v>
      </c>
      <c r="QEF181" s="216">
        <f t="shared" si="229"/>
        <v>0</v>
      </c>
      <c r="QEG181" s="216">
        <f t="shared" si="229"/>
        <v>0</v>
      </c>
      <c r="QEH181" s="216">
        <f t="shared" si="229"/>
        <v>0</v>
      </c>
      <c r="QEI181" s="216">
        <f t="shared" si="229"/>
        <v>0</v>
      </c>
      <c r="QEJ181" s="216">
        <f t="shared" si="229"/>
        <v>0</v>
      </c>
      <c r="QEK181" s="216">
        <f t="shared" si="229"/>
        <v>0</v>
      </c>
      <c r="QEL181" s="216">
        <f t="shared" si="229"/>
        <v>0</v>
      </c>
      <c r="QEM181" s="216">
        <f t="shared" si="229"/>
        <v>0</v>
      </c>
      <c r="QEN181" s="216">
        <f t="shared" si="229"/>
        <v>0</v>
      </c>
      <c r="QEO181" s="216">
        <f t="shared" si="229"/>
        <v>0</v>
      </c>
      <c r="QEP181" s="216">
        <f t="shared" si="229"/>
        <v>0</v>
      </c>
      <c r="QEQ181" s="216">
        <f t="shared" si="229"/>
        <v>0</v>
      </c>
      <c r="QER181" s="216">
        <f t="shared" si="229"/>
        <v>0</v>
      </c>
      <c r="QES181" s="216">
        <f t="shared" si="229"/>
        <v>0</v>
      </c>
      <c r="QET181" s="216">
        <f t="shared" si="229"/>
        <v>0</v>
      </c>
      <c r="QEU181" s="216">
        <f t="shared" si="229"/>
        <v>0</v>
      </c>
      <c r="QEV181" s="216">
        <f t="shared" si="229"/>
        <v>0</v>
      </c>
      <c r="QEW181" s="216">
        <f t="shared" si="229"/>
        <v>0</v>
      </c>
      <c r="QEX181" s="216">
        <f t="shared" si="229"/>
        <v>0</v>
      </c>
      <c r="QEY181" s="216">
        <f t="shared" si="229"/>
        <v>0</v>
      </c>
      <c r="QEZ181" s="216">
        <f t="shared" si="229"/>
        <v>0</v>
      </c>
      <c r="QFA181" s="216">
        <f t="shared" si="229"/>
        <v>0</v>
      </c>
      <c r="QFB181" s="216">
        <f t="shared" si="229"/>
        <v>0</v>
      </c>
      <c r="QFC181" s="216">
        <f t="shared" si="229"/>
        <v>0</v>
      </c>
      <c r="QFD181" s="216">
        <f t="shared" ref="QFD181:QHO181" si="230">QFD180+QFD174+QFD168+QFD155+QFD142+QFD131+QFD126+QFD110+QFD92+QFD76+QFD54+QFD22</f>
        <v>0</v>
      </c>
      <c r="QFE181" s="216">
        <f t="shared" si="230"/>
        <v>0</v>
      </c>
      <c r="QFF181" s="216">
        <f t="shared" si="230"/>
        <v>0</v>
      </c>
      <c r="QFG181" s="216">
        <f t="shared" si="230"/>
        <v>0</v>
      </c>
      <c r="QFH181" s="216">
        <f t="shared" si="230"/>
        <v>0</v>
      </c>
      <c r="QFI181" s="216">
        <f t="shared" si="230"/>
        <v>0</v>
      </c>
      <c r="QFJ181" s="216">
        <f t="shared" si="230"/>
        <v>0</v>
      </c>
      <c r="QFK181" s="216">
        <f t="shared" si="230"/>
        <v>0</v>
      </c>
      <c r="QFL181" s="216">
        <f t="shared" si="230"/>
        <v>0</v>
      </c>
      <c r="QFM181" s="216">
        <f t="shared" si="230"/>
        <v>0</v>
      </c>
      <c r="QFN181" s="216">
        <f t="shared" si="230"/>
        <v>0</v>
      </c>
      <c r="QFO181" s="216">
        <f t="shared" si="230"/>
        <v>0</v>
      </c>
      <c r="QFP181" s="216">
        <f t="shared" si="230"/>
        <v>0</v>
      </c>
      <c r="QFQ181" s="216">
        <f t="shared" si="230"/>
        <v>0</v>
      </c>
      <c r="QFR181" s="216">
        <f t="shared" si="230"/>
        <v>0</v>
      </c>
      <c r="QFS181" s="216">
        <f t="shared" si="230"/>
        <v>0</v>
      </c>
      <c r="QFT181" s="216">
        <f t="shared" si="230"/>
        <v>0</v>
      </c>
      <c r="QFU181" s="216">
        <f t="shared" si="230"/>
        <v>0</v>
      </c>
      <c r="QFV181" s="216">
        <f t="shared" si="230"/>
        <v>0</v>
      </c>
      <c r="QFW181" s="216">
        <f t="shared" si="230"/>
        <v>0</v>
      </c>
      <c r="QFX181" s="216">
        <f t="shared" si="230"/>
        <v>0</v>
      </c>
      <c r="QFY181" s="216">
        <f t="shared" si="230"/>
        <v>0</v>
      </c>
      <c r="QFZ181" s="216">
        <f t="shared" si="230"/>
        <v>0</v>
      </c>
      <c r="QGA181" s="216">
        <f t="shared" si="230"/>
        <v>0</v>
      </c>
      <c r="QGB181" s="216">
        <f t="shared" si="230"/>
        <v>0</v>
      </c>
      <c r="QGC181" s="216">
        <f t="shared" si="230"/>
        <v>0</v>
      </c>
      <c r="QGD181" s="216">
        <f t="shared" si="230"/>
        <v>0</v>
      </c>
      <c r="QGE181" s="216">
        <f t="shared" si="230"/>
        <v>0</v>
      </c>
      <c r="QGF181" s="216">
        <f t="shared" si="230"/>
        <v>0</v>
      </c>
      <c r="QGG181" s="216">
        <f t="shared" si="230"/>
        <v>0</v>
      </c>
      <c r="QGH181" s="216">
        <f t="shared" si="230"/>
        <v>0</v>
      </c>
      <c r="QGI181" s="216">
        <f t="shared" si="230"/>
        <v>0</v>
      </c>
      <c r="QGJ181" s="216">
        <f t="shared" si="230"/>
        <v>0</v>
      </c>
      <c r="QGK181" s="216">
        <f t="shared" si="230"/>
        <v>0</v>
      </c>
      <c r="QGL181" s="216">
        <f t="shared" si="230"/>
        <v>0</v>
      </c>
      <c r="QGM181" s="216">
        <f t="shared" si="230"/>
        <v>0</v>
      </c>
      <c r="QGN181" s="216">
        <f t="shared" si="230"/>
        <v>0</v>
      </c>
      <c r="QGO181" s="216">
        <f t="shared" si="230"/>
        <v>0</v>
      </c>
      <c r="QGP181" s="216">
        <f t="shared" si="230"/>
        <v>0</v>
      </c>
      <c r="QGQ181" s="216">
        <f t="shared" si="230"/>
        <v>0</v>
      </c>
      <c r="QGR181" s="216">
        <f t="shared" si="230"/>
        <v>0</v>
      </c>
      <c r="QGS181" s="216">
        <f t="shared" si="230"/>
        <v>0</v>
      </c>
      <c r="QGT181" s="216">
        <f t="shared" si="230"/>
        <v>0</v>
      </c>
      <c r="QGU181" s="216">
        <f t="shared" si="230"/>
        <v>0</v>
      </c>
      <c r="QGV181" s="216">
        <f t="shared" si="230"/>
        <v>0</v>
      </c>
      <c r="QGW181" s="216">
        <f t="shared" si="230"/>
        <v>0</v>
      </c>
      <c r="QGX181" s="216">
        <f t="shared" si="230"/>
        <v>0</v>
      </c>
      <c r="QGY181" s="216">
        <f t="shared" si="230"/>
        <v>0</v>
      </c>
      <c r="QGZ181" s="216">
        <f t="shared" si="230"/>
        <v>0</v>
      </c>
      <c r="QHA181" s="216">
        <f t="shared" si="230"/>
        <v>0</v>
      </c>
      <c r="QHB181" s="216">
        <f t="shared" si="230"/>
        <v>0</v>
      </c>
      <c r="QHC181" s="216">
        <f t="shared" si="230"/>
        <v>0</v>
      </c>
      <c r="QHD181" s="216">
        <f t="shared" si="230"/>
        <v>0</v>
      </c>
      <c r="QHE181" s="216">
        <f t="shared" si="230"/>
        <v>0</v>
      </c>
      <c r="QHF181" s="216">
        <f t="shared" si="230"/>
        <v>0</v>
      </c>
      <c r="QHG181" s="216">
        <f t="shared" si="230"/>
        <v>0</v>
      </c>
      <c r="QHH181" s="216">
        <f t="shared" si="230"/>
        <v>0</v>
      </c>
      <c r="QHI181" s="216">
        <f t="shared" si="230"/>
        <v>0</v>
      </c>
      <c r="QHJ181" s="216">
        <f t="shared" si="230"/>
        <v>0</v>
      </c>
      <c r="QHK181" s="216">
        <f t="shared" si="230"/>
        <v>0</v>
      </c>
      <c r="QHL181" s="216">
        <f t="shared" si="230"/>
        <v>0</v>
      </c>
      <c r="QHM181" s="216">
        <f t="shared" si="230"/>
        <v>0</v>
      </c>
      <c r="QHN181" s="216">
        <f t="shared" si="230"/>
        <v>0</v>
      </c>
      <c r="QHO181" s="216">
        <f t="shared" si="230"/>
        <v>0</v>
      </c>
      <c r="QHP181" s="216">
        <f t="shared" ref="QHP181:QKA181" si="231">QHP180+QHP174+QHP168+QHP155+QHP142+QHP131+QHP126+QHP110+QHP92+QHP76+QHP54+QHP22</f>
        <v>0</v>
      </c>
      <c r="QHQ181" s="216">
        <f t="shared" si="231"/>
        <v>0</v>
      </c>
      <c r="QHR181" s="216">
        <f t="shared" si="231"/>
        <v>0</v>
      </c>
      <c r="QHS181" s="216">
        <f t="shared" si="231"/>
        <v>0</v>
      </c>
      <c r="QHT181" s="216">
        <f t="shared" si="231"/>
        <v>0</v>
      </c>
      <c r="QHU181" s="216">
        <f t="shared" si="231"/>
        <v>0</v>
      </c>
      <c r="QHV181" s="216">
        <f t="shared" si="231"/>
        <v>0</v>
      </c>
      <c r="QHW181" s="216">
        <f t="shared" si="231"/>
        <v>0</v>
      </c>
      <c r="QHX181" s="216">
        <f t="shared" si="231"/>
        <v>0</v>
      </c>
      <c r="QHY181" s="216">
        <f t="shared" si="231"/>
        <v>0</v>
      </c>
      <c r="QHZ181" s="216">
        <f t="shared" si="231"/>
        <v>0</v>
      </c>
      <c r="QIA181" s="216">
        <f t="shared" si="231"/>
        <v>0</v>
      </c>
      <c r="QIB181" s="216">
        <f t="shared" si="231"/>
        <v>0</v>
      </c>
      <c r="QIC181" s="216">
        <f t="shared" si="231"/>
        <v>0</v>
      </c>
      <c r="QID181" s="216">
        <f t="shared" si="231"/>
        <v>0</v>
      </c>
      <c r="QIE181" s="216">
        <f t="shared" si="231"/>
        <v>0</v>
      </c>
      <c r="QIF181" s="216">
        <f t="shared" si="231"/>
        <v>0</v>
      </c>
      <c r="QIG181" s="216">
        <f t="shared" si="231"/>
        <v>0</v>
      </c>
      <c r="QIH181" s="216">
        <f t="shared" si="231"/>
        <v>0</v>
      </c>
      <c r="QII181" s="216">
        <f t="shared" si="231"/>
        <v>0</v>
      </c>
      <c r="QIJ181" s="216">
        <f t="shared" si="231"/>
        <v>0</v>
      </c>
      <c r="QIK181" s="216">
        <f t="shared" si="231"/>
        <v>0</v>
      </c>
      <c r="QIL181" s="216">
        <f t="shared" si="231"/>
        <v>0</v>
      </c>
      <c r="QIM181" s="216">
        <f t="shared" si="231"/>
        <v>0</v>
      </c>
      <c r="QIN181" s="216">
        <f t="shared" si="231"/>
        <v>0</v>
      </c>
      <c r="QIO181" s="216">
        <f t="shared" si="231"/>
        <v>0</v>
      </c>
      <c r="QIP181" s="216">
        <f t="shared" si="231"/>
        <v>0</v>
      </c>
      <c r="QIQ181" s="216">
        <f t="shared" si="231"/>
        <v>0</v>
      </c>
      <c r="QIR181" s="216">
        <f t="shared" si="231"/>
        <v>0</v>
      </c>
      <c r="QIS181" s="216">
        <f t="shared" si="231"/>
        <v>0</v>
      </c>
      <c r="QIT181" s="216">
        <f t="shared" si="231"/>
        <v>0</v>
      </c>
      <c r="QIU181" s="216">
        <f t="shared" si="231"/>
        <v>0</v>
      </c>
      <c r="QIV181" s="216">
        <f t="shared" si="231"/>
        <v>0</v>
      </c>
      <c r="QIW181" s="216">
        <f t="shared" si="231"/>
        <v>0</v>
      </c>
      <c r="QIX181" s="216">
        <f t="shared" si="231"/>
        <v>0</v>
      </c>
      <c r="QIY181" s="216">
        <f t="shared" si="231"/>
        <v>0</v>
      </c>
      <c r="QIZ181" s="216">
        <f t="shared" si="231"/>
        <v>0</v>
      </c>
      <c r="QJA181" s="216">
        <f t="shared" si="231"/>
        <v>0</v>
      </c>
      <c r="QJB181" s="216">
        <f t="shared" si="231"/>
        <v>0</v>
      </c>
      <c r="QJC181" s="216">
        <f t="shared" si="231"/>
        <v>0</v>
      </c>
      <c r="QJD181" s="216">
        <f t="shared" si="231"/>
        <v>0</v>
      </c>
      <c r="QJE181" s="216">
        <f t="shared" si="231"/>
        <v>0</v>
      </c>
      <c r="QJF181" s="216">
        <f t="shared" si="231"/>
        <v>0</v>
      </c>
      <c r="QJG181" s="216">
        <f t="shared" si="231"/>
        <v>0</v>
      </c>
      <c r="QJH181" s="216">
        <f t="shared" si="231"/>
        <v>0</v>
      </c>
      <c r="QJI181" s="216">
        <f t="shared" si="231"/>
        <v>0</v>
      </c>
      <c r="QJJ181" s="216">
        <f t="shared" si="231"/>
        <v>0</v>
      </c>
      <c r="QJK181" s="216">
        <f t="shared" si="231"/>
        <v>0</v>
      </c>
      <c r="QJL181" s="216">
        <f t="shared" si="231"/>
        <v>0</v>
      </c>
      <c r="QJM181" s="216">
        <f t="shared" si="231"/>
        <v>0</v>
      </c>
      <c r="QJN181" s="216">
        <f t="shared" si="231"/>
        <v>0</v>
      </c>
      <c r="QJO181" s="216">
        <f t="shared" si="231"/>
        <v>0</v>
      </c>
      <c r="QJP181" s="216">
        <f t="shared" si="231"/>
        <v>0</v>
      </c>
      <c r="QJQ181" s="216">
        <f t="shared" si="231"/>
        <v>0</v>
      </c>
      <c r="QJR181" s="216">
        <f t="shared" si="231"/>
        <v>0</v>
      </c>
      <c r="QJS181" s="216">
        <f t="shared" si="231"/>
        <v>0</v>
      </c>
      <c r="QJT181" s="216">
        <f t="shared" si="231"/>
        <v>0</v>
      </c>
      <c r="QJU181" s="216">
        <f t="shared" si="231"/>
        <v>0</v>
      </c>
      <c r="QJV181" s="216">
        <f t="shared" si="231"/>
        <v>0</v>
      </c>
      <c r="QJW181" s="216">
        <f t="shared" si="231"/>
        <v>0</v>
      </c>
      <c r="QJX181" s="216">
        <f t="shared" si="231"/>
        <v>0</v>
      </c>
      <c r="QJY181" s="216">
        <f t="shared" si="231"/>
        <v>0</v>
      </c>
      <c r="QJZ181" s="216">
        <f t="shared" si="231"/>
        <v>0</v>
      </c>
      <c r="QKA181" s="216">
        <f t="shared" si="231"/>
        <v>0</v>
      </c>
      <c r="QKB181" s="216">
        <f t="shared" ref="QKB181:QMM181" si="232">QKB180+QKB174+QKB168+QKB155+QKB142+QKB131+QKB126+QKB110+QKB92+QKB76+QKB54+QKB22</f>
        <v>0</v>
      </c>
      <c r="QKC181" s="216">
        <f t="shared" si="232"/>
        <v>0</v>
      </c>
      <c r="QKD181" s="216">
        <f t="shared" si="232"/>
        <v>0</v>
      </c>
      <c r="QKE181" s="216">
        <f t="shared" si="232"/>
        <v>0</v>
      </c>
      <c r="QKF181" s="216">
        <f t="shared" si="232"/>
        <v>0</v>
      </c>
      <c r="QKG181" s="216">
        <f t="shared" si="232"/>
        <v>0</v>
      </c>
      <c r="QKH181" s="216">
        <f t="shared" si="232"/>
        <v>0</v>
      </c>
      <c r="QKI181" s="216">
        <f t="shared" si="232"/>
        <v>0</v>
      </c>
      <c r="QKJ181" s="216">
        <f t="shared" si="232"/>
        <v>0</v>
      </c>
      <c r="QKK181" s="216">
        <f t="shared" si="232"/>
        <v>0</v>
      </c>
      <c r="QKL181" s="216">
        <f t="shared" si="232"/>
        <v>0</v>
      </c>
      <c r="QKM181" s="216">
        <f t="shared" si="232"/>
        <v>0</v>
      </c>
      <c r="QKN181" s="216">
        <f t="shared" si="232"/>
        <v>0</v>
      </c>
      <c r="QKO181" s="216">
        <f t="shared" si="232"/>
        <v>0</v>
      </c>
      <c r="QKP181" s="216">
        <f t="shared" si="232"/>
        <v>0</v>
      </c>
      <c r="QKQ181" s="216">
        <f t="shared" si="232"/>
        <v>0</v>
      </c>
      <c r="QKR181" s="216">
        <f t="shared" si="232"/>
        <v>0</v>
      </c>
      <c r="QKS181" s="216">
        <f t="shared" si="232"/>
        <v>0</v>
      </c>
      <c r="QKT181" s="216">
        <f t="shared" si="232"/>
        <v>0</v>
      </c>
      <c r="QKU181" s="216">
        <f t="shared" si="232"/>
        <v>0</v>
      </c>
      <c r="QKV181" s="216">
        <f t="shared" si="232"/>
        <v>0</v>
      </c>
      <c r="QKW181" s="216">
        <f t="shared" si="232"/>
        <v>0</v>
      </c>
      <c r="QKX181" s="216">
        <f t="shared" si="232"/>
        <v>0</v>
      </c>
      <c r="QKY181" s="216">
        <f t="shared" si="232"/>
        <v>0</v>
      </c>
      <c r="QKZ181" s="216">
        <f t="shared" si="232"/>
        <v>0</v>
      </c>
      <c r="QLA181" s="216">
        <f t="shared" si="232"/>
        <v>0</v>
      </c>
      <c r="QLB181" s="216">
        <f t="shared" si="232"/>
        <v>0</v>
      </c>
      <c r="QLC181" s="216">
        <f t="shared" si="232"/>
        <v>0</v>
      </c>
      <c r="QLD181" s="216">
        <f t="shared" si="232"/>
        <v>0</v>
      </c>
      <c r="QLE181" s="216">
        <f t="shared" si="232"/>
        <v>0</v>
      </c>
      <c r="QLF181" s="216">
        <f t="shared" si="232"/>
        <v>0</v>
      </c>
      <c r="QLG181" s="216">
        <f t="shared" si="232"/>
        <v>0</v>
      </c>
      <c r="QLH181" s="216">
        <f t="shared" si="232"/>
        <v>0</v>
      </c>
      <c r="QLI181" s="216">
        <f t="shared" si="232"/>
        <v>0</v>
      </c>
      <c r="QLJ181" s="216">
        <f t="shared" si="232"/>
        <v>0</v>
      </c>
      <c r="QLK181" s="216">
        <f t="shared" si="232"/>
        <v>0</v>
      </c>
      <c r="QLL181" s="216">
        <f t="shared" si="232"/>
        <v>0</v>
      </c>
      <c r="QLM181" s="216">
        <f t="shared" si="232"/>
        <v>0</v>
      </c>
      <c r="QLN181" s="216">
        <f t="shared" si="232"/>
        <v>0</v>
      </c>
      <c r="QLO181" s="216">
        <f t="shared" si="232"/>
        <v>0</v>
      </c>
      <c r="QLP181" s="216">
        <f t="shared" si="232"/>
        <v>0</v>
      </c>
      <c r="QLQ181" s="216">
        <f t="shared" si="232"/>
        <v>0</v>
      </c>
      <c r="QLR181" s="216">
        <f t="shared" si="232"/>
        <v>0</v>
      </c>
      <c r="QLS181" s="216">
        <f t="shared" si="232"/>
        <v>0</v>
      </c>
      <c r="QLT181" s="216">
        <f t="shared" si="232"/>
        <v>0</v>
      </c>
      <c r="QLU181" s="216">
        <f t="shared" si="232"/>
        <v>0</v>
      </c>
      <c r="QLV181" s="216">
        <f t="shared" si="232"/>
        <v>0</v>
      </c>
      <c r="QLW181" s="216">
        <f t="shared" si="232"/>
        <v>0</v>
      </c>
      <c r="QLX181" s="216">
        <f t="shared" si="232"/>
        <v>0</v>
      </c>
      <c r="QLY181" s="216">
        <f t="shared" si="232"/>
        <v>0</v>
      </c>
      <c r="QLZ181" s="216">
        <f t="shared" si="232"/>
        <v>0</v>
      </c>
      <c r="QMA181" s="216">
        <f t="shared" si="232"/>
        <v>0</v>
      </c>
      <c r="QMB181" s="216">
        <f t="shared" si="232"/>
        <v>0</v>
      </c>
      <c r="QMC181" s="216">
        <f t="shared" si="232"/>
        <v>0</v>
      </c>
      <c r="QMD181" s="216">
        <f t="shared" si="232"/>
        <v>0</v>
      </c>
      <c r="QME181" s="216">
        <f t="shared" si="232"/>
        <v>0</v>
      </c>
      <c r="QMF181" s="216">
        <f t="shared" si="232"/>
        <v>0</v>
      </c>
      <c r="QMG181" s="216">
        <f t="shared" si="232"/>
        <v>0</v>
      </c>
      <c r="QMH181" s="216">
        <f t="shared" si="232"/>
        <v>0</v>
      </c>
      <c r="QMI181" s="216">
        <f t="shared" si="232"/>
        <v>0</v>
      </c>
      <c r="QMJ181" s="216">
        <f t="shared" si="232"/>
        <v>0</v>
      </c>
      <c r="QMK181" s="216">
        <f t="shared" si="232"/>
        <v>0</v>
      </c>
      <c r="QML181" s="216">
        <f t="shared" si="232"/>
        <v>0</v>
      </c>
      <c r="QMM181" s="216">
        <f t="shared" si="232"/>
        <v>0</v>
      </c>
      <c r="QMN181" s="216">
        <f t="shared" ref="QMN181:QOY181" si="233">QMN180+QMN174+QMN168+QMN155+QMN142+QMN131+QMN126+QMN110+QMN92+QMN76+QMN54+QMN22</f>
        <v>0</v>
      </c>
      <c r="QMO181" s="216">
        <f t="shared" si="233"/>
        <v>0</v>
      </c>
      <c r="QMP181" s="216">
        <f t="shared" si="233"/>
        <v>0</v>
      </c>
      <c r="QMQ181" s="216">
        <f t="shared" si="233"/>
        <v>0</v>
      </c>
      <c r="QMR181" s="216">
        <f t="shared" si="233"/>
        <v>0</v>
      </c>
      <c r="QMS181" s="216">
        <f t="shared" si="233"/>
        <v>0</v>
      </c>
      <c r="QMT181" s="216">
        <f t="shared" si="233"/>
        <v>0</v>
      </c>
      <c r="QMU181" s="216">
        <f t="shared" si="233"/>
        <v>0</v>
      </c>
      <c r="QMV181" s="216">
        <f t="shared" si="233"/>
        <v>0</v>
      </c>
      <c r="QMW181" s="216">
        <f t="shared" si="233"/>
        <v>0</v>
      </c>
      <c r="QMX181" s="216">
        <f t="shared" si="233"/>
        <v>0</v>
      </c>
      <c r="QMY181" s="216">
        <f t="shared" si="233"/>
        <v>0</v>
      </c>
      <c r="QMZ181" s="216">
        <f t="shared" si="233"/>
        <v>0</v>
      </c>
      <c r="QNA181" s="216">
        <f t="shared" si="233"/>
        <v>0</v>
      </c>
      <c r="QNB181" s="216">
        <f t="shared" si="233"/>
        <v>0</v>
      </c>
      <c r="QNC181" s="216">
        <f t="shared" si="233"/>
        <v>0</v>
      </c>
      <c r="QND181" s="216">
        <f t="shared" si="233"/>
        <v>0</v>
      </c>
      <c r="QNE181" s="216">
        <f t="shared" si="233"/>
        <v>0</v>
      </c>
      <c r="QNF181" s="216">
        <f t="shared" si="233"/>
        <v>0</v>
      </c>
      <c r="QNG181" s="216">
        <f t="shared" si="233"/>
        <v>0</v>
      </c>
      <c r="QNH181" s="216">
        <f t="shared" si="233"/>
        <v>0</v>
      </c>
      <c r="QNI181" s="216">
        <f t="shared" si="233"/>
        <v>0</v>
      </c>
      <c r="QNJ181" s="216">
        <f t="shared" si="233"/>
        <v>0</v>
      </c>
      <c r="QNK181" s="216">
        <f t="shared" si="233"/>
        <v>0</v>
      </c>
      <c r="QNL181" s="216">
        <f t="shared" si="233"/>
        <v>0</v>
      </c>
      <c r="QNM181" s="216">
        <f t="shared" si="233"/>
        <v>0</v>
      </c>
      <c r="QNN181" s="216">
        <f t="shared" si="233"/>
        <v>0</v>
      </c>
      <c r="QNO181" s="216">
        <f t="shared" si="233"/>
        <v>0</v>
      </c>
      <c r="QNP181" s="216">
        <f t="shared" si="233"/>
        <v>0</v>
      </c>
      <c r="QNQ181" s="216">
        <f t="shared" si="233"/>
        <v>0</v>
      </c>
      <c r="QNR181" s="216">
        <f t="shared" si="233"/>
        <v>0</v>
      </c>
      <c r="QNS181" s="216">
        <f t="shared" si="233"/>
        <v>0</v>
      </c>
      <c r="QNT181" s="216">
        <f t="shared" si="233"/>
        <v>0</v>
      </c>
      <c r="QNU181" s="216">
        <f t="shared" si="233"/>
        <v>0</v>
      </c>
      <c r="QNV181" s="216">
        <f t="shared" si="233"/>
        <v>0</v>
      </c>
      <c r="QNW181" s="216">
        <f t="shared" si="233"/>
        <v>0</v>
      </c>
      <c r="QNX181" s="216">
        <f t="shared" si="233"/>
        <v>0</v>
      </c>
      <c r="QNY181" s="216">
        <f t="shared" si="233"/>
        <v>0</v>
      </c>
      <c r="QNZ181" s="216">
        <f t="shared" si="233"/>
        <v>0</v>
      </c>
      <c r="QOA181" s="216">
        <f t="shared" si="233"/>
        <v>0</v>
      </c>
      <c r="QOB181" s="216">
        <f t="shared" si="233"/>
        <v>0</v>
      </c>
      <c r="QOC181" s="216">
        <f t="shared" si="233"/>
        <v>0</v>
      </c>
      <c r="QOD181" s="216">
        <f t="shared" si="233"/>
        <v>0</v>
      </c>
      <c r="QOE181" s="216">
        <f t="shared" si="233"/>
        <v>0</v>
      </c>
      <c r="QOF181" s="216">
        <f t="shared" si="233"/>
        <v>0</v>
      </c>
      <c r="QOG181" s="216">
        <f t="shared" si="233"/>
        <v>0</v>
      </c>
      <c r="QOH181" s="216">
        <f t="shared" si="233"/>
        <v>0</v>
      </c>
      <c r="QOI181" s="216">
        <f t="shared" si="233"/>
        <v>0</v>
      </c>
      <c r="QOJ181" s="216">
        <f t="shared" si="233"/>
        <v>0</v>
      </c>
      <c r="QOK181" s="216">
        <f t="shared" si="233"/>
        <v>0</v>
      </c>
      <c r="QOL181" s="216">
        <f t="shared" si="233"/>
        <v>0</v>
      </c>
      <c r="QOM181" s="216">
        <f t="shared" si="233"/>
        <v>0</v>
      </c>
      <c r="QON181" s="216">
        <f t="shared" si="233"/>
        <v>0</v>
      </c>
      <c r="QOO181" s="216">
        <f t="shared" si="233"/>
        <v>0</v>
      </c>
      <c r="QOP181" s="216">
        <f t="shared" si="233"/>
        <v>0</v>
      </c>
      <c r="QOQ181" s="216">
        <f t="shared" si="233"/>
        <v>0</v>
      </c>
      <c r="QOR181" s="216">
        <f t="shared" si="233"/>
        <v>0</v>
      </c>
      <c r="QOS181" s="216">
        <f t="shared" si="233"/>
        <v>0</v>
      </c>
      <c r="QOT181" s="216">
        <f t="shared" si="233"/>
        <v>0</v>
      </c>
      <c r="QOU181" s="216">
        <f t="shared" si="233"/>
        <v>0</v>
      </c>
      <c r="QOV181" s="216">
        <f t="shared" si="233"/>
        <v>0</v>
      </c>
      <c r="QOW181" s="216">
        <f t="shared" si="233"/>
        <v>0</v>
      </c>
      <c r="QOX181" s="216">
        <f t="shared" si="233"/>
        <v>0</v>
      </c>
      <c r="QOY181" s="216">
        <f t="shared" si="233"/>
        <v>0</v>
      </c>
      <c r="QOZ181" s="216">
        <f t="shared" ref="QOZ181:QRK181" si="234">QOZ180+QOZ174+QOZ168+QOZ155+QOZ142+QOZ131+QOZ126+QOZ110+QOZ92+QOZ76+QOZ54+QOZ22</f>
        <v>0</v>
      </c>
      <c r="QPA181" s="216">
        <f t="shared" si="234"/>
        <v>0</v>
      </c>
      <c r="QPB181" s="216">
        <f t="shared" si="234"/>
        <v>0</v>
      </c>
      <c r="QPC181" s="216">
        <f t="shared" si="234"/>
        <v>0</v>
      </c>
      <c r="QPD181" s="216">
        <f t="shared" si="234"/>
        <v>0</v>
      </c>
      <c r="QPE181" s="216">
        <f t="shared" si="234"/>
        <v>0</v>
      </c>
      <c r="QPF181" s="216">
        <f t="shared" si="234"/>
        <v>0</v>
      </c>
      <c r="QPG181" s="216">
        <f t="shared" si="234"/>
        <v>0</v>
      </c>
      <c r="QPH181" s="216">
        <f t="shared" si="234"/>
        <v>0</v>
      </c>
      <c r="QPI181" s="216">
        <f t="shared" si="234"/>
        <v>0</v>
      </c>
      <c r="QPJ181" s="216">
        <f t="shared" si="234"/>
        <v>0</v>
      </c>
      <c r="QPK181" s="216">
        <f t="shared" si="234"/>
        <v>0</v>
      </c>
      <c r="QPL181" s="216">
        <f t="shared" si="234"/>
        <v>0</v>
      </c>
      <c r="QPM181" s="216">
        <f t="shared" si="234"/>
        <v>0</v>
      </c>
      <c r="QPN181" s="216">
        <f t="shared" si="234"/>
        <v>0</v>
      </c>
      <c r="QPO181" s="216">
        <f t="shared" si="234"/>
        <v>0</v>
      </c>
      <c r="QPP181" s="216">
        <f t="shared" si="234"/>
        <v>0</v>
      </c>
      <c r="QPQ181" s="216">
        <f t="shared" si="234"/>
        <v>0</v>
      </c>
      <c r="QPR181" s="216">
        <f t="shared" si="234"/>
        <v>0</v>
      </c>
      <c r="QPS181" s="216">
        <f t="shared" si="234"/>
        <v>0</v>
      </c>
      <c r="QPT181" s="216">
        <f t="shared" si="234"/>
        <v>0</v>
      </c>
      <c r="QPU181" s="216">
        <f t="shared" si="234"/>
        <v>0</v>
      </c>
      <c r="QPV181" s="216">
        <f t="shared" si="234"/>
        <v>0</v>
      </c>
      <c r="QPW181" s="216">
        <f t="shared" si="234"/>
        <v>0</v>
      </c>
      <c r="QPX181" s="216">
        <f t="shared" si="234"/>
        <v>0</v>
      </c>
      <c r="QPY181" s="216">
        <f t="shared" si="234"/>
        <v>0</v>
      </c>
      <c r="QPZ181" s="216">
        <f t="shared" si="234"/>
        <v>0</v>
      </c>
      <c r="QQA181" s="216">
        <f t="shared" si="234"/>
        <v>0</v>
      </c>
      <c r="QQB181" s="216">
        <f t="shared" si="234"/>
        <v>0</v>
      </c>
      <c r="QQC181" s="216">
        <f t="shared" si="234"/>
        <v>0</v>
      </c>
      <c r="QQD181" s="216">
        <f t="shared" si="234"/>
        <v>0</v>
      </c>
      <c r="QQE181" s="216">
        <f t="shared" si="234"/>
        <v>0</v>
      </c>
      <c r="QQF181" s="216">
        <f t="shared" si="234"/>
        <v>0</v>
      </c>
      <c r="QQG181" s="216">
        <f t="shared" si="234"/>
        <v>0</v>
      </c>
      <c r="QQH181" s="216">
        <f t="shared" si="234"/>
        <v>0</v>
      </c>
      <c r="QQI181" s="216">
        <f t="shared" si="234"/>
        <v>0</v>
      </c>
      <c r="QQJ181" s="216">
        <f t="shared" si="234"/>
        <v>0</v>
      </c>
      <c r="QQK181" s="216">
        <f t="shared" si="234"/>
        <v>0</v>
      </c>
      <c r="QQL181" s="216">
        <f t="shared" si="234"/>
        <v>0</v>
      </c>
      <c r="QQM181" s="216">
        <f t="shared" si="234"/>
        <v>0</v>
      </c>
      <c r="QQN181" s="216">
        <f t="shared" si="234"/>
        <v>0</v>
      </c>
      <c r="QQO181" s="216">
        <f t="shared" si="234"/>
        <v>0</v>
      </c>
      <c r="QQP181" s="216">
        <f t="shared" si="234"/>
        <v>0</v>
      </c>
      <c r="QQQ181" s="216">
        <f t="shared" si="234"/>
        <v>0</v>
      </c>
      <c r="QQR181" s="216">
        <f t="shared" si="234"/>
        <v>0</v>
      </c>
      <c r="QQS181" s="216">
        <f t="shared" si="234"/>
        <v>0</v>
      </c>
      <c r="QQT181" s="216">
        <f t="shared" si="234"/>
        <v>0</v>
      </c>
      <c r="QQU181" s="216">
        <f t="shared" si="234"/>
        <v>0</v>
      </c>
      <c r="QQV181" s="216">
        <f t="shared" si="234"/>
        <v>0</v>
      </c>
      <c r="QQW181" s="216">
        <f t="shared" si="234"/>
        <v>0</v>
      </c>
      <c r="QQX181" s="216">
        <f t="shared" si="234"/>
        <v>0</v>
      </c>
      <c r="QQY181" s="216">
        <f t="shared" si="234"/>
        <v>0</v>
      </c>
      <c r="QQZ181" s="216">
        <f t="shared" si="234"/>
        <v>0</v>
      </c>
      <c r="QRA181" s="216">
        <f t="shared" si="234"/>
        <v>0</v>
      </c>
      <c r="QRB181" s="216">
        <f t="shared" si="234"/>
        <v>0</v>
      </c>
      <c r="QRC181" s="216">
        <f t="shared" si="234"/>
        <v>0</v>
      </c>
      <c r="QRD181" s="216">
        <f t="shared" si="234"/>
        <v>0</v>
      </c>
      <c r="QRE181" s="216">
        <f t="shared" si="234"/>
        <v>0</v>
      </c>
      <c r="QRF181" s="216">
        <f t="shared" si="234"/>
        <v>0</v>
      </c>
      <c r="QRG181" s="216">
        <f t="shared" si="234"/>
        <v>0</v>
      </c>
      <c r="QRH181" s="216">
        <f t="shared" si="234"/>
        <v>0</v>
      </c>
      <c r="QRI181" s="216">
        <f t="shared" si="234"/>
        <v>0</v>
      </c>
      <c r="QRJ181" s="216">
        <f t="shared" si="234"/>
        <v>0</v>
      </c>
      <c r="QRK181" s="216">
        <f t="shared" si="234"/>
        <v>0</v>
      </c>
      <c r="QRL181" s="216">
        <f t="shared" ref="QRL181:QTW181" si="235">QRL180+QRL174+QRL168+QRL155+QRL142+QRL131+QRL126+QRL110+QRL92+QRL76+QRL54+QRL22</f>
        <v>0</v>
      </c>
      <c r="QRM181" s="216">
        <f t="shared" si="235"/>
        <v>0</v>
      </c>
      <c r="QRN181" s="216">
        <f t="shared" si="235"/>
        <v>0</v>
      </c>
      <c r="QRO181" s="216">
        <f t="shared" si="235"/>
        <v>0</v>
      </c>
      <c r="QRP181" s="216">
        <f t="shared" si="235"/>
        <v>0</v>
      </c>
      <c r="QRQ181" s="216">
        <f t="shared" si="235"/>
        <v>0</v>
      </c>
      <c r="QRR181" s="216">
        <f t="shared" si="235"/>
        <v>0</v>
      </c>
      <c r="QRS181" s="216">
        <f t="shared" si="235"/>
        <v>0</v>
      </c>
      <c r="QRT181" s="216">
        <f t="shared" si="235"/>
        <v>0</v>
      </c>
      <c r="QRU181" s="216">
        <f t="shared" si="235"/>
        <v>0</v>
      </c>
      <c r="QRV181" s="216">
        <f t="shared" si="235"/>
        <v>0</v>
      </c>
      <c r="QRW181" s="216">
        <f t="shared" si="235"/>
        <v>0</v>
      </c>
      <c r="QRX181" s="216">
        <f t="shared" si="235"/>
        <v>0</v>
      </c>
      <c r="QRY181" s="216">
        <f t="shared" si="235"/>
        <v>0</v>
      </c>
      <c r="QRZ181" s="216">
        <f t="shared" si="235"/>
        <v>0</v>
      </c>
      <c r="QSA181" s="216">
        <f t="shared" si="235"/>
        <v>0</v>
      </c>
      <c r="QSB181" s="216">
        <f t="shared" si="235"/>
        <v>0</v>
      </c>
      <c r="QSC181" s="216">
        <f t="shared" si="235"/>
        <v>0</v>
      </c>
      <c r="QSD181" s="216">
        <f t="shared" si="235"/>
        <v>0</v>
      </c>
      <c r="QSE181" s="216">
        <f t="shared" si="235"/>
        <v>0</v>
      </c>
      <c r="QSF181" s="216">
        <f t="shared" si="235"/>
        <v>0</v>
      </c>
      <c r="QSG181" s="216">
        <f t="shared" si="235"/>
        <v>0</v>
      </c>
      <c r="QSH181" s="216">
        <f t="shared" si="235"/>
        <v>0</v>
      </c>
      <c r="QSI181" s="216">
        <f t="shared" si="235"/>
        <v>0</v>
      </c>
      <c r="QSJ181" s="216">
        <f t="shared" si="235"/>
        <v>0</v>
      </c>
      <c r="QSK181" s="216">
        <f t="shared" si="235"/>
        <v>0</v>
      </c>
      <c r="QSL181" s="216">
        <f t="shared" si="235"/>
        <v>0</v>
      </c>
      <c r="QSM181" s="216">
        <f t="shared" si="235"/>
        <v>0</v>
      </c>
      <c r="QSN181" s="216">
        <f t="shared" si="235"/>
        <v>0</v>
      </c>
      <c r="QSO181" s="216">
        <f t="shared" si="235"/>
        <v>0</v>
      </c>
      <c r="QSP181" s="216">
        <f t="shared" si="235"/>
        <v>0</v>
      </c>
      <c r="QSQ181" s="216">
        <f t="shared" si="235"/>
        <v>0</v>
      </c>
      <c r="QSR181" s="216">
        <f t="shared" si="235"/>
        <v>0</v>
      </c>
      <c r="QSS181" s="216">
        <f t="shared" si="235"/>
        <v>0</v>
      </c>
      <c r="QST181" s="216">
        <f t="shared" si="235"/>
        <v>0</v>
      </c>
      <c r="QSU181" s="216">
        <f t="shared" si="235"/>
        <v>0</v>
      </c>
      <c r="QSV181" s="216">
        <f t="shared" si="235"/>
        <v>0</v>
      </c>
      <c r="QSW181" s="216">
        <f t="shared" si="235"/>
        <v>0</v>
      </c>
      <c r="QSX181" s="216">
        <f t="shared" si="235"/>
        <v>0</v>
      </c>
      <c r="QSY181" s="216">
        <f t="shared" si="235"/>
        <v>0</v>
      </c>
      <c r="QSZ181" s="216">
        <f t="shared" si="235"/>
        <v>0</v>
      </c>
      <c r="QTA181" s="216">
        <f t="shared" si="235"/>
        <v>0</v>
      </c>
      <c r="QTB181" s="216">
        <f t="shared" si="235"/>
        <v>0</v>
      </c>
      <c r="QTC181" s="216">
        <f t="shared" si="235"/>
        <v>0</v>
      </c>
      <c r="QTD181" s="216">
        <f t="shared" si="235"/>
        <v>0</v>
      </c>
      <c r="QTE181" s="216">
        <f t="shared" si="235"/>
        <v>0</v>
      </c>
      <c r="QTF181" s="216">
        <f t="shared" si="235"/>
        <v>0</v>
      </c>
      <c r="QTG181" s="216">
        <f t="shared" si="235"/>
        <v>0</v>
      </c>
      <c r="QTH181" s="216">
        <f t="shared" si="235"/>
        <v>0</v>
      </c>
      <c r="QTI181" s="216">
        <f t="shared" si="235"/>
        <v>0</v>
      </c>
      <c r="QTJ181" s="216">
        <f t="shared" si="235"/>
        <v>0</v>
      </c>
      <c r="QTK181" s="216">
        <f t="shared" si="235"/>
        <v>0</v>
      </c>
      <c r="QTL181" s="216">
        <f t="shared" si="235"/>
        <v>0</v>
      </c>
      <c r="QTM181" s="216">
        <f t="shared" si="235"/>
        <v>0</v>
      </c>
      <c r="QTN181" s="216">
        <f t="shared" si="235"/>
        <v>0</v>
      </c>
      <c r="QTO181" s="216">
        <f t="shared" si="235"/>
        <v>0</v>
      </c>
      <c r="QTP181" s="216">
        <f t="shared" si="235"/>
        <v>0</v>
      </c>
      <c r="QTQ181" s="216">
        <f t="shared" si="235"/>
        <v>0</v>
      </c>
      <c r="QTR181" s="216">
        <f t="shared" si="235"/>
        <v>0</v>
      </c>
      <c r="QTS181" s="216">
        <f t="shared" si="235"/>
        <v>0</v>
      </c>
      <c r="QTT181" s="216">
        <f t="shared" si="235"/>
        <v>0</v>
      </c>
      <c r="QTU181" s="216">
        <f t="shared" si="235"/>
        <v>0</v>
      </c>
      <c r="QTV181" s="216">
        <f t="shared" si="235"/>
        <v>0</v>
      </c>
      <c r="QTW181" s="216">
        <f t="shared" si="235"/>
        <v>0</v>
      </c>
      <c r="QTX181" s="216">
        <f t="shared" ref="QTX181:QWI181" si="236">QTX180+QTX174+QTX168+QTX155+QTX142+QTX131+QTX126+QTX110+QTX92+QTX76+QTX54+QTX22</f>
        <v>0</v>
      </c>
      <c r="QTY181" s="216">
        <f t="shared" si="236"/>
        <v>0</v>
      </c>
      <c r="QTZ181" s="216">
        <f t="shared" si="236"/>
        <v>0</v>
      </c>
      <c r="QUA181" s="216">
        <f t="shared" si="236"/>
        <v>0</v>
      </c>
      <c r="QUB181" s="216">
        <f t="shared" si="236"/>
        <v>0</v>
      </c>
      <c r="QUC181" s="216">
        <f t="shared" si="236"/>
        <v>0</v>
      </c>
      <c r="QUD181" s="216">
        <f t="shared" si="236"/>
        <v>0</v>
      </c>
      <c r="QUE181" s="216">
        <f t="shared" si="236"/>
        <v>0</v>
      </c>
      <c r="QUF181" s="216">
        <f t="shared" si="236"/>
        <v>0</v>
      </c>
      <c r="QUG181" s="216">
        <f t="shared" si="236"/>
        <v>0</v>
      </c>
      <c r="QUH181" s="216">
        <f t="shared" si="236"/>
        <v>0</v>
      </c>
      <c r="QUI181" s="216">
        <f t="shared" si="236"/>
        <v>0</v>
      </c>
      <c r="QUJ181" s="216">
        <f t="shared" si="236"/>
        <v>0</v>
      </c>
      <c r="QUK181" s="216">
        <f t="shared" si="236"/>
        <v>0</v>
      </c>
      <c r="QUL181" s="216">
        <f t="shared" si="236"/>
        <v>0</v>
      </c>
      <c r="QUM181" s="216">
        <f t="shared" si="236"/>
        <v>0</v>
      </c>
      <c r="QUN181" s="216">
        <f t="shared" si="236"/>
        <v>0</v>
      </c>
      <c r="QUO181" s="216">
        <f t="shared" si="236"/>
        <v>0</v>
      </c>
      <c r="QUP181" s="216">
        <f t="shared" si="236"/>
        <v>0</v>
      </c>
      <c r="QUQ181" s="216">
        <f t="shared" si="236"/>
        <v>0</v>
      </c>
      <c r="QUR181" s="216">
        <f t="shared" si="236"/>
        <v>0</v>
      </c>
      <c r="QUS181" s="216">
        <f t="shared" si="236"/>
        <v>0</v>
      </c>
      <c r="QUT181" s="216">
        <f t="shared" si="236"/>
        <v>0</v>
      </c>
      <c r="QUU181" s="216">
        <f t="shared" si="236"/>
        <v>0</v>
      </c>
      <c r="QUV181" s="216">
        <f t="shared" si="236"/>
        <v>0</v>
      </c>
      <c r="QUW181" s="216">
        <f t="shared" si="236"/>
        <v>0</v>
      </c>
      <c r="QUX181" s="216">
        <f t="shared" si="236"/>
        <v>0</v>
      </c>
      <c r="QUY181" s="216">
        <f t="shared" si="236"/>
        <v>0</v>
      </c>
      <c r="QUZ181" s="216">
        <f t="shared" si="236"/>
        <v>0</v>
      </c>
      <c r="QVA181" s="216">
        <f t="shared" si="236"/>
        <v>0</v>
      </c>
      <c r="QVB181" s="216">
        <f t="shared" si="236"/>
        <v>0</v>
      </c>
      <c r="QVC181" s="216">
        <f t="shared" si="236"/>
        <v>0</v>
      </c>
      <c r="QVD181" s="216">
        <f t="shared" si="236"/>
        <v>0</v>
      </c>
      <c r="QVE181" s="216">
        <f t="shared" si="236"/>
        <v>0</v>
      </c>
      <c r="QVF181" s="216">
        <f t="shared" si="236"/>
        <v>0</v>
      </c>
      <c r="QVG181" s="216">
        <f t="shared" si="236"/>
        <v>0</v>
      </c>
      <c r="QVH181" s="216">
        <f t="shared" si="236"/>
        <v>0</v>
      </c>
      <c r="QVI181" s="216">
        <f t="shared" si="236"/>
        <v>0</v>
      </c>
      <c r="QVJ181" s="216">
        <f t="shared" si="236"/>
        <v>0</v>
      </c>
      <c r="QVK181" s="216">
        <f t="shared" si="236"/>
        <v>0</v>
      </c>
      <c r="QVL181" s="216">
        <f t="shared" si="236"/>
        <v>0</v>
      </c>
      <c r="QVM181" s="216">
        <f t="shared" si="236"/>
        <v>0</v>
      </c>
      <c r="QVN181" s="216">
        <f t="shared" si="236"/>
        <v>0</v>
      </c>
      <c r="QVO181" s="216">
        <f t="shared" si="236"/>
        <v>0</v>
      </c>
      <c r="QVP181" s="216">
        <f t="shared" si="236"/>
        <v>0</v>
      </c>
      <c r="QVQ181" s="216">
        <f t="shared" si="236"/>
        <v>0</v>
      </c>
      <c r="QVR181" s="216">
        <f t="shared" si="236"/>
        <v>0</v>
      </c>
      <c r="QVS181" s="216">
        <f t="shared" si="236"/>
        <v>0</v>
      </c>
      <c r="QVT181" s="216">
        <f t="shared" si="236"/>
        <v>0</v>
      </c>
      <c r="QVU181" s="216">
        <f t="shared" si="236"/>
        <v>0</v>
      </c>
      <c r="QVV181" s="216">
        <f t="shared" si="236"/>
        <v>0</v>
      </c>
      <c r="QVW181" s="216">
        <f t="shared" si="236"/>
        <v>0</v>
      </c>
      <c r="QVX181" s="216">
        <f t="shared" si="236"/>
        <v>0</v>
      </c>
      <c r="QVY181" s="216">
        <f t="shared" si="236"/>
        <v>0</v>
      </c>
      <c r="QVZ181" s="216">
        <f t="shared" si="236"/>
        <v>0</v>
      </c>
      <c r="QWA181" s="216">
        <f t="shared" si="236"/>
        <v>0</v>
      </c>
      <c r="QWB181" s="216">
        <f t="shared" si="236"/>
        <v>0</v>
      </c>
      <c r="QWC181" s="216">
        <f t="shared" si="236"/>
        <v>0</v>
      </c>
      <c r="QWD181" s="216">
        <f t="shared" si="236"/>
        <v>0</v>
      </c>
      <c r="QWE181" s="216">
        <f t="shared" si="236"/>
        <v>0</v>
      </c>
      <c r="QWF181" s="216">
        <f t="shared" si="236"/>
        <v>0</v>
      </c>
      <c r="QWG181" s="216">
        <f t="shared" si="236"/>
        <v>0</v>
      </c>
      <c r="QWH181" s="216">
        <f t="shared" si="236"/>
        <v>0</v>
      </c>
      <c r="QWI181" s="216">
        <f t="shared" si="236"/>
        <v>0</v>
      </c>
      <c r="QWJ181" s="216">
        <f t="shared" ref="QWJ181:QYU181" si="237">QWJ180+QWJ174+QWJ168+QWJ155+QWJ142+QWJ131+QWJ126+QWJ110+QWJ92+QWJ76+QWJ54+QWJ22</f>
        <v>0</v>
      </c>
      <c r="QWK181" s="216">
        <f t="shared" si="237"/>
        <v>0</v>
      </c>
      <c r="QWL181" s="216">
        <f t="shared" si="237"/>
        <v>0</v>
      </c>
      <c r="QWM181" s="216">
        <f t="shared" si="237"/>
        <v>0</v>
      </c>
      <c r="QWN181" s="216">
        <f t="shared" si="237"/>
        <v>0</v>
      </c>
      <c r="QWO181" s="216">
        <f t="shared" si="237"/>
        <v>0</v>
      </c>
      <c r="QWP181" s="216">
        <f t="shared" si="237"/>
        <v>0</v>
      </c>
      <c r="QWQ181" s="216">
        <f t="shared" si="237"/>
        <v>0</v>
      </c>
      <c r="QWR181" s="216">
        <f t="shared" si="237"/>
        <v>0</v>
      </c>
      <c r="QWS181" s="216">
        <f t="shared" si="237"/>
        <v>0</v>
      </c>
      <c r="QWT181" s="216">
        <f t="shared" si="237"/>
        <v>0</v>
      </c>
      <c r="QWU181" s="216">
        <f t="shared" si="237"/>
        <v>0</v>
      </c>
      <c r="QWV181" s="216">
        <f t="shared" si="237"/>
        <v>0</v>
      </c>
      <c r="QWW181" s="216">
        <f t="shared" si="237"/>
        <v>0</v>
      </c>
      <c r="QWX181" s="216">
        <f t="shared" si="237"/>
        <v>0</v>
      </c>
      <c r="QWY181" s="216">
        <f t="shared" si="237"/>
        <v>0</v>
      </c>
      <c r="QWZ181" s="216">
        <f t="shared" si="237"/>
        <v>0</v>
      </c>
      <c r="QXA181" s="216">
        <f t="shared" si="237"/>
        <v>0</v>
      </c>
      <c r="QXB181" s="216">
        <f t="shared" si="237"/>
        <v>0</v>
      </c>
      <c r="QXC181" s="216">
        <f t="shared" si="237"/>
        <v>0</v>
      </c>
      <c r="QXD181" s="216">
        <f t="shared" si="237"/>
        <v>0</v>
      </c>
      <c r="QXE181" s="216">
        <f t="shared" si="237"/>
        <v>0</v>
      </c>
      <c r="QXF181" s="216">
        <f t="shared" si="237"/>
        <v>0</v>
      </c>
      <c r="QXG181" s="216">
        <f t="shared" si="237"/>
        <v>0</v>
      </c>
      <c r="QXH181" s="216">
        <f t="shared" si="237"/>
        <v>0</v>
      </c>
      <c r="QXI181" s="216">
        <f t="shared" si="237"/>
        <v>0</v>
      </c>
      <c r="QXJ181" s="216">
        <f t="shared" si="237"/>
        <v>0</v>
      </c>
      <c r="QXK181" s="216">
        <f t="shared" si="237"/>
        <v>0</v>
      </c>
      <c r="QXL181" s="216">
        <f t="shared" si="237"/>
        <v>0</v>
      </c>
      <c r="QXM181" s="216">
        <f t="shared" si="237"/>
        <v>0</v>
      </c>
      <c r="QXN181" s="216">
        <f t="shared" si="237"/>
        <v>0</v>
      </c>
      <c r="QXO181" s="216">
        <f t="shared" si="237"/>
        <v>0</v>
      </c>
      <c r="QXP181" s="216">
        <f t="shared" si="237"/>
        <v>0</v>
      </c>
      <c r="QXQ181" s="216">
        <f t="shared" si="237"/>
        <v>0</v>
      </c>
      <c r="QXR181" s="216">
        <f t="shared" si="237"/>
        <v>0</v>
      </c>
      <c r="QXS181" s="216">
        <f t="shared" si="237"/>
        <v>0</v>
      </c>
      <c r="QXT181" s="216">
        <f t="shared" si="237"/>
        <v>0</v>
      </c>
      <c r="QXU181" s="216">
        <f t="shared" si="237"/>
        <v>0</v>
      </c>
      <c r="QXV181" s="216">
        <f t="shared" si="237"/>
        <v>0</v>
      </c>
      <c r="QXW181" s="216">
        <f t="shared" si="237"/>
        <v>0</v>
      </c>
      <c r="QXX181" s="216">
        <f t="shared" si="237"/>
        <v>0</v>
      </c>
      <c r="QXY181" s="216">
        <f t="shared" si="237"/>
        <v>0</v>
      </c>
      <c r="QXZ181" s="216">
        <f t="shared" si="237"/>
        <v>0</v>
      </c>
      <c r="QYA181" s="216">
        <f t="shared" si="237"/>
        <v>0</v>
      </c>
      <c r="QYB181" s="216">
        <f t="shared" si="237"/>
        <v>0</v>
      </c>
      <c r="QYC181" s="216">
        <f t="shared" si="237"/>
        <v>0</v>
      </c>
      <c r="QYD181" s="216">
        <f t="shared" si="237"/>
        <v>0</v>
      </c>
      <c r="QYE181" s="216">
        <f t="shared" si="237"/>
        <v>0</v>
      </c>
      <c r="QYF181" s="216">
        <f t="shared" si="237"/>
        <v>0</v>
      </c>
      <c r="QYG181" s="216">
        <f t="shared" si="237"/>
        <v>0</v>
      </c>
      <c r="QYH181" s="216">
        <f t="shared" si="237"/>
        <v>0</v>
      </c>
      <c r="QYI181" s="216">
        <f t="shared" si="237"/>
        <v>0</v>
      </c>
      <c r="QYJ181" s="216">
        <f t="shared" si="237"/>
        <v>0</v>
      </c>
      <c r="QYK181" s="216">
        <f t="shared" si="237"/>
        <v>0</v>
      </c>
      <c r="QYL181" s="216">
        <f t="shared" si="237"/>
        <v>0</v>
      </c>
      <c r="QYM181" s="216">
        <f t="shared" si="237"/>
        <v>0</v>
      </c>
      <c r="QYN181" s="216">
        <f t="shared" si="237"/>
        <v>0</v>
      </c>
      <c r="QYO181" s="216">
        <f t="shared" si="237"/>
        <v>0</v>
      </c>
      <c r="QYP181" s="216">
        <f t="shared" si="237"/>
        <v>0</v>
      </c>
      <c r="QYQ181" s="216">
        <f t="shared" si="237"/>
        <v>0</v>
      </c>
      <c r="QYR181" s="216">
        <f t="shared" si="237"/>
        <v>0</v>
      </c>
      <c r="QYS181" s="216">
        <f t="shared" si="237"/>
        <v>0</v>
      </c>
      <c r="QYT181" s="216">
        <f t="shared" si="237"/>
        <v>0</v>
      </c>
      <c r="QYU181" s="216">
        <f t="shared" si="237"/>
        <v>0</v>
      </c>
      <c r="QYV181" s="216">
        <f t="shared" ref="QYV181:RBG181" si="238">QYV180+QYV174+QYV168+QYV155+QYV142+QYV131+QYV126+QYV110+QYV92+QYV76+QYV54+QYV22</f>
        <v>0</v>
      </c>
      <c r="QYW181" s="216">
        <f t="shared" si="238"/>
        <v>0</v>
      </c>
      <c r="QYX181" s="216">
        <f t="shared" si="238"/>
        <v>0</v>
      </c>
      <c r="QYY181" s="216">
        <f t="shared" si="238"/>
        <v>0</v>
      </c>
      <c r="QYZ181" s="216">
        <f t="shared" si="238"/>
        <v>0</v>
      </c>
      <c r="QZA181" s="216">
        <f t="shared" si="238"/>
        <v>0</v>
      </c>
      <c r="QZB181" s="216">
        <f t="shared" si="238"/>
        <v>0</v>
      </c>
      <c r="QZC181" s="216">
        <f t="shared" si="238"/>
        <v>0</v>
      </c>
      <c r="QZD181" s="216">
        <f t="shared" si="238"/>
        <v>0</v>
      </c>
      <c r="QZE181" s="216">
        <f t="shared" si="238"/>
        <v>0</v>
      </c>
      <c r="QZF181" s="216">
        <f t="shared" si="238"/>
        <v>0</v>
      </c>
      <c r="QZG181" s="216">
        <f t="shared" si="238"/>
        <v>0</v>
      </c>
      <c r="QZH181" s="216">
        <f t="shared" si="238"/>
        <v>0</v>
      </c>
      <c r="QZI181" s="216">
        <f t="shared" si="238"/>
        <v>0</v>
      </c>
      <c r="QZJ181" s="216">
        <f t="shared" si="238"/>
        <v>0</v>
      </c>
      <c r="QZK181" s="216">
        <f t="shared" si="238"/>
        <v>0</v>
      </c>
      <c r="QZL181" s="216">
        <f t="shared" si="238"/>
        <v>0</v>
      </c>
      <c r="QZM181" s="216">
        <f t="shared" si="238"/>
        <v>0</v>
      </c>
      <c r="QZN181" s="216">
        <f t="shared" si="238"/>
        <v>0</v>
      </c>
      <c r="QZO181" s="216">
        <f t="shared" si="238"/>
        <v>0</v>
      </c>
      <c r="QZP181" s="216">
        <f t="shared" si="238"/>
        <v>0</v>
      </c>
      <c r="QZQ181" s="216">
        <f t="shared" si="238"/>
        <v>0</v>
      </c>
      <c r="QZR181" s="216">
        <f t="shared" si="238"/>
        <v>0</v>
      </c>
      <c r="QZS181" s="216">
        <f t="shared" si="238"/>
        <v>0</v>
      </c>
      <c r="QZT181" s="216">
        <f t="shared" si="238"/>
        <v>0</v>
      </c>
      <c r="QZU181" s="216">
        <f t="shared" si="238"/>
        <v>0</v>
      </c>
      <c r="QZV181" s="216">
        <f t="shared" si="238"/>
        <v>0</v>
      </c>
      <c r="QZW181" s="216">
        <f t="shared" si="238"/>
        <v>0</v>
      </c>
      <c r="QZX181" s="216">
        <f t="shared" si="238"/>
        <v>0</v>
      </c>
      <c r="QZY181" s="216">
        <f t="shared" si="238"/>
        <v>0</v>
      </c>
      <c r="QZZ181" s="216">
        <f t="shared" si="238"/>
        <v>0</v>
      </c>
      <c r="RAA181" s="216">
        <f t="shared" si="238"/>
        <v>0</v>
      </c>
      <c r="RAB181" s="216">
        <f t="shared" si="238"/>
        <v>0</v>
      </c>
      <c r="RAC181" s="216">
        <f t="shared" si="238"/>
        <v>0</v>
      </c>
      <c r="RAD181" s="216">
        <f t="shared" si="238"/>
        <v>0</v>
      </c>
      <c r="RAE181" s="216">
        <f t="shared" si="238"/>
        <v>0</v>
      </c>
      <c r="RAF181" s="216">
        <f t="shared" si="238"/>
        <v>0</v>
      </c>
      <c r="RAG181" s="216">
        <f t="shared" si="238"/>
        <v>0</v>
      </c>
      <c r="RAH181" s="216">
        <f t="shared" si="238"/>
        <v>0</v>
      </c>
      <c r="RAI181" s="216">
        <f t="shared" si="238"/>
        <v>0</v>
      </c>
      <c r="RAJ181" s="216">
        <f t="shared" si="238"/>
        <v>0</v>
      </c>
      <c r="RAK181" s="216">
        <f t="shared" si="238"/>
        <v>0</v>
      </c>
      <c r="RAL181" s="216">
        <f t="shared" si="238"/>
        <v>0</v>
      </c>
      <c r="RAM181" s="216">
        <f t="shared" si="238"/>
        <v>0</v>
      </c>
      <c r="RAN181" s="216">
        <f t="shared" si="238"/>
        <v>0</v>
      </c>
      <c r="RAO181" s="216">
        <f t="shared" si="238"/>
        <v>0</v>
      </c>
      <c r="RAP181" s="216">
        <f t="shared" si="238"/>
        <v>0</v>
      </c>
      <c r="RAQ181" s="216">
        <f t="shared" si="238"/>
        <v>0</v>
      </c>
      <c r="RAR181" s="216">
        <f t="shared" si="238"/>
        <v>0</v>
      </c>
      <c r="RAS181" s="216">
        <f t="shared" si="238"/>
        <v>0</v>
      </c>
      <c r="RAT181" s="216">
        <f t="shared" si="238"/>
        <v>0</v>
      </c>
      <c r="RAU181" s="216">
        <f t="shared" si="238"/>
        <v>0</v>
      </c>
      <c r="RAV181" s="216">
        <f t="shared" si="238"/>
        <v>0</v>
      </c>
      <c r="RAW181" s="216">
        <f t="shared" si="238"/>
        <v>0</v>
      </c>
      <c r="RAX181" s="216">
        <f t="shared" si="238"/>
        <v>0</v>
      </c>
      <c r="RAY181" s="216">
        <f t="shared" si="238"/>
        <v>0</v>
      </c>
      <c r="RAZ181" s="216">
        <f t="shared" si="238"/>
        <v>0</v>
      </c>
      <c r="RBA181" s="216">
        <f t="shared" si="238"/>
        <v>0</v>
      </c>
      <c r="RBB181" s="216">
        <f t="shared" si="238"/>
        <v>0</v>
      </c>
      <c r="RBC181" s="216">
        <f t="shared" si="238"/>
        <v>0</v>
      </c>
      <c r="RBD181" s="216">
        <f t="shared" si="238"/>
        <v>0</v>
      </c>
      <c r="RBE181" s="216">
        <f t="shared" si="238"/>
        <v>0</v>
      </c>
      <c r="RBF181" s="216">
        <f t="shared" si="238"/>
        <v>0</v>
      </c>
      <c r="RBG181" s="216">
        <f t="shared" si="238"/>
        <v>0</v>
      </c>
      <c r="RBH181" s="216">
        <f t="shared" ref="RBH181:RDS181" si="239">RBH180+RBH174+RBH168+RBH155+RBH142+RBH131+RBH126+RBH110+RBH92+RBH76+RBH54+RBH22</f>
        <v>0</v>
      </c>
      <c r="RBI181" s="216">
        <f t="shared" si="239"/>
        <v>0</v>
      </c>
      <c r="RBJ181" s="216">
        <f t="shared" si="239"/>
        <v>0</v>
      </c>
      <c r="RBK181" s="216">
        <f t="shared" si="239"/>
        <v>0</v>
      </c>
      <c r="RBL181" s="216">
        <f t="shared" si="239"/>
        <v>0</v>
      </c>
      <c r="RBM181" s="216">
        <f t="shared" si="239"/>
        <v>0</v>
      </c>
      <c r="RBN181" s="216">
        <f t="shared" si="239"/>
        <v>0</v>
      </c>
      <c r="RBO181" s="216">
        <f t="shared" si="239"/>
        <v>0</v>
      </c>
      <c r="RBP181" s="216">
        <f t="shared" si="239"/>
        <v>0</v>
      </c>
      <c r="RBQ181" s="216">
        <f t="shared" si="239"/>
        <v>0</v>
      </c>
      <c r="RBR181" s="216">
        <f t="shared" si="239"/>
        <v>0</v>
      </c>
      <c r="RBS181" s="216">
        <f t="shared" si="239"/>
        <v>0</v>
      </c>
      <c r="RBT181" s="216">
        <f t="shared" si="239"/>
        <v>0</v>
      </c>
      <c r="RBU181" s="216">
        <f t="shared" si="239"/>
        <v>0</v>
      </c>
      <c r="RBV181" s="216">
        <f t="shared" si="239"/>
        <v>0</v>
      </c>
      <c r="RBW181" s="216">
        <f t="shared" si="239"/>
        <v>0</v>
      </c>
      <c r="RBX181" s="216">
        <f t="shared" si="239"/>
        <v>0</v>
      </c>
      <c r="RBY181" s="216">
        <f t="shared" si="239"/>
        <v>0</v>
      </c>
      <c r="RBZ181" s="216">
        <f t="shared" si="239"/>
        <v>0</v>
      </c>
      <c r="RCA181" s="216">
        <f t="shared" si="239"/>
        <v>0</v>
      </c>
      <c r="RCB181" s="216">
        <f t="shared" si="239"/>
        <v>0</v>
      </c>
      <c r="RCC181" s="216">
        <f t="shared" si="239"/>
        <v>0</v>
      </c>
      <c r="RCD181" s="216">
        <f t="shared" si="239"/>
        <v>0</v>
      </c>
      <c r="RCE181" s="216">
        <f t="shared" si="239"/>
        <v>0</v>
      </c>
      <c r="RCF181" s="216">
        <f t="shared" si="239"/>
        <v>0</v>
      </c>
      <c r="RCG181" s="216">
        <f t="shared" si="239"/>
        <v>0</v>
      </c>
      <c r="RCH181" s="216">
        <f t="shared" si="239"/>
        <v>0</v>
      </c>
      <c r="RCI181" s="216">
        <f t="shared" si="239"/>
        <v>0</v>
      </c>
      <c r="RCJ181" s="216">
        <f t="shared" si="239"/>
        <v>0</v>
      </c>
      <c r="RCK181" s="216">
        <f t="shared" si="239"/>
        <v>0</v>
      </c>
      <c r="RCL181" s="216">
        <f t="shared" si="239"/>
        <v>0</v>
      </c>
      <c r="RCM181" s="216">
        <f t="shared" si="239"/>
        <v>0</v>
      </c>
      <c r="RCN181" s="216">
        <f t="shared" si="239"/>
        <v>0</v>
      </c>
      <c r="RCO181" s="216">
        <f t="shared" si="239"/>
        <v>0</v>
      </c>
      <c r="RCP181" s="216">
        <f t="shared" si="239"/>
        <v>0</v>
      </c>
      <c r="RCQ181" s="216">
        <f t="shared" si="239"/>
        <v>0</v>
      </c>
      <c r="RCR181" s="216">
        <f t="shared" si="239"/>
        <v>0</v>
      </c>
      <c r="RCS181" s="216">
        <f t="shared" si="239"/>
        <v>0</v>
      </c>
      <c r="RCT181" s="216">
        <f t="shared" si="239"/>
        <v>0</v>
      </c>
      <c r="RCU181" s="216">
        <f t="shared" si="239"/>
        <v>0</v>
      </c>
      <c r="RCV181" s="216">
        <f t="shared" si="239"/>
        <v>0</v>
      </c>
      <c r="RCW181" s="216">
        <f t="shared" si="239"/>
        <v>0</v>
      </c>
      <c r="RCX181" s="216">
        <f t="shared" si="239"/>
        <v>0</v>
      </c>
      <c r="RCY181" s="216">
        <f t="shared" si="239"/>
        <v>0</v>
      </c>
      <c r="RCZ181" s="216">
        <f t="shared" si="239"/>
        <v>0</v>
      </c>
      <c r="RDA181" s="216">
        <f t="shared" si="239"/>
        <v>0</v>
      </c>
      <c r="RDB181" s="216">
        <f t="shared" si="239"/>
        <v>0</v>
      </c>
      <c r="RDC181" s="216">
        <f t="shared" si="239"/>
        <v>0</v>
      </c>
      <c r="RDD181" s="216">
        <f t="shared" si="239"/>
        <v>0</v>
      </c>
      <c r="RDE181" s="216">
        <f t="shared" si="239"/>
        <v>0</v>
      </c>
      <c r="RDF181" s="216">
        <f t="shared" si="239"/>
        <v>0</v>
      </c>
      <c r="RDG181" s="216">
        <f t="shared" si="239"/>
        <v>0</v>
      </c>
      <c r="RDH181" s="216">
        <f t="shared" si="239"/>
        <v>0</v>
      </c>
      <c r="RDI181" s="216">
        <f t="shared" si="239"/>
        <v>0</v>
      </c>
      <c r="RDJ181" s="216">
        <f t="shared" si="239"/>
        <v>0</v>
      </c>
      <c r="RDK181" s="216">
        <f t="shared" si="239"/>
        <v>0</v>
      </c>
      <c r="RDL181" s="216">
        <f t="shared" si="239"/>
        <v>0</v>
      </c>
      <c r="RDM181" s="216">
        <f t="shared" si="239"/>
        <v>0</v>
      </c>
      <c r="RDN181" s="216">
        <f t="shared" si="239"/>
        <v>0</v>
      </c>
      <c r="RDO181" s="216">
        <f t="shared" si="239"/>
        <v>0</v>
      </c>
      <c r="RDP181" s="216">
        <f t="shared" si="239"/>
        <v>0</v>
      </c>
      <c r="RDQ181" s="216">
        <f t="shared" si="239"/>
        <v>0</v>
      </c>
      <c r="RDR181" s="216">
        <f t="shared" si="239"/>
        <v>0</v>
      </c>
      <c r="RDS181" s="216">
        <f t="shared" si="239"/>
        <v>0</v>
      </c>
      <c r="RDT181" s="216">
        <f t="shared" ref="RDT181:RGE181" si="240">RDT180+RDT174+RDT168+RDT155+RDT142+RDT131+RDT126+RDT110+RDT92+RDT76+RDT54+RDT22</f>
        <v>0</v>
      </c>
      <c r="RDU181" s="216">
        <f t="shared" si="240"/>
        <v>0</v>
      </c>
      <c r="RDV181" s="216">
        <f t="shared" si="240"/>
        <v>0</v>
      </c>
      <c r="RDW181" s="216">
        <f t="shared" si="240"/>
        <v>0</v>
      </c>
      <c r="RDX181" s="216">
        <f t="shared" si="240"/>
        <v>0</v>
      </c>
      <c r="RDY181" s="216">
        <f t="shared" si="240"/>
        <v>0</v>
      </c>
      <c r="RDZ181" s="216">
        <f t="shared" si="240"/>
        <v>0</v>
      </c>
      <c r="REA181" s="216">
        <f t="shared" si="240"/>
        <v>0</v>
      </c>
      <c r="REB181" s="216">
        <f t="shared" si="240"/>
        <v>0</v>
      </c>
      <c r="REC181" s="216">
        <f t="shared" si="240"/>
        <v>0</v>
      </c>
      <c r="RED181" s="216">
        <f t="shared" si="240"/>
        <v>0</v>
      </c>
      <c r="REE181" s="216">
        <f t="shared" si="240"/>
        <v>0</v>
      </c>
      <c r="REF181" s="216">
        <f t="shared" si="240"/>
        <v>0</v>
      </c>
      <c r="REG181" s="216">
        <f t="shared" si="240"/>
        <v>0</v>
      </c>
      <c r="REH181" s="216">
        <f t="shared" si="240"/>
        <v>0</v>
      </c>
      <c r="REI181" s="216">
        <f t="shared" si="240"/>
        <v>0</v>
      </c>
      <c r="REJ181" s="216">
        <f t="shared" si="240"/>
        <v>0</v>
      </c>
      <c r="REK181" s="216">
        <f t="shared" si="240"/>
        <v>0</v>
      </c>
      <c r="REL181" s="216">
        <f t="shared" si="240"/>
        <v>0</v>
      </c>
      <c r="REM181" s="216">
        <f t="shared" si="240"/>
        <v>0</v>
      </c>
      <c r="REN181" s="216">
        <f t="shared" si="240"/>
        <v>0</v>
      </c>
      <c r="REO181" s="216">
        <f t="shared" si="240"/>
        <v>0</v>
      </c>
      <c r="REP181" s="216">
        <f t="shared" si="240"/>
        <v>0</v>
      </c>
      <c r="REQ181" s="216">
        <f t="shared" si="240"/>
        <v>0</v>
      </c>
      <c r="RER181" s="216">
        <f t="shared" si="240"/>
        <v>0</v>
      </c>
      <c r="RES181" s="216">
        <f t="shared" si="240"/>
        <v>0</v>
      </c>
      <c r="RET181" s="216">
        <f t="shared" si="240"/>
        <v>0</v>
      </c>
      <c r="REU181" s="216">
        <f t="shared" si="240"/>
        <v>0</v>
      </c>
      <c r="REV181" s="216">
        <f t="shared" si="240"/>
        <v>0</v>
      </c>
      <c r="REW181" s="216">
        <f t="shared" si="240"/>
        <v>0</v>
      </c>
      <c r="REX181" s="216">
        <f t="shared" si="240"/>
        <v>0</v>
      </c>
      <c r="REY181" s="216">
        <f t="shared" si="240"/>
        <v>0</v>
      </c>
      <c r="REZ181" s="216">
        <f t="shared" si="240"/>
        <v>0</v>
      </c>
      <c r="RFA181" s="216">
        <f t="shared" si="240"/>
        <v>0</v>
      </c>
      <c r="RFB181" s="216">
        <f t="shared" si="240"/>
        <v>0</v>
      </c>
      <c r="RFC181" s="216">
        <f t="shared" si="240"/>
        <v>0</v>
      </c>
      <c r="RFD181" s="216">
        <f t="shared" si="240"/>
        <v>0</v>
      </c>
      <c r="RFE181" s="216">
        <f t="shared" si="240"/>
        <v>0</v>
      </c>
      <c r="RFF181" s="216">
        <f t="shared" si="240"/>
        <v>0</v>
      </c>
      <c r="RFG181" s="216">
        <f t="shared" si="240"/>
        <v>0</v>
      </c>
      <c r="RFH181" s="216">
        <f t="shared" si="240"/>
        <v>0</v>
      </c>
      <c r="RFI181" s="216">
        <f t="shared" si="240"/>
        <v>0</v>
      </c>
      <c r="RFJ181" s="216">
        <f t="shared" si="240"/>
        <v>0</v>
      </c>
      <c r="RFK181" s="216">
        <f t="shared" si="240"/>
        <v>0</v>
      </c>
      <c r="RFL181" s="216">
        <f t="shared" si="240"/>
        <v>0</v>
      </c>
      <c r="RFM181" s="216">
        <f t="shared" si="240"/>
        <v>0</v>
      </c>
      <c r="RFN181" s="216">
        <f t="shared" si="240"/>
        <v>0</v>
      </c>
      <c r="RFO181" s="216">
        <f t="shared" si="240"/>
        <v>0</v>
      </c>
      <c r="RFP181" s="216">
        <f t="shared" si="240"/>
        <v>0</v>
      </c>
      <c r="RFQ181" s="216">
        <f t="shared" si="240"/>
        <v>0</v>
      </c>
      <c r="RFR181" s="216">
        <f t="shared" si="240"/>
        <v>0</v>
      </c>
      <c r="RFS181" s="216">
        <f t="shared" si="240"/>
        <v>0</v>
      </c>
      <c r="RFT181" s="216">
        <f t="shared" si="240"/>
        <v>0</v>
      </c>
      <c r="RFU181" s="216">
        <f t="shared" si="240"/>
        <v>0</v>
      </c>
      <c r="RFV181" s="216">
        <f t="shared" si="240"/>
        <v>0</v>
      </c>
      <c r="RFW181" s="216">
        <f t="shared" si="240"/>
        <v>0</v>
      </c>
      <c r="RFX181" s="216">
        <f t="shared" si="240"/>
        <v>0</v>
      </c>
      <c r="RFY181" s="216">
        <f t="shared" si="240"/>
        <v>0</v>
      </c>
      <c r="RFZ181" s="216">
        <f t="shared" si="240"/>
        <v>0</v>
      </c>
      <c r="RGA181" s="216">
        <f t="shared" si="240"/>
        <v>0</v>
      </c>
      <c r="RGB181" s="216">
        <f t="shared" si="240"/>
        <v>0</v>
      </c>
      <c r="RGC181" s="216">
        <f t="shared" si="240"/>
        <v>0</v>
      </c>
      <c r="RGD181" s="216">
        <f t="shared" si="240"/>
        <v>0</v>
      </c>
      <c r="RGE181" s="216">
        <f t="shared" si="240"/>
        <v>0</v>
      </c>
      <c r="RGF181" s="216">
        <f t="shared" ref="RGF181:RIQ181" si="241">RGF180+RGF174+RGF168+RGF155+RGF142+RGF131+RGF126+RGF110+RGF92+RGF76+RGF54+RGF22</f>
        <v>0</v>
      </c>
      <c r="RGG181" s="216">
        <f t="shared" si="241"/>
        <v>0</v>
      </c>
      <c r="RGH181" s="216">
        <f t="shared" si="241"/>
        <v>0</v>
      </c>
      <c r="RGI181" s="216">
        <f t="shared" si="241"/>
        <v>0</v>
      </c>
      <c r="RGJ181" s="216">
        <f t="shared" si="241"/>
        <v>0</v>
      </c>
      <c r="RGK181" s="216">
        <f t="shared" si="241"/>
        <v>0</v>
      </c>
      <c r="RGL181" s="216">
        <f t="shared" si="241"/>
        <v>0</v>
      </c>
      <c r="RGM181" s="216">
        <f t="shared" si="241"/>
        <v>0</v>
      </c>
      <c r="RGN181" s="216">
        <f t="shared" si="241"/>
        <v>0</v>
      </c>
      <c r="RGO181" s="216">
        <f t="shared" si="241"/>
        <v>0</v>
      </c>
      <c r="RGP181" s="216">
        <f t="shared" si="241"/>
        <v>0</v>
      </c>
      <c r="RGQ181" s="216">
        <f t="shared" si="241"/>
        <v>0</v>
      </c>
      <c r="RGR181" s="216">
        <f t="shared" si="241"/>
        <v>0</v>
      </c>
      <c r="RGS181" s="216">
        <f t="shared" si="241"/>
        <v>0</v>
      </c>
      <c r="RGT181" s="216">
        <f t="shared" si="241"/>
        <v>0</v>
      </c>
      <c r="RGU181" s="216">
        <f t="shared" si="241"/>
        <v>0</v>
      </c>
      <c r="RGV181" s="216">
        <f t="shared" si="241"/>
        <v>0</v>
      </c>
      <c r="RGW181" s="216">
        <f t="shared" si="241"/>
        <v>0</v>
      </c>
      <c r="RGX181" s="216">
        <f t="shared" si="241"/>
        <v>0</v>
      </c>
      <c r="RGY181" s="216">
        <f t="shared" si="241"/>
        <v>0</v>
      </c>
      <c r="RGZ181" s="216">
        <f t="shared" si="241"/>
        <v>0</v>
      </c>
      <c r="RHA181" s="216">
        <f t="shared" si="241"/>
        <v>0</v>
      </c>
      <c r="RHB181" s="216">
        <f t="shared" si="241"/>
        <v>0</v>
      </c>
      <c r="RHC181" s="216">
        <f t="shared" si="241"/>
        <v>0</v>
      </c>
      <c r="RHD181" s="216">
        <f t="shared" si="241"/>
        <v>0</v>
      </c>
      <c r="RHE181" s="216">
        <f t="shared" si="241"/>
        <v>0</v>
      </c>
      <c r="RHF181" s="216">
        <f t="shared" si="241"/>
        <v>0</v>
      </c>
      <c r="RHG181" s="216">
        <f t="shared" si="241"/>
        <v>0</v>
      </c>
      <c r="RHH181" s="216">
        <f t="shared" si="241"/>
        <v>0</v>
      </c>
      <c r="RHI181" s="216">
        <f t="shared" si="241"/>
        <v>0</v>
      </c>
      <c r="RHJ181" s="216">
        <f t="shared" si="241"/>
        <v>0</v>
      </c>
      <c r="RHK181" s="216">
        <f t="shared" si="241"/>
        <v>0</v>
      </c>
      <c r="RHL181" s="216">
        <f t="shared" si="241"/>
        <v>0</v>
      </c>
      <c r="RHM181" s="216">
        <f t="shared" si="241"/>
        <v>0</v>
      </c>
      <c r="RHN181" s="216">
        <f t="shared" si="241"/>
        <v>0</v>
      </c>
      <c r="RHO181" s="216">
        <f t="shared" si="241"/>
        <v>0</v>
      </c>
      <c r="RHP181" s="216">
        <f t="shared" si="241"/>
        <v>0</v>
      </c>
      <c r="RHQ181" s="216">
        <f t="shared" si="241"/>
        <v>0</v>
      </c>
      <c r="RHR181" s="216">
        <f t="shared" si="241"/>
        <v>0</v>
      </c>
      <c r="RHS181" s="216">
        <f t="shared" si="241"/>
        <v>0</v>
      </c>
      <c r="RHT181" s="216">
        <f t="shared" si="241"/>
        <v>0</v>
      </c>
      <c r="RHU181" s="216">
        <f t="shared" si="241"/>
        <v>0</v>
      </c>
      <c r="RHV181" s="216">
        <f t="shared" si="241"/>
        <v>0</v>
      </c>
      <c r="RHW181" s="216">
        <f t="shared" si="241"/>
        <v>0</v>
      </c>
      <c r="RHX181" s="216">
        <f t="shared" si="241"/>
        <v>0</v>
      </c>
      <c r="RHY181" s="216">
        <f t="shared" si="241"/>
        <v>0</v>
      </c>
      <c r="RHZ181" s="216">
        <f t="shared" si="241"/>
        <v>0</v>
      </c>
      <c r="RIA181" s="216">
        <f t="shared" si="241"/>
        <v>0</v>
      </c>
      <c r="RIB181" s="216">
        <f t="shared" si="241"/>
        <v>0</v>
      </c>
      <c r="RIC181" s="216">
        <f t="shared" si="241"/>
        <v>0</v>
      </c>
      <c r="RID181" s="216">
        <f t="shared" si="241"/>
        <v>0</v>
      </c>
      <c r="RIE181" s="216">
        <f t="shared" si="241"/>
        <v>0</v>
      </c>
      <c r="RIF181" s="216">
        <f t="shared" si="241"/>
        <v>0</v>
      </c>
      <c r="RIG181" s="216">
        <f t="shared" si="241"/>
        <v>0</v>
      </c>
      <c r="RIH181" s="216">
        <f t="shared" si="241"/>
        <v>0</v>
      </c>
      <c r="RII181" s="216">
        <f t="shared" si="241"/>
        <v>0</v>
      </c>
      <c r="RIJ181" s="216">
        <f t="shared" si="241"/>
        <v>0</v>
      </c>
      <c r="RIK181" s="216">
        <f t="shared" si="241"/>
        <v>0</v>
      </c>
      <c r="RIL181" s="216">
        <f t="shared" si="241"/>
        <v>0</v>
      </c>
      <c r="RIM181" s="216">
        <f t="shared" si="241"/>
        <v>0</v>
      </c>
      <c r="RIN181" s="216">
        <f t="shared" si="241"/>
        <v>0</v>
      </c>
      <c r="RIO181" s="216">
        <f t="shared" si="241"/>
        <v>0</v>
      </c>
      <c r="RIP181" s="216">
        <f t="shared" si="241"/>
        <v>0</v>
      </c>
      <c r="RIQ181" s="216">
        <f t="shared" si="241"/>
        <v>0</v>
      </c>
      <c r="RIR181" s="216">
        <f t="shared" ref="RIR181:RLC181" si="242">RIR180+RIR174+RIR168+RIR155+RIR142+RIR131+RIR126+RIR110+RIR92+RIR76+RIR54+RIR22</f>
        <v>0</v>
      </c>
      <c r="RIS181" s="216">
        <f t="shared" si="242"/>
        <v>0</v>
      </c>
      <c r="RIT181" s="216">
        <f t="shared" si="242"/>
        <v>0</v>
      </c>
      <c r="RIU181" s="216">
        <f t="shared" si="242"/>
        <v>0</v>
      </c>
      <c r="RIV181" s="216">
        <f t="shared" si="242"/>
        <v>0</v>
      </c>
      <c r="RIW181" s="216">
        <f t="shared" si="242"/>
        <v>0</v>
      </c>
      <c r="RIX181" s="216">
        <f t="shared" si="242"/>
        <v>0</v>
      </c>
      <c r="RIY181" s="216">
        <f t="shared" si="242"/>
        <v>0</v>
      </c>
      <c r="RIZ181" s="216">
        <f t="shared" si="242"/>
        <v>0</v>
      </c>
      <c r="RJA181" s="216">
        <f t="shared" si="242"/>
        <v>0</v>
      </c>
      <c r="RJB181" s="216">
        <f t="shared" si="242"/>
        <v>0</v>
      </c>
      <c r="RJC181" s="216">
        <f t="shared" si="242"/>
        <v>0</v>
      </c>
      <c r="RJD181" s="216">
        <f t="shared" si="242"/>
        <v>0</v>
      </c>
      <c r="RJE181" s="216">
        <f t="shared" si="242"/>
        <v>0</v>
      </c>
      <c r="RJF181" s="216">
        <f t="shared" si="242"/>
        <v>0</v>
      </c>
      <c r="RJG181" s="216">
        <f t="shared" si="242"/>
        <v>0</v>
      </c>
      <c r="RJH181" s="216">
        <f t="shared" si="242"/>
        <v>0</v>
      </c>
      <c r="RJI181" s="216">
        <f t="shared" si="242"/>
        <v>0</v>
      </c>
      <c r="RJJ181" s="216">
        <f t="shared" si="242"/>
        <v>0</v>
      </c>
      <c r="RJK181" s="216">
        <f t="shared" si="242"/>
        <v>0</v>
      </c>
      <c r="RJL181" s="216">
        <f t="shared" si="242"/>
        <v>0</v>
      </c>
      <c r="RJM181" s="216">
        <f t="shared" si="242"/>
        <v>0</v>
      </c>
      <c r="RJN181" s="216">
        <f t="shared" si="242"/>
        <v>0</v>
      </c>
      <c r="RJO181" s="216">
        <f t="shared" si="242"/>
        <v>0</v>
      </c>
      <c r="RJP181" s="216">
        <f t="shared" si="242"/>
        <v>0</v>
      </c>
      <c r="RJQ181" s="216">
        <f t="shared" si="242"/>
        <v>0</v>
      </c>
      <c r="RJR181" s="216">
        <f t="shared" si="242"/>
        <v>0</v>
      </c>
      <c r="RJS181" s="216">
        <f t="shared" si="242"/>
        <v>0</v>
      </c>
      <c r="RJT181" s="216">
        <f t="shared" si="242"/>
        <v>0</v>
      </c>
      <c r="RJU181" s="216">
        <f t="shared" si="242"/>
        <v>0</v>
      </c>
      <c r="RJV181" s="216">
        <f t="shared" si="242"/>
        <v>0</v>
      </c>
      <c r="RJW181" s="216">
        <f t="shared" si="242"/>
        <v>0</v>
      </c>
      <c r="RJX181" s="216">
        <f t="shared" si="242"/>
        <v>0</v>
      </c>
      <c r="RJY181" s="216">
        <f t="shared" si="242"/>
        <v>0</v>
      </c>
      <c r="RJZ181" s="216">
        <f t="shared" si="242"/>
        <v>0</v>
      </c>
      <c r="RKA181" s="216">
        <f t="shared" si="242"/>
        <v>0</v>
      </c>
      <c r="RKB181" s="216">
        <f t="shared" si="242"/>
        <v>0</v>
      </c>
      <c r="RKC181" s="216">
        <f t="shared" si="242"/>
        <v>0</v>
      </c>
      <c r="RKD181" s="216">
        <f t="shared" si="242"/>
        <v>0</v>
      </c>
      <c r="RKE181" s="216">
        <f t="shared" si="242"/>
        <v>0</v>
      </c>
      <c r="RKF181" s="216">
        <f t="shared" si="242"/>
        <v>0</v>
      </c>
      <c r="RKG181" s="216">
        <f t="shared" si="242"/>
        <v>0</v>
      </c>
      <c r="RKH181" s="216">
        <f t="shared" si="242"/>
        <v>0</v>
      </c>
      <c r="RKI181" s="216">
        <f t="shared" si="242"/>
        <v>0</v>
      </c>
      <c r="RKJ181" s="216">
        <f t="shared" si="242"/>
        <v>0</v>
      </c>
      <c r="RKK181" s="216">
        <f t="shared" si="242"/>
        <v>0</v>
      </c>
      <c r="RKL181" s="216">
        <f t="shared" si="242"/>
        <v>0</v>
      </c>
      <c r="RKM181" s="216">
        <f t="shared" si="242"/>
        <v>0</v>
      </c>
      <c r="RKN181" s="216">
        <f t="shared" si="242"/>
        <v>0</v>
      </c>
      <c r="RKO181" s="216">
        <f t="shared" si="242"/>
        <v>0</v>
      </c>
      <c r="RKP181" s="216">
        <f t="shared" si="242"/>
        <v>0</v>
      </c>
      <c r="RKQ181" s="216">
        <f t="shared" si="242"/>
        <v>0</v>
      </c>
      <c r="RKR181" s="216">
        <f t="shared" si="242"/>
        <v>0</v>
      </c>
      <c r="RKS181" s="216">
        <f t="shared" si="242"/>
        <v>0</v>
      </c>
      <c r="RKT181" s="216">
        <f t="shared" si="242"/>
        <v>0</v>
      </c>
      <c r="RKU181" s="216">
        <f t="shared" si="242"/>
        <v>0</v>
      </c>
      <c r="RKV181" s="216">
        <f t="shared" si="242"/>
        <v>0</v>
      </c>
      <c r="RKW181" s="216">
        <f t="shared" si="242"/>
        <v>0</v>
      </c>
      <c r="RKX181" s="216">
        <f t="shared" si="242"/>
        <v>0</v>
      </c>
      <c r="RKY181" s="216">
        <f t="shared" si="242"/>
        <v>0</v>
      </c>
      <c r="RKZ181" s="216">
        <f t="shared" si="242"/>
        <v>0</v>
      </c>
      <c r="RLA181" s="216">
        <f t="shared" si="242"/>
        <v>0</v>
      </c>
      <c r="RLB181" s="216">
        <f t="shared" si="242"/>
        <v>0</v>
      </c>
      <c r="RLC181" s="216">
        <f t="shared" si="242"/>
        <v>0</v>
      </c>
      <c r="RLD181" s="216">
        <f t="shared" ref="RLD181:RNO181" si="243">RLD180+RLD174+RLD168+RLD155+RLD142+RLD131+RLD126+RLD110+RLD92+RLD76+RLD54+RLD22</f>
        <v>0</v>
      </c>
      <c r="RLE181" s="216">
        <f t="shared" si="243"/>
        <v>0</v>
      </c>
      <c r="RLF181" s="216">
        <f t="shared" si="243"/>
        <v>0</v>
      </c>
      <c r="RLG181" s="216">
        <f t="shared" si="243"/>
        <v>0</v>
      </c>
      <c r="RLH181" s="216">
        <f t="shared" si="243"/>
        <v>0</v>
      </c>
      <c r="RLI181" s="216">
        <f t="shared" si="243"/>
        <v>0</v>
      </c>
      <c r="RLJ181" s="216">
        <f t="shared" si="243"/>
        <v>0</v>
      </c>
      <c r="RLK181" s="216">
        <f t="shared" si="243"/>
        <v>0</v>
      </c>
      <c r="RLL181" s="216">
        <f t="shared" si="243"/>
        <v>0</v>
      </c>
      <c r="RLM181" s="216">
        <f t="shared" si="243"/>
        <v>0</v>
      </c>
      <c r="RLN181" s="216">
        <f t="shared" si="243"/>
        <v>0</v>
      </c>
      <c r="RLO181" s="216">
        <f t="shared" si="243"/>
        <v>0</v>
      </c>
      <c r="RLP181" s="216">
        <f t="shared" si="243"/>
        <v>0</v>
      </c>
      <c r="RLQ181" s="216">
        <f t="shared" si="243"/>
        <v>0</v>
      </c>
      <c r="RLR181" s="216">
        <f t="shared" si="243"/>
        <v>0</v>
      </c>
      <c r="RLS181" s="216">
        <f t="shared" si="243"/>
        <v>0</v>
      </c>
      <c r="RLT181" s="216">
        <f t="shared" si="243"/>
        <v>0</v>
      </c>
      <c r="RLU181" s="216">
        <f t="shared" si="243"/>
        <v>0</v>
      </c>
      <c r="RLV181" s="216">
        <f t="shared" si="243"/>
        <v>0</v>
      </c>
      <c r="RLW181" s="216">
        <f t="shared" si="243"/>
        <v>0</v>
      </c>
      <c r="RLX181" s="216">
        <f t="shared" si="243"/>
        <v>0</v>
      </c>
      <c r="RLY181" s="216">
        <f t="shared" si="243"/>
        <v>0</v>
      </c>
      <c r="RLZ181" s="216">
        <f t="shared" si="243"/>
        <v>0</v>
      </c>
      <c r="RMA181" s="216">
        <f t="shared" si="243"/>
        <v>0</v>
      </c>
      <c r="RMB181" s="216">
        <f t="shared" si="243"/>
        <v>0</v>
      </c>
      <c r="RMC181" s="216">
        <f t="shared" si="243"/>
        <v>0</v>
      </c>
      <c r="RMD181" s="216">
        <f t="shared" si="243"/>
        <v>0</v>
      </c>
      <c r="RME181" s="216">
        <f t="shared" si="243"/>
        <v>0</v>
      </c>
      <c r="RMF181" s="216">
        <f t="shared" si="243"/>
        <v>0</v>
      </c>
      <c r="RMG181" s="216">
        <f t="shared" si="243"/>
        <v>0</v>
      </c>
      <c r="RMH181" s="216">
        <f t="shared" si="243"/>
        <v>0</v>
      </c>
      <c r="RMI181" s="216">
        <f t="shared" si="243"/>
        <v>0</v>
      </c>
      <c r="RMJ181" s="216">
        <f t="shared" si="243"/>
        <v>0</v>
      </c>
      <c r="RMK181" s="216">
        <f t="shared" si="243"/>
        <v>0</v>
      </c>
      <c r="RML181" s="216">
        <f t="shared" si="243"/>
        <v>0</v>
      </c>
      <c r="RMM181" s="216">
        <f t="shared" si="243"/>
        <v>0</v>
      </c>
      <c r="RMN181" s="216">
        <f t="shared" si="243"/>
        <v>0</v>
      </c>
      <c r="RMO181" s="216">
        <f t="shared" si="243"/>
        <v>0</v>
      </c>
      <c r="RMP181" s="216">
        <f t="shared" si="243"/>
        <v>0</v>
      </c>
      <c r="RMQ181" s="216">
        <f t="shared" si="243"/>
        <v>0</v>
      </c>
      <c r="RMR181" s="216">
        <f t="shared" si="243"/>
        <v>0</v>
      </c>
      <c r="RMS181" s="216">
        <f t="shared" si="243"/>
        <v>0</v>
      </c>
      <c r="RMT181" s="216">
        <f t="shared" si="243"/>
        <v>0</v>
      </c>
      <c r="RMU181" s="216">
        <f t="shared" si="243"/>
        <v>0</v>
      </c>
      <c r="RMV181" s="216">
        <f t="shared" si="243"/>
        <v>0</v>
      </c>
      <c r="RMW181" s="216">
        <f t="shared" si="243"/>
        <v>0</v>
      </c>
      <c r="RMX181" s="216">
        <f t="shared" si="243"/>
        <v>0</v>
      </c>
      <c r="RMY181" s="216">
        <f t="shared" si="243"/>
        <v>0</v>
      </c>
      <c r="RMZ181" s="216">
        <f t="shared" si="243"/>
        <v>0</v>
      </c>
      <c r="RNA181" s="216">
        <f t="shared" si="243"/>
        <v>0</v>
      </c>
      <c r="RNB181" s="216">
        <f t="shared" si="243"/>
        <v>0</v>
      </c>
      <c r="RNC181" s="216">
        <f t="shared" si="243"/>
        <v>0</v>
      </c>
      <c r="RND181" s="216">
        <f t="shared" si="243"/>
        <v>0</v>
      </c>
      <c r="RNE181" s="216">
        <f t="shared" si="243"/>
        <v>0</v>
      </c>
      <c r="RNF181" s="216">
        <f t="shared" si="243"/>
        <v>0</v>
      </c>
      <c r="RNG181" s="216">
        <f t="shared" si="243"/>
        <v>0</v>
      </c>
      <c r="RNH181" s="216">
        <f t="shared" si="243"/>
        <v>0</v>
      </c>
      <c r="RNI181" s="216">
        <f t="shared" si="243"/>
        <v>0</v>
      </c>
      <c r="RNJ181" s="216">
        <f t="shared" si="243"/>
        <v>0</v>
      </c>
      <c r="RNK181" s="216">
        <f t="shared" si="243"/>
        <v>0</v>
      </c>
      <c r="RNL181" s="216">
        <f t="shared" si="243"/>
        <v>0</v>
      </c>
      <c r="RNM181" s="216">
        <f t="shared" si="243"/>
        <v>0</v>
      </c>
      <c r="RNN181" s="216">
        <f t="shared" si="243"/>
        <v>0</v>
      </c>
      <c r="RNO181" s="216">
        <f t="shared" si="243"/>
        <v>0</v>
      </c>
      <c r="RNP181" s="216">
        <f t="shared" ref="RNP181:RQA181" si="244">RNP180+RNP174+RNP168+RNP155+RNP142+RNP131+RNP126+RNP110+RNP92+RNP76+RNP54+RNP22</f>
        <v>0</v>
      </c>
      <c r="RNQ181" s="216">
        <f t="shared" si="244"/>
        <v>0</v>
      </c>
      <c r="RNR181" s="216">
        <f t="shared" si="244"/>
        <v>0</v>
      </c>
      <c r="RNS181" s="216">
        <f t="shared" si="244"/>
        <v>0</v>
      </c>
      <c r="RNT181" s="216">
        <f t="shared" si="244"/>
        <v>0</v>
      </c>
      <c r="RNU181" s="216">
        <f t="shared" si="244"/>
        <v>0</v>
      </c>
      <c r="RNV181" s="216">
        <f t="shared" si="244"/>
        <v>0</v>
      </c>
      <c r="RNW181" s="216">
        <f t="shared" si="244"/>
        <v>0</v>
      </c>
      <c r="RNX181" s="216">
        <f t="shared" si="244"/>
        <v>0</v>
      </c>
      <c r="RNY181" s="216">
        <f t="shared" si="244"/>
        <v>0</v>
      </c>
      <c r="RNZ181" s="216">
        <f t="shared" si="244"/>
        <v>0</v>
      </c>
      <c r="ROA181" s="216">
        <f t="shared" si="244"/>
        <v>0</v>
      </c>
      <c r="ROB181" s="216">
        <f t="shared" si="244"/>
        <v>0</v>
      </c>
      <c r="ROC181" s="216">
        <f t="shared" si="244"/>
        <v>0</v>
      </c>
      <c r="ROD181" s="216">
        <f t="shared" si="244"/>
        <v>0</v>
      </c>
      <c r="ROE181" s="216">
        <f t="shared" si="244"/>
        <v>0</v>
      </c>
      <c r="ROF181" s="216">
        <f t="shared" si="244"/>
        <v>0</v>
      </c>
      <c r="ROG181" s="216">
        <f t="shared" si="244"/>
        <v>0</v>
      </c>
      <c r="ROH181" s="216">
        <f t="shared" si="244"/>
        <v>0</v>
      </c>
      <c r="ROI181" s="216">
        <f t="shared" si="244"/>
        <v>0</v>
      </c>
      <c r="ROJ181" s="216">
        <f t="shared" si="244"/>
        <v>0</v>
      </c>
      <c r="ROK181" s="216">
        <f t="shared" si="244"/>
        <v>0</v>
      </c>
      <c r="ROL181" s="216">
        <f t="shared" si="244"/>
        <v>0</v>
      </c>
      <c r="ROM181" s="216">
        <f t="shared" si="244"/>
        <v>0</v>
      </c>
      <c r="RON181" s="216">
        <f t="shared" si="244"/>
        <v>0</v>
      </c>
      <c r="ROO181" s="216">
        <f t="shared" si="244"/>
        <v>0</v>
      </c>
      <c r="ROP181" s="216">
        <f t="shared" si="244"/>
        <v>0</v>
      </c>
      <c r="ROQ181" s="216">
        <f t="shared" si="244"/>
        <v>0</v>
      </c>
      <c r="ROR181" s="216">
        <f t="shared" si="244"/>
        <v>0</v>
      </c>
      <c r="ROS181" s="216">
        <f t="shared" si="244"/>
        <v>0</v>
      </c>
      <c r="ROT181" s="216">
        <f t="shared" si="244"/>
        <v>0</v>
      </c>
      <c r="ROU181" s="216">
        <f t="shared" si="244"/>
        <v>0</v>
      </c>
      <c r="ROV181" s="216">
        <f t="shared" si="244"/>
        <v>0</v>
      </c>
      <c r="ROW181" s="216">
        <f t="shared" si="244"/>
        <v>0</v>
      </c>
      <c r="ROX181" s="216">
        <f t="shared" si="244"/>
        <v>0</v>
      </c>
      <c r="ROY181" s="216">
        <f t="shared" si="244"/>
        <v>0</v>
      </c>
      <c r="ROZ181" s="216">
        <f t="shared" si="244"/>
        <v>0</v>
      </c>
      <c r="RPA181" s="216">
        <f t="shared" si="244"/>
        <v>0</v>
      </c>
      <c r="RPB181" s="216">
        <f t="shared" si="244"/>
        <v>0</v>
      </c>
      <c r="RPC181" s="216">
        <f t="shared" si="244"/>
        <v>0</v>
      </c>
      <c r="RPD181" s="216">
        <f t="shared" si="244"/>
        <v>0</v>
      </c>
      <c r="RPE181" s="216">
        <f t="shared" si="244"/>
        <v>0</v>
      </c>
      <c r="RPF181" s="216">
        <f t="shared" si="244"/>
        <v>0</v>
      </c>
      <c r="RPG181" s="216">
        <f t="shared" si="244"/>
        <v>0</v>
      </c>
      <c r="RPH181" s="216">
        <f t="shared" si="244"/>
        <v>0</v>
      </c>
      <c r="RPI181" s="216">
        <f t="shared" si="244"/>
        <v>0</v>
      </c>
      <c r="RPJ181" s="216">
        <f t="shared" si="244"/>
        <v>0</v>
      </c>
      <c r="RPK181" s="216">
        <f t="shared" si="244"/>
        <v>0</v>
      </c>
      <c r="RPL181" s="216">
        <f t="shared" si="244"/>
        <v>0</v>
      </c>
      <c r="RPM181" s="216">
        <f t="shared" si="244"/>
        <v>0</v>
      </c>
      <c r="RPN181" s="216">
        <f t="shared" si="244"/>
        <v>0</v>
      </c>
      <c r="RPO181" s="216">
        <f t="shared" si="244"/>
        <v>0</v>
      </c>
      <c r="RPP181" s="216">
        <f t="shared" si="244"/>
        <v>0</v>
      </c>
      <c r="RPQ181" s="216">
        <f t="shared" si="244"/>
        <v>0</v>
      </c>
      <c r="RPR181" s="216">
        <f t="shared" si="244"/>
        <v>0</v>
      </c>
      <c r="RPS181" s="216">
        <f t="shared" si="244"/>
        <v>0</v>
      </c>
      <c r="RPT181" s="216">
        <f t="shared" si="244"/>
        <v>0</v>
      </c>
      <c r="RPU181" s="216">
        <f t="shared" si="244"/>
        <v>0</v>
      </c>
      <c r="RPV181" s="216">
        <f t="shared" si="244"/>
        <v>0</v>
      </c>
      <c r="RPW181" s="216">
        <f t="shared" si="244"/>
        <v>0</v>
      </c>
      <c r="RPX181" s="216">
        <f t="shared" si="244"/>
        <v>0</v>
      </c>
      <c r="RPY181" s="216">
        <f t="shared" si="244"/>
        <v>0</v>
      </c>
      <c r="RPZ181" s="216">
        <f t="shared" si="244"/>
        <v>0</v>
      </c>
      <c r="RQA181" s="216">
        <f t="shared" si="244"/>
        <v>0</v>
      </c>
      <c r="RQB181" s="216">
        <f t="shared" ref="RQB181:RSM181" si="245">RQB180+RQB174+RQB168+RQB155+RQB142+RQB131+RQB126+RQB110+RQB92+RQB76+RQB54+RQB22</f>
        <v>0</v>
      </c>
      <c r="RQC181" s="216">
        <f t="shared" si="245"/>
        <v>0</v>
      </c>
      <c r="RQD181" s="216">
        <f t="shared" si="245"/>
        <v>0</v>
      </c>
      <c r="RQE181" s="216">
        <f t="shared" si="245"/>
        <v>0</v>
      </c>
      <c r="RQF181" s="216">
        <f t="shared" si="245"/>
        <v>0</v>
      </c>
      <c r="RQG181" s="216">
        <f t="shared" si="245"/>
        <v>0</v>
      </c>
      <c r="RQH181" s="216">
        <f t="shared" si="245"/>
        <v>0</v>
      </c>
      <c r="RQI181" s="216">
        <f t="shared" si="245"/>
        <v>0</v>
      </c>
      <c r="RQJ181" s="216">
        <f t="shared" si="245"/>
        <v>0</v>
      </c>
      <c r="RQK181" s="216">
        <f t="shared" si="245"/>
        <v>0</v>
      </c>
      <c r="RQL181" s="216">
        <f t="shared" si="245"/>
        <v>0</v>
      </c>
      <c r="RQM181" s="216">
        <f t="shared" si="245"/>
        <v>0</v>
      </c>
      <c r="RQN181" s="216">
        <f t="shared" si="245"/>
        <v>0</v>
      </c>
      <c r="RQO181" s="216">
        <f t="shared" si="245"/>
        <v>0</v>
      </c>
      <c r="RQP181" s="216">
        <f t="shared" si="245"/>
        <v>0</v>
      </c>
      <c r="RQQ181" s="216">
        <f t="shared" si="245"/>
        <v>0</v>
      </c>
      <c r="RQR181" s="216">
        <f t="shared" si="245"/>
        <v>0</v>
      </c>
      <c r="RQS181" s="216">
        <f t="shared" si="245"/>
        <v>0</v>
      </c>
      <c r="RQT181" s="216">
        <f t="shared" si="245"/>
        <v>0</v>
      </c>
      <c r="RQU181" s="216">
        <f t="shared" si="245"/>
        <v>0</v>
      </c>
      <c r="RQV181" s="216">
        <f t="shared" si="245"/>
        <v>0</v>
      </c>
      <c r="RQW181" s="216">
        <f t="shared" si="245"/>
        <v>0</v>
      </c>
      <c r="RQX181" s="216">
        <f t="shared" si="245"/>
        <v>0</v>
      </c>
      <c r="RQY181" s="216">
        <f t="shared" si="245"/>
        <v>0</v>
      </c>
      <c r="RQZ181" s="216">
        <f t="shared" si="245"/>
        <v>0</v>
      </c>
      <c r="RRA181" s="216">
        <f t="shared" si="245"/>
        <v>0</v>
      </c>
      <c r="RRB181" s="216">
        <f t="shared" si="245"/>
        <v>0</v>
      </c>
      <c r="RRC181" s="216">
        <f t="shared" si="245"/>
        <v>0</v>
      </c>
      <c r="RRD181" s="216">
        <f t="shared" si="245"/>
        <v>0</v>
      </c>
      <c r="RRE181" s="216">
        <f t="shared" si="245"/>
        <v>0</v>
      </c>
      <c r="RRF181" s="216">
        <f t="shared" si="245"/>
        <v>0</v>
      </c>
      <c r="RRG181" s="216">
        <f t="shared" si="245"/>
        <v>0</v>
      </c>
      <c r="RRH181" s="216">
        <f t="shared" si="245"/>
        <v>0</v>
      </c>
      <c r="RRI181" s="216">
        <f t="shared" si="245"/>
        <v>0</v>
      </c>
      <c r="RRJ181" s="216">
        <f t="shared" si="245"/>
        <v>0</v>
      </c>
      <c r="RRK181" s="216">
        <f t="shared" si="245"/>
        <v>0</v>
      </c>
      <c r="RRL181" s="216">
        <f t="shared" si="245"/>
        <v>0</v>
      </c>
      <c r="RRM181" s="216">
        <f t="shared" si="245"/>
        <v>0</v>
      </c>
      <c r="RRN181" s="216">
        <f t="shared" si="245"/>
        <v>0</v>
      </c>
      <c r="RRO181" s="216">
        <f t="shared" si="245"/>
        <v>0</v>
      </c>
      <c r="RRP181" s="216">
        <f t="shared" si="245"/>
        <v>0</v>
      </c>
      <c r="RRQ181" s="216">
        <f t="shared" si="245"/>
        <v>0</v>
      </c>
      <c r="RRR181" s="216">
        <f t="shared" si="245"/>
        <v>0</v>
      </c>
      <c r="RRS181" s="216">
        <f t="shared" si="245"/>
        <v>0</v>
      </c>
      <c r="RRT181" s="216">
        <f t="shared" si="245"/>
        <v>0</v>
      </c>
      <c r="RRU181" s="216">
        <f t="shared" si="245"/>
        <v>0</v>
      </c>
      <c r="RRV181" s="216">
        <f t="shared" si="245"/>
        <v>0</v>
      </c>
      <c r="RRW181" s="216">
        <f t="shared" si="245"/>
        <v>0</v>
      </c>
      <c r="RRX181" s="216">
        <f t="shared" si="245"/>
        <v>0</v>
      </c>
      <c r="RRY181" s="216">
        <f t="shared" si="245"/>
        <v>0</v>
      </c>
      <c r="RRZ181" s="216">
        <f t="shared" si="245"/>
        <v>0</v>
      </c>
      <c r="RSA181" s="216">
        <f t="shared" si="245"/>
        <v>0</v>
      </c>
      <c r="RSB181" s="216">
        <f t="shared" si="245"/>
        <v>0</v>
      </c>
      <c r="RSC181" s="216">
        <f t="shared" si="245"/>
        <v>0</v>
      </c>
      <c r="RSD181" s="216">
        <f t="shared" si="245"/>
        <v>0</v>
      </c>
      <c r="RSE181" s="216">
        <f t="shared" si="245"/>
        <v>0</v>
      </c>
      <c r="RSF181" s="216">
        <f t="shared" si="245"/>
        <v>0</v>
      </c>
      <c r="RSG181" s="216">
        <f t="shared" si="245"/>
        <v>0</v>
      </c>
      <c r="RSH181" s="216">
        <f t="shared" si="245"/>
        <v>0</v>
      </c>
      <c r="RSI181" s="216">
        <f t="shared" si="245"/>
        <v>0</v>
      </c>
      <c r="RSJ181" s="216">
        <f t="shared" si="245"/>
        <v>0</v>
      </c>
      <c r="RSK181" s="216">
        <f t="shared" si="245"/>
        <v>0</v>
      </c>
      <c r="RSL181" s="216">
        <f t="shared" si="245"/>
        <v>0</v>
      </c>
      <c r="RSM181" s="216">
        <f t="shared" si="245"/>
        <v>0</v>
      </c>
      <c r="RSN181" s="216">
        <f t="shared" ref="RSN181:RUY181" si="246">RSN180+RSN174+RSN168+RSN155+RSN142+RSN131+RSN126+RSN110+RSN92+RSN76+RSN54+RSN22</f>
        <v>0</v>
      </c>
      <c r="RSO181" s="216">
        <f t="shared" si="246"/>
        <v>0</v>
      </c>
      <c r="RSP181" s="216">
        <f t="shared" si="246"/>
        <v>0</v>
      </c>
      <c r="RSQ181" s="216">
        <f t="shared" si="246"/>
        <v>0</v>
      </c>
      <c r="RSR181" s="216">
        <f t="shared" si="246"/>
        <v>0</v>
      </c>
      <c r="RSS181" s="216">
        <f t="shared" si="246"/>
        <v>0</v>
      </c>
      <c r="RST181" s="216">
        <f t="shared" si="246"/>
        <v>0</v>
      </c>
      <c r="RSU181" s="216">
        <f t="shared" si="246"/>
        <v>0</v>
      </c>
      <c r="RSV181" s="216">
        <f t="shared" si="246"/>
        <v>0</v>
      </c>
      <c r="RSW181" s="216">
        <f t="shared" si="246"/>
        <v>0</v>
      </c>
      <c r="RSX181" s="216">
        <f t="shared" si="246"/>
        <v>0</v>
      </c>
      <c r="RSY181" s="216">
        <f t="shared" si="246"/>
        <v>0</v>
      </c>
      <c r="RSZ181" s="216">
        <f t="shared" si="246"/>
        <v>0</v>
      </c>
      <c r="RTA181" s="216">
        <f t="shared" si="246"/>
        <v>0</v>
      </c>
      <c r="RTB181" s="216">
        <f t="shared" si="246"/>
        <v>0</v>
      </c>
      <c r="RTC181" s="216">
        <f t="shared" si="246"/>
        <v>0</v>
      </c>
      <c r="RTD181" s="216">
        <f t="shared" si="246"/>
        <v>0</v>
      </c>
      <c r="RTE181" s="216">
        <f t="shared" si="246"/>
        <v>0</v>
      </c>
      <c r="RTF181" s="216">
        <f t="shared" si="246"/>
        <v>0</v>
      </c>
      <c r="RTG181" s="216">
        <f t="shared" si="246"/>
        <v>0</v>
      </c>
      <c r="RTH181" s="216">
        <f t="shared" si="246"/>
        <v>0</v>
      </c>
      <c r="RTI181" s="216">
        <f t="shared" si="246"/>
        <v>0</v>
      </c>
      <c r="RTJ181" s="216">
        <f t="shared" si="246"/>
        <v>0</v>
      </c>
      <c r="RTK181" s="216">
        <f t="shared" si="246"/>
        <v>0</v>
      </c>
      <c r="RTL181" s="216">
        <f t="shared" si="246"/>
        <v>0</v>
      </c>
      <c r="RTM181" s="216">
        <f t="shared" si="246"/>
        <v>0</v>
      </c>
      <c r="RTN181" s="216">
        <f t="shared" si="246"/>
        <v>0</v>
      </c>
      <c r="RTO181" s="216">
        <f t="shared" si="246"/>
        <v>0</v>
      </c>
      <c r="RTP181" s="216">
        <f t="shared" si="246"/>
        <v>0</v>
      </c>
      <c r="RTQ181" s="216">
        <f t="shared" si="246"/>
        <v>0</v>
      </c>
      <c r="RTR181" s="216">
        <f t="shared" si="246"/>
        <v>0</v>
      </c>
      <c r="RTS181" s="216">
        <f t="shared" si="246"/>
        <v>0</v>
      </c>
      <c r="RTT181" s="216">
        <f t="shared" si="246"/>
        <v>0</v>
      </c>
      <c r="RTU181" s="216">
        <f t="shared" si="246"/>
        <v>0</v>
      </c>
      <c r="RTV181" s="216">
        <f t="shared" si="246"/>
        <v>0</v>
      </c>
      <c r="RTW181" s="216">
        <f t="shared" si="246"/>
        <v>0</v>
      </c>
      <c r="RTX181" s="216">
        <f t="shared" si="246"/>
        <v>0</v>
      </c>
      <c r="RTY181" s="216">
        <f t="shared" si="246"/>
        <v>0</v>
      </c>
      <c r="RTZ181" s="216">
        <f t="shared" si="246"/>
        <v>0</v>
      </c>
      <c r="RUA181" s="216">
        <f t="shared" si="246"/>
        <v>0</v>
      </c>
      <c r="RUB181" s="216">
        <f t="shared" si="246"/>
        <v>0</v>
      </c>
      <c r="RUC181" s="216">
        <f t="shared" si="246"/>
        <v>0</v>
      </c>
      <c r="RUD181" s="216">
        <f t="shared" si="246"/>
        <v>0</v>
      </c>
      <c r="RUE181" s="216">
        <f t="shared" si="246"/>
        <v>0</v>
      </c>
      <c r="RUF181" s="216">
        <f t="shared" si="246"/>
        <v>0</v>
      </c>
      <c r="RUG181" s="216">
        <f t="shared" si="246"/>
        <v>0</v>
      </c>
      <c r="RUH181" s="216">
        <f t="shared" si="246"/>
        <v>0</v>
      </c>
      <c r="RUI181" s="216">
        <f t="shared" si="246"/>
        <v>0</v>
      </c>
      <c r="RUJ181" s="216">
        <f t="shared" si="246"/>
        <v>0</v>
      </c>
      <c r="RUK181" s="216">
        <f t="shared" si="246"/>
        <v>0</v>
      </c>
      <c r="RUL181" s="216">
        <f t="shared" si="246"/>
        <v>0</v>
      </c>
      <c r="RUM181" s="216">
        <f t="shared" si="246"/>
        <v>0</v>
      </c>
      <c r="RUN181" s="216">
        <f t="shared" si="246"/>
        <v>0</v>
      </c>
      <c r="RUO181" s="216">
        <f t="shared" si="246"/>
        <v>0</v>
      </c>
      <c r="RUP181" s="216">
        <f t="shared" si="246"/>
        <v>0</v>
      </c>
      <c r="RUQ181" s="216">
        <f t="shared" si="246"/>
        <v>0</v>
      </c>
      <c r="RUR181" s="216">
        <f t="shared" si="246"/>
        <v>0</v>
      </c>
      <c r="RUS181" s="216">
        <f t="shared" si="246"/>
        <v>0</v>
      </c>
      <c r="RUT181" s="216">
        <f t="shared" si="246"/>
        <v>0</v>
      </c>
      <c r="RUU181" s="216">
        <f t="shared" si="246"/>
        <v>0</v>
      </c>
      <c r="RUV181" s="216">
        <f t="shared" si="246"/>
        <v>0</v>
      </c>
      <c r="RUW181" s="216">
        <f t="shared" si="246"/>
        <v>0</v>
      </c>
      <c r="RUX181" s="216">
        <f t="shared" si="246"/>
        <v>0</v>
      </c>
      <c r="RUY181" s="216">
        <f t="shared" si="246"/>
        <v>0</v>
      </c>
      <c r="RUZ181" s="216">
        <f t="shared" ref="RUZ181:RXK181" si="247">RUZ180+RUZ174+RUZ168+RUZ155+RUZ142+RUZ131+RUZ126+RUZ110+RUZ92+RUZ76+RUZ54+RUZ22</f>
        <v>0</v>
      </c>
      <c r="RVA181" s="216">
        <f t="shared" si="247"/>
        <v>0</v>
      </c>
      <c r="RVB181" s="216">
        <f t="shared" si="247"/>
        <v>0</v>
      </c>
      <c r="RVC181" s="216">
        <f t="shared" si="247"/>
        <v>0</v>
      </c>
      <c r="RVD181" s="216">
        <f t="shared" si="247"/>
        <v>0</v>
      </c>
      <c r="RVE181" s="216">
        <f t="shared" si="247"/>
        <v>0</v>
      </c>
      <c r="RVF181" s="216">
        <f t="shared" si="247"/>
        <v>0</v>
      </c>
      <c r="RVG181" s="216">
        <f t="shared" si="247"/>
        <v>0</v>
      </c>
      <c r="RVH181" s="216">
        <f t="shared" si="247"/>
        <v>0</v>
      </c>
      <c r="RVI181" s="216">
        <f t="shared" si="247"/>
        <v>0</v>
      </c>
      <c r="RVJ181" s="216">
        <f t="shared" si="247"/>
        <v>0</v>
      </c>
      <c r="RVK181" s="216">
        <f t="shared" si="247"/>
        <v>0</v>
      </c>
      <c r="RVL181" s="216">
        <f t="shared" si="247"/>
        <v>0</v>
      </c>
      <c r="RVM181" s="216">
        <f t="shared" si="247"/>
        <v>0</v>
      </c>
      <c r="RVN181" s="216">
        <f t="shared" si="247"/>
        <v>0</v>
      </c>
      <c r="RVO181" s="216">
        <f t="shared" si="247"/>
        <v>0</v>
      </c>
      <c r="RVP181" s="216">
        <f t="shared" si="247"/>
        <v>0</v>
      </c>
      <c r="RVQ181" s="216">
        <f t="shared" si="247"/>
        <v>0</v>
      </c>
      <c r="RVR181" s="216">
        <f t="shared" si="247"/>
        <v>0</v>
      </c>
      <c r="RVS181" s="216">
        <f t="shared" si="247"/>
        <v>0</v>
      </c>
      <c r="RVT181" s="216">
        <f t="shared" si="247"/>
        <v>0</v>
      </c>
      <c r="RVU181" s="216">
        <f t="shared" si="247"/>
        <v>0</v>
      </c>
      <c r="RVV181" s="216">
        <f t="shared" si="247"/>
        <v>0</v>
      </c>
      <c r="RVW181" s="216">
        <f t="shared" si="247"/>
        <v>0</v>
      </c>
      <c r="RVX181" s="216">
        <f t="shared" si="247"/>
        <v>0</v>
      </c>
      <c r="RVY181" s="216">
        <f t="shared" si="247"/>
        <v>0</v>
      </c>
      <c r="RVZ181" s="216">
        <f t="shared" si="247"/>
        <v>0</v>
      </c>
      <c r="RWA181" s="216">
        <f t="shared" si="247"/>
        <v>0</v>
      </c>
      <c r="RWB181" s="216">
        <f t="shared" si="247"/>
        <v>0</v>
      </c>
      <c r="RWC181" s="216">
        <f t="shared" si="247"/>
        <v>0</v>
      </c>
      <c r="RWD181" s="216">
        <f t="shared" si="247"/>
        <v>0</v>
      </c>
      <c r="RWE181" s="216">
        <f t="shared" si="247"/>
        <v>0</v>
      </c>
      <c r="RWF181" s="216">
        <f t="shared" si="247"/>
        <v>0</v>
      </c>
      <c r="RWG181" s="216">
        <f t="shared" si="247"/>
        <v>0</v>
      </c>
      <c r="RWH181" s="216">
        <f t="shared" si="247"/>
        <v>0</v>
      </c>
      <c r="RWI181" s="216">
        <f t="shared" si="247"/>
        <v>0</v>
      </c>
      <c r="RWJ181" s="216">
        <f t="shared" si="247"/>
        <v>0</v>
      </c>
      <c r="RWK181" s="216">
        <f t="shared" si="247"/>
        <v>0</v>
      </c>
      <c r="RWL181" s="216">
        <f t="shared" si="247"/>
        <v>0</v>
      </c>
      <c r="RWM181" s="216">
        <f t="shared" si="247"/>
        <v>0</v>
      </c>
      <c r="RWN181" s="216">
        <f t="shared" si="247"/>
        <v>0</v>
      </c>
      <c r="RWO181" s="216">
        <f t="shared" si="247"/>
        <v>0</v>
      </c>
      <c r="RWP181" s="216">
        <f t="shared" si="247"/>
        <v>0</v>
      </c>
      <c r="RWQ181" s="216">
        <f t="shared" si="247"/>
        <v>0</v>
      </c>
      <c r="RWR181" s="216">
        <f t="shared" si="247"/>
        <v>0</v>
      </c>
      <c r="RWS181" s="216">
        <f t="shared" si="247"/>
        <v>0</v>
      </c>
      <c r="RWT181" s="216">
        <f t="shared" si="247"/>
        <v>0</v>
      </c>
      <c r="RWU181" s="216">
        <f t="shared" si="247"/>
        <v>0</v>
      </c>
      <c r="RWV181" s="216">
        <f t="shared" si="247"/>
        <v>0</v>
      </c>
      <c r="RWW181" s="216">
        <f t="shared" si="247"/>
        <v>0</v>
      </c>
      <c r="RWX181" s="216">
        <f t="shared" si="247"/>
        <v>0</v>
      </c>
      <c r="RWY181" s="216">
        <f t="shared" si="247"/>
        <v>0</v>
      </c>
      <c r="RWZ181" s="216">
        <f t="shared" si="247"/>
        <v>0</v>
      </c>
      <c r="RXA181" s="216">
        <f t="shared" si="247"/>
        <v>0</v>
      </c>
      <c r="RXB181" s="216">
        <f t="shared" si="247"/>
        <v>0</v>
      </c>
      <c r="RXC181" s="216">
        <f t="shared" si="247"/>
        <v>0</v>
      </c>
      <c r="RXD181" s="216">
        <f t="shared" si="247"/>
        <v>0</v>
      </c>
      <c r="RXE181" s="216">
        <f t="shared" si="247"/>
        <v>0</v>
      </c>
      <c r="RXF181" s="216">
        <f t="shared" si="247"/>
        <v>0</v>
      </c>
      <c r="RXG181" s="216">
        <f t="shared" si="247"/>
        <v>0</v>
      </c>
      <c r="RXH181" s="216">
        <f t="shared" si="247"/>
        <v>0</v>
      </c>
      <c r="RXI181" s="216">
        <f t="shared" si="247"/>
        <v>0</v>
      </c>
      <c r="RXJ181" s="216">
        <f t="shared" si="247"/>
        <v>0</v>
      </c>
      <c r="RXK181" s="216">
        <f t="shared" si="247"/>
        <v>0</v>
      </c>
      <c r="RXL181" s="216">
        <f t="shared" ref="RXL181:RZW181" si="248">RXL180+RXL174+RXL168+RXL155+RXL142+RXL131+RXL126+RXL110+RXL92+RXL76+RXL54+RXL22</f>
        <v>0</v>
      </c>
      <c r="RXM181" s="216">
        <f t="shared" si="248"/>
        <v>0</v>
      </c>
      <c r="RXN181" s="216">
        <f t="shared" si="248"/>
        <v>0</v>
      </c>
      <c r="RXO181" s="216">
        <f t="shared" si="248"/>
        <v>0</v>
      </c>
      <c r="RXP181" s="216">
        <f t="shared" si="248"/>
        <v>0</v>
      </c>
      <c r="RXQ181" s="216">
        <f t="shared" si="248"/>
        <v>0</v>
      </c>
      <c r="RXR181" s="216">
        <f t="shared" si="248"/>
        <v>0</v>
      </c>
      <c r="RXS181" s="216">
        <f t="shared" si="248"/>
        <v>0</v>
      </c>
      <c r="RXT181" s="216">
        <f t="shared" si="248"/>
        <v>0</v>
      </c>
      <c r="RXU181" s="216">
        <f t="shared" si="248"/>
        <v>0</v>
      </c>
      <c r="RXV181" s="216">
        <f t="shared" si="248"/>
        <v>0</v>
      </c>
      <c r="RXW181" s="216">
        <f t="shared" si="248"/>
        <v>0</v>
      </c>
      <c r="RXX181" s="216">
        <f t="shared" si="248"/>
        <v>0</v>
      </c>
      <c r="RXY181" s="216">
        <f t="shared" si="248"/>
        <v>0</v>
      </c>
      <c r="RXZ181" s="216">
        <f t="shared" si="248"/>
        <v>0</v>
      </c>
      <c r="RYA181" s="216">
        <f t="shared" si="248"/>
        <v>0</v>
      </c>
      <c r="RYB181" s="216">
        <f t="shared" si="248"/>
        <v>0</v>
      </c>
      <c r="RYC181" s="216">
        <f t="shared" si="248"/>
        <v>0</v>
      </c>
      <c r="RYD181" s="216">
        <f t="shared" si="248"/>
        <v>0</v>
      </c>
      <c r="RYE181" s="216">
        <f t="shared" si="248"/>
        <v>0</v>
      </c>
      <c r="RYF181" s="216">
        <f t="shared" si="248"/>
        <v>0</v>
      </c>
      <c r="RYG181" s="216">
        <f t="shared" si="248"/>
        <v>0</v>
      </c>
      <c r="RYH181" s="216">
        <f t="shared" si="248"/>
        <v>0</v>
      </c>
      <c r="RYI181" s="216">
        <f t="shared" si="248"/>
        <v>0</v>
      </c>
      <c r="RYJ181" s="216">
        <f t="shared" si="248"/>
        <v>0</v>
      </c>
      <c r="RYK181" s="216">
        <f t="shared" si="248"/>
        <v>0</v>
      </c>
      <c r="RYL181" s="216">
        <f t="shared" si="248"/>
        <v>0</v>
      </c>
      <c r="RYM181" s="216">
        <f t="shared" si="248"/>
        <v>0</v>
      </c>
      <c r="RYN181" s="216">
        <f t="shared" si="248"/>
        <v>0</v>
      </c>
      <c r="RYO181" s="216">
        <f t="shared" si="248"/>
        <v>0</v>
      </c>
      <c r="RYP181" s="216">
        <f t="shared" si="248"/>
        <v>0</v>
      </c>
      <c r="RYQ181" s="216">
        <f t="shared" si="248"/>
        <v>0</v>
      </c>
      <c r="RYR181" s="216">
        <f t="shared" si="248"/>
        <v>0</v>
      </c>
      <c r="RYS181" s="216">
        <f t="shared" si="248"/>
        <v>0</v>
      </c>
      <c r="RYT181" s="216">
        <f t="shared" si="248"/>
        <v>0</v>
      </c>
      <c r="RYU181" s="216">
        <f t="shared" si="248"/>
        <v>0</v>
      </c>
      <c r="RYV181" s="216">
        <f t="shared" si="248"/>
        <v>0</v>
      </c>
      <c r="RYW181" s="216">
        <f t="shared" si="248"/>
        <v>0</v>
      </c>
      <c r="RYX181" s="216">
        <f t="shared" si="248"/>
        <v>0</v>
      </c>
      <c r="RYY181" s="216">
        <f t="shared" si="248"/>
        <v>0</v>
      </c>
      <c r="RYZ181" s="216">
        <f t="shared" si="248"/>
        <v>0</v>
      </c>
      <c r="RZA181" s="216">
        <f t="shared" si="248"/>
        <v>0</v>
      </c>
      <c r="RZB181" s="216">
        <f t="shared" si="248"/>
        <v>0</v>
      </c>
      <c r="RZC181" s="216">
        <f t="shared" si="248"/>
        <v>0</v>
      </c>
      <c r="RZD181" s="216">
        <f t="shared" si="248"/>
        <v>0</v>
      </c>
      <c r="RZE181" s="216">
        <f t="shared" si="248"/>
        <v>0</v>
      </c>
      <c r="RZF181" s="216">
        <f t="shared" si="248"/>
        <v>0</v>
      </c>
      <c r="RZG181" s="216">
        <f t="shared" si="248"/>
        <v>0</v>
      </c>
      <c r="RZH181" s="216">
        <f t="shared" si="248"/>
        <v>0</v>
      </c>
      <c r="RZI181" s="216">
        <f t="shared" si="248"/>
        <v>0</v>
      </c>
      <c r="RZJ181" s="216">
        <f t="shared" si="248"/>
        <v>0</v>
      </c>
      <c r="RZK181" s="216">
        <f t="shared" si="248"/>
        <v>0</v>
      </c>
      <c r="RZL181" s="216">
        <f t="shared" si="248"/>
        <v>0</v>
      </c>
      <c r="RZM181" s="216">
        <f t="shared" si="248"/>
        <v>0</v>
      </c>
      <c r="RZN181" s="216">
        <f t="shared" si="248"/>
        <v>0</v>
      </c>
      <c r="RZO181" s="216">
        <f t="shared" si="248"/>
        <v>0</v>
      </c>
      <c r="RZP181" s="216">
        <f t="shared" si="248"/>
        <v>0</v>
      </c>
      <c r="RZQ181" s="216">
        <f t="shared" si="248"/>
        <v>0</v>
      </c>
      <c r="RZR181" s="216">
        <f t="shared" si="248"/>
        <v>0</v>
      </c>
      <c r="RZS181" s="216">
        <f t="shared" si="248"/>
        <v>0</v>
      </c>
      <c r="RZT181" s="216">
        <f t="shared" si="248"/>
        <v>0</v>
      </c>
      <c r="RZU181" s="216">
        <f t="shared" si="248"/>
        <v>0</v>
      </c>
      <c r="RZV181" s="216">
        <f t="shared" si="248"/>
        <v>0</v>
      </c>
      <c r="RZW181" s="216">
        <f t="shared" si="248"/>
        <v>0</v>
      </c>
      <c r="RZX181" s="216">
        <f t="shared" ref="RZX181:SCI181" si="249">RZX180+RZX174+RZX168+RZX155+RZX142+RZX131+RZX126+RZX110+RZX92+RZX76+RZX54+RZX22</f>
        <v>0</v>
      </c>
      <c r="RZY181" s="216">
        <f t="shared" si="249"/>
        <v>0</v>
      </c>
      <c r="RZZ181" s="216">
        <f t="shared" si="249"/>
        <v>0</v>
      </c>
      <c r="SAA181" s="216">
        <f t="shared" si="249"/>
        <v>0</v>
      </c>
      <c r="SAB181" s="216">
        <f t="shared" si="249"/>
        <v>0</v>
      </c>
      <c r="SAC181" s="216">
        <f t="shared" si="249"/>
        <v>0</v>
      </c>
      <c r="SAD181" s="216">
        <f t="shared" si="249"/>
        <v>0</v>
      </c>
      <c r="SAE181" s="216">
        <f t="shared" si="249"/>
        <v>0</v>
      </c>
      <c r="SAF181" s="216">
        <f t="shared" si="249"/>
        <v>0</v>
      </c>
      <c r="SAG181" s="216">
        <f t="shared" si="249"/>
        <v>0</v>
      </c>
      <c r="SAH181" s="216">
        <f t="shared" si="249"/>
        <v>0</v>
      </c>
      <c r="SAI181" s="216">
        <f t="shared" si="249"/>
        <v>0</v>
      </c>
      <c r="SAJ181" s="216">
        <f t="shared" si="249"/>
        <v>0</v>
      </c>
      <c r="SAK181" s="216">
        <f t="shared" si="249"/>
        <v>0</v>
      </c>
      <c r="SAL181" s="216">
        <f t="shared" si="249"/>
        <v>0</v>
      </c>
      <c r="SAM181" s="216">
        <f t="shared" si="249"/>
        <v>0</v>
      </c>
      <c r="SAN181" s="216">
        <f t="shared" si="249"/>
        <v>0</v>
      </c>
      <c r="SAO181" s="216">
        <f t="shared" si="249"/>
        <v>0</v>
      </c>
      <c r="SAP181" s="216">
        <f t="shared" si="249"/>
        <v>0</v>
      </c>
      <c r="SAQ181" s="216">
        <f t="shared" si="249"/>
        <v>0</v>
      </c>
      <c r="SAR181" s="216">
        <f t="shared" si="249"/>
        <v>0</v>
      </c>
      <c r="SAS181" s="216">
        <f t="shared" si="249"/>
        <v>0</v>
      </c>
      <c r="SAT181" s="216">
        <f t="shared" si="249"/>
        <v>0</v>
      </c>
      <c r="SAU181" s="216">
        <f t="shared" si="249"/>
        <v>0</v>
      </c>
      <c r="SAV181" s="216">
        <f t="shared" si="249"/>
        <v>0</v>
      </c>
      <c r="SAW181" s="216">
        <f t="shared" si="249"/>
        <v>0</v>
      </c>
      <c r="SAX181" s="216">
        <f t="shared" si="249"/>
        <v>0</v>
      </c>
      <c r="SAY181" s="216">
        <f t="shared" si="249"/>
        <v>0</v>
      </c>
      <c r="SAZ181" s="216">
        <f t="shared" si="249"/>
        <v>0</v>
      </c>
      <c r="SBA181" s="216">
        <f t="shared" si="249"/>
        <v>0</v>
      </c>
      <c r="SBB181" s="216">
        <f t="shared" si="249"/>
        <v>0</v>
      </c>
      <c r="SBC181" s="216">
        <f t="shared" si="249"/>
        <v>0</v>
      </c>
      <c r="SBD181" s="216">
        <f t="shared" si="249"/>
        <v>0</v>
      </c>
      <c r="SBE181" s="216">
        <f t="shared" si="249"/>
        <v>0</v>
      </c>
      <c r="SBF181" s="216">
        <f t="shared" si="249"/>
        <v>0</v>
      </c>
      <c r="SBG181" s="216">
        <f t="shared" si="249"/>
        <v>0</v>
      </c>
      <c r="SBH181" s="216">
        <f t="shared" si="249"/>
        <v>0</v>
      </c>
      <c r="SBI181" s="216">
        <f t="shared" si="249"/>
        <v>0</v>
      </c>
      <c r="SBJ181" s="216">
        <f t="shared" si="249"/>
        <v>0</v>
      </c>
      <c r="SBK181" s="216">
        <f t="shared" si="249"/>
        <v>0</v>
      </c>
      <c r="SBL181" s="216">
        <f t="shared" si="249"/>
        <v>0</v>
      </c>
      <c r="SBM181" s="216">
        <f t="shared" si="249"/>
        <v>0</v>
      </c>
      <c r="SBN181" s="216">
        <f t="shared" si="249"/>
        <v>0</v>
      </c>
      <c r="SBO181" s="216">
        <f t="shared" si="249"/>
        <v>0</v>
      </c>
      <c r="SBP181" s="216">
        <f t="shared" si="249"/>
        <v>0</v>
      </c>
      <c r="SBQ181" s="216">
        <f t="shared" si="249"/>
        <v>0</v>
      </c>
      <c r="SBR181" s="216">
        <f t="shared" si="249"/>
        <v>0</v>
      </c>
      <c r="SBS181" s="216">
        <f t="shared" si="249"/>
        <v>0</v>
      </c>
      <c r="SBT181" s="216">
        <f t="shared" si="249"/>
        <v>0</v>
      </c>
      <c r="SBU181" s="216">
        <f t="shared" si="249"/>
        <v>0</v>
      </c>
      <c r="SBV181" s="216">
        <f t="shared" si="249"/>
        <v>0</v>
      </c>
      <c r="SBW181" s="216">
        <f t="shared" si="249"/>
        <v>0</v>
      </c>
      <c r="SBX181" s="216">
        <f t="shared" si="249"/>
        <v>0</v>
      </c>
      <c r="SBY181" s="216">
        <f t="shared" si="249"/>
        <v>0</v>
      </c>
      <c r="SBZ181" s="216">
        <f t="shared" si="249"/>
        <v>0</v>
      </c>
      <c r="SCA181" s="216">
        <f t="shared" si="249"/>
        <v>0</v>
      </c>
      <c r="SCB181" s="216">
        <f t="shared" si="249"/>
        <v>0</v>
      </c>
      <c r="SCC181" s="216">
        <f t="shared" si="249"/>
        <v>0</v>
      </c>
      <c r="SCD181" s="216">
        <f t="shared" si="249"/>
        <v>0</v>
      </c>
      <c r="SCE181" s="216">
        <f t="shared" si="249"/>
        <v>0</v>
      </c>
      <c r="SCF181" s="216">
        <f t="shared" si="249"/>
        <v>0</v>
      </c>
      <c r="SCG181" s="216">
        <f t="shared" si="249"/>
        <v>0</v>
      </c>
      <c r="SCH181" s="216">
        <f t="shared" si="249"/>
        <v>0</v>
      </c>
      <c r="SCI181" s="216">
        <f t="shared" si="249"/>
        <v>0</v>
      </c>
      <c r="SCJ181" s="216">
        <f t="shared" ref="SCJ181:SEU181" si="250">SCJ180+SCJ174+SCJ168+SCJ155+SCJ142+SCJ131+SCJ126+SCJ110+SCJ92+SCJ76+SCJ54+SCJ22</f>
        <v>0</v>
      </c>
      <c r="SCK181" s="216">
        <f t="shared" si="250"/>
        <v>0</v>
      </c>
      <c r="SCL181" s="216">
        <f t="shared" si="250"/>
        <v>0</v>
      </c>
      <c r="SCM181" s="216">
        <f t="shared" si="250"/>
        <v>0</v>
      </c>
      <c r="SCN181" s="216">
        <f t="shared" si="250"/>
        <v>0</v>
      </c>
      <c r="SCO181" s="216">
        <f t="shared" si="250"/>
        <v>0</v>
      </c>
      <c r="SCP181" s="216">
        <f t="shared" si="250"/>
        <v>0</v>
      </c>
      <c r="SCQ181" s="216">
        <f t="shared" si="250"/>
        <v>0</v>
      </c>
      <c r="SCR181" s="216">
        <f t="shared" si="250"/>
        <v>0</v>
      </c>
      <c r="SCS181" s="216">
        <f t="shared" si="250"/>
        <v>0</v>
      </c>
      <c r="SCT181" s="216">
        <f t="shared" si="250"/>
        <v>0</v>
      </c>
      <c r="SCU181" s="216">
        <f t="shared" si="250"/>
        <v>0</v>
      </c>
      <c r="SCV181" s="216">
        <f t="shared" si="250"/>
        <v>0</v>
      </c>
      <c r="SCW181" s="216">
        <f t="shared" si="250"/>
        <v>0</v>
      </c>
      <c r="SCX181" s="216">
        <f t="shared" si="250"/>
        <v>0</v>
      </c>
      <c r="SCY181" s="216">
        <f t="shared" si="250"/>
        <v>0</v>
      </c>
      <c r="SCZ181" s="216">
        <f t="shared" si="250"/>
        <v>0</v>
      </c>
      <c r="SDA181" s="216">
        <f t="shared" si="250"/>
        <v>0</v>
      </c>
      <c r="SDB181" s="216">
        <f t="shared" si="250"/>
        <v>0</v>
      </c>
      <c r="SDC181" s="216">
        <f t="shared" si="250"/>
        <v>0</v>
      </c>
      <c r="SDD181" s="216">
        <f t="shared" si="250"/>
        <v>0</v>
      </c>
      <c r="SDE181" s="216">
        <f t="shared" si="250"/>
        <v>0</v>
      </c>
      <c r="SDF181" s="216">
        <f t="shared" si="250"/>
        <v>0</v>
      </c>
      <c r="SDG181" s="216">
        <f t="shared" si="250"/>
        <v>0</v>
      </c>
      <c r="SDH181" s="216">
        <f t="shared" si="250"/>
        <v>0</v>
      </c>
      <c r="SDI181" s="216">
        <f t="shared" si="250"/>
        <v>0</v>
      </c>
      <c r="SDJ181" s="216">
        <f t="shared" si="250"/>
        <v>0</v>
      </c>
      <c r="SDK181" s="216">
        <f t="shared" si="250"/>
        <v>0</v>
      </c>
      <c r="SDL181" s="216">
        <f t="shared" si="250"/>
        <v>0</v>
      </c>
      <c r="SDM181" s="216">
        <f t="shared" si="250"/>
        <v>0</v>
      </c>
      <c r="SDN181" s="216">
        <f t="shared" si="250"/>
        <v>0</v>
      </c>
      <c r="SDO181" s="216">
        <f t="shared" si="250"/>
        <v>0</v>
      </c>
      <c r="SDP181" s="216">
        <f t="shared" si="250"/>
        <v>0</v>
      </c>
      <c r="SDQ181" s="216">
        <f t="shared" si="250"/>
        <v>0</v>
      </c>
      <c r="SDR181" s="216">
        <f t="shared" si="250"/>
        <v>0</v>
      </c>
      <c r="SDS181" s="216">
        <f t="shared" si="250"/>
        <v>0</v>
      </c>
      <c r="SDT181" s="216">
        <f t="shared" si="250"/>
        <v>0</v>
      </c>
      <c r="SDU181" s="216">
        <f t="shared" si="250"/>
        <v>0</v>
      </c>
      <c r="SDV181" s="216">
        <f t="shared" si="250"/>
        <v>0</v>
      </c>
      <c r="SDW181" s="216">
        <f t="shared" si="250"/>
        <v>0</v>
      </c>
      <c r="SDX181" s="216">
        <f t="shared" si="250"/>
        <v>0</v>
      </c>
      <c r="SDY181" s="216">
        <f t="shared" si="250"/>
        <v>0</v>
      </c>
      <c r="SDZ181" s="216">
        <f t="shared" si="250"/>
        <v>0</v>
      </c>
      <c r="SEA181" s="216">
        <f t="shared" si="250"/>
        <v>0</v>
      </c>
      <c r="SEB181" s="216">
        <f t="shared" si="250"/>
        <v>0</v>
      </c>
      <c r="SEC181" s="216">
        <f t="shared" si="250"/>
        <v>0</v>
      </c>
      <c r="SED181" s="216">
        <f t="shared" si="250"/>
        <v>0</v>
      </c>
      <c r="SEE181" s="216">
        <f t="shared" si="250"/>
        <v>0</v>
      </c>
      <c r="SEF181" s="216">
        <f t="shared" si="250"/>
        <v>0</v>
      </c>
      <c r="SEG181" s="216">
        <f t="shared" si="250"/>
        <v>0</v>
      </c>
      <c r="SEH181" s="216">
        <f t="shared" si="250"/>
        <v>0</v>
      </c>
      <c r="SEI181" s="216">
        <f t="shared" si="250"/>
        <v>0</v>
      </c>
      <c r="SEJ181" s="216">
        <f t="shared" si="250"/>
        <v>0</v>
      </c>
      <c r="SEK181" s="216">
        <f t="shared" si="250"/>
        <v>0</v>
      </c>
      <c r="SEL181" s="216">
        <f t="shared" si="250"/>
        <v>0</v>
      </c>
      <c r="SEM181" s="216">
        <f t="shared" si="250"/>
        <v>0</v>
      </c>
      <c r="SEN181" s="216">
        <f t="shared" si="250"/>
        <v>0</v>
      </c>
      <c r="SEO181" s="216">
        <f t="shared" si="250"/>
        <v>0</v>
      </c>
      <c r="SEP181" s="216">
        <f t="shared" si="250"/>
        <v>0</v>
      </c>
      <c r="SEQ181" s="216">
        <f t="shared" si="250"/>
        <v>0</v>
      </c>
      <c r="SER181" s="216">
        <f t="shared" si="250"/>
        <v>0</v>
      </c>
      <c r="SES181" s="216">
        <f t="shared" si="250"/>
        <v>0</v>
      </c>
      <c r="SET181" s="216">
        <f t="shared" si="250"/>
        <v>0</v>
      </c>
      <c r="SEU181" s="216">
        <f t="shared" si="250"/>
        <v>0</v>
      </c>
      <c r="SEV181" s="216">
        <f t="shared" ref="SEV181:SHG181" si="251">SEV180+SEV174+SEV168+SEV155+SEV142+SEV131+SEV126+SEV110+SEV92+SEV76+SEV54+SEV22</f>
        <v>0</v>
      </c>
      <c r="SEW181" s="216">
        <f t="shared" si="251"/>
        <v>0</v>
      </c>
      <c r="SEX181" s="216">
        <f t="shared" si="251"/>
        <v>0</v>
      </c>
      <c r="SEY181" s="216">
        <f t="shared" si="251"/>
        <v>0</v>
      </c>
      <c r="SEZ181" s="216">
        <f t="shared" si="251"/>
        <v>0</v>
      </c>
      <c r="SFA181" s="216">
        <f t="shared" si="251"/>
        <v>0</v>
      </c>
      <c r="SFB181" s="216">
        <f t="shared" si="251"/>
        <v>0</v>
      </c>
      <c r="SFC181" s="216">
        <f t="shared" si="251"/>
        <v>0</v>
      </c>
      <c r="SFD181" s="216">
        <f t="shared" si="251"/>
        <v>0</v>
      </c>
      <c r="SFE181" s="216">
        <f t="shared" si="251"/>
        <v>0</v>
      </c>
      <c r="SFF181" s="216">
        <f t="shared" si="251"/>
        <v>0</v>
      </c>
      <c r="SFG181" s="216">
        <f t="shared" si="251"/>
        <v>0</v>
      </c>
      <c r="SFH181" s="216">
        <f t="shared" si="251"/>
        <v>0</v>
      </c>
      <c r="SFI181" s="216">
        <f t="shared" si="251"/>
        <v>0</v>
      </c>
      <c r="SFJ181" s="216">
        <f t="shared" si="251"/>
        <v>0</v>
      </c>
      <c r="SFK181" s="216">
        <f t="shared" si="251"/>
        <v>0</v>
      </c>
      <c r="SFL181" s="216">
        <f t="shared" si="251"/>
        <v>0</v>
      </c>
      <c r="SFM181" s="216">
        <f t="shared" si="251"/>
        <v>0</v>
      </c>
      <c r="SFN181" s="216">
        <f t="shared" si="251"/>
        <v>0</v>
      </c>
      <c r="SFO181" s="216">
        <f t="shared" si="251"/>
        <v>0</v>
      </c>
      <c r="SFP181" s="216">
        <f t="shared" si="251"/>
        <v>0</v>
      </c>
      <c r="SFQ181" s="216">
        <f t="shared" si="251"/>
        <v>0</v>
      </c>
      <c r="SFR181" s="216">
        <f t="shared" si="251"/>
        <v>0</v>
      </c>
      <c r="SFS181" s="216">
        <f t="shared" si="251"/>
        <v>0</v>
      </c>
      <c r="SFT181" s="216">
        <f t="shared" si="251"/>
        <v>0</v>
      </c>
      <c r="SFU181" s="216">
        <f t="shared" si="251"/>
        <v>0</v>
      </c>
      <c r="SFV181" s="216">
        <f t="shared" si="251"/>
        <v>0</v>
      </c>
      <c r="SFW181" s="216">
        <f t="shared" si="251"/>
        <v>0</v>
      </c>
      <c r="SFX181" s="216">
        <f t="shared" si="251"/>
        <v>0</v>
      </c>
      <c r="SFY181" s="216">
        <f t="shared" si="251"/>
        <v>0</v>
      </c>
      <c r="SFZ181" s="216">
        <f t="shared" si="251"/>
        <v>0</v>
      </c>
      <c r="SGA181" s="216">
        <f t="shared" si="251"/>
        <v>0</v>
      </c>
      <c r="SGB181" s="216">
        <f t="shared" si="251"/>
        <v>0</v>
      </c>
      <c r="SGC181" s="216">
        <f t="shared" si="251"/>
        <v>0</v>
      </c>
      <c r="SGD181" s="216">
        <f t="shared" si="251"/>
        <v>0</v>
      </c>
      <c r="SGE181" s="216">
        <f t="shared" si="251"/>
        <v>0</v>
      </c>
      <c r="SGF181" s="216">
        <f t="shared" si="251"/>
        <v>0</v>
      </c>
      <c r="SGG181" s="216">
        <f t="shared" si="251"/>
        <v>0</v>
      </c>
      <c r="SGH181" s="216">
        <f t="shared" si="251"/>
        <v>0</v>
      </c>
      <c r="SGI181" s="216">
        <f t="shared" si="251"/>
        <v>0</v>
      </c>
      <c r="SGJ181" s="216">
        <f t="shared" si="251"/>
        <v>0</v>
      </c>
      <c r="SGK181" s="216">
        <f t="shared" si="251"/>
        <v>0</v>
      </c>
      <c r="SGL181" s="216">
        <f t="shared" si="251"/>
        <v>0</v>
      </c>
      <c r="SGM181" s="216">
        <f t="shared" si="251"/>
        <v>0</v>
      </c>
      <c r="SGN181" s="216">
        <f t="shared" si="251"/>
        <v>0</v>
      </c>
      <c r="SGO181" s="216">
        <f t="shared" si="251"/>
        <v>0</v>
      </c>
      <c r="SGP181" s="216">
        <f t="shared" si="251"/>
        <v>0</v>
      </c>
      <c r="SGQ181" s="216">
        <f t="shared" si="251"/>
        <v>0</v>
      </c>
      <c r="SGR181" s="216">
        <f t="shared" si="251"/>
        <v>0</v>
      </c>
      <c r="SGS181" s="216">
        <f t="shared" si="251"/>
        <v>0</v>
      </c>
      <c r="SGT181" s="216">
        <f t="shared" si="251"/>
        <v>0</v>
      </c>
      <c r="SGU181" s="216">
        <f t="shared" si="251"/>
        <v>0</v>
      </c>
      <c r="SGV181" s="216">
        <f t="shared" si="251"/>
        <v>0</v>
      </c>
      <c r="SGW181" s="216">
        <f t="shared" si="251"/>
        <v>0</v>
      </c>
      <c r="SGX181" s="216">
        <f t="shared" si="251"/>
        <v>0</v>
      </c>
      <c r="SGY181" s="216">
        <f t="shared" si="251"/>
        <v>0</v>
      </c>
      <c r="SGZ181" s="216">
        <f t="shared" si="251"/>
        <v>0</v>
      </c>
      <c r="SHA181" s="216">
        <f t="shared" si="251"/>
        <v>0</v>
      </c>
      <c r="SHB181" s="216">
        <f t="shared" si="251"/>
        <v>0</v>
      </c>
      <c r="SHC181" s="216">
        <f t="shared" si="251"/>
        <v>0</v>
      </c>
      <c r="SHD181" s="216">
        <f t="shared" si="251"/>
        <v>0</v>
      </c>
      <c r="SHE181" s="216">
        <f t="shared" si="251"/>
        <v>0</v>
      </c>
      <c r="SHF181" s="216">
        <f t="shared" si="251"/>
        <v>0</v>
      </c>
      <c r="SHG181" s="216">
        <f t="shared" si="251"/>
        <v>0</v>
      </c>
      <c r="SHH181" s="216">
        <f t="shared" ref="SHH181:SJS181" si="252">SHH180+SHH174+SHH168+SHH155+SHH142+SHH131+SHH126+SHH110+SHH92+SHH76+SHH54+SHH22</f>
        <v>0</v>
      </c>
      <c r="SHI181" s="216">
        <f t="shared" si="252"/>
        <v>0</v>
      </c>
      <c r="SHJ181" s="216">
        <f t="shared" si="252"/>
        <v>0</v>
      </c>
      <c r="SHK181" s="216">
        <f t="shared" si="252"/>
        <v>0</v>
      </c>
      <c r="SHL181" s="216">
        <f t="shared" si="252"/>
        <v>0</v>
      </c>
      <c r="SHM181" s="216">
        <f t="shared" si="252"/>
        <v>0</v>
      </c>
      <c r="SHN181" s="216">
        <f t="shared" si="252"/>
        <v>0</v>
      </c>
      <c r="SHO181" s="216">
        <f t="shared" si="252"/>
        <v>0</v>
      </c>
      <c r="SHP181" s="216">
        <f t="shared" si="252"/>
        <v>0</v>
      </c>
      <c r="SHQ181" s="216">
        <f t="shared" si="252"/>
        <v>0</v>
      </c>
      <c r="SHR181" s="216">
        <f t="shared" si="252"/>
        <v>0</v>
      </c>
      <c r="SHS181" s="216">
        <f t="shared" si="252"/>
        <v>0</v>
      </c>
      <c r="SHT181" s="216">
        <f t="shared" si="252"/>
        <v>0</v>
      </c>
      <c r="SHU181" s="216">
        <f t="shared" si="252"/>
        <v>0</v>
      </c>
      <c r="SHV181" s="216">
        <f t="shared" si="252"/>
        <v>0</v>
      </c>
      <c r="SHW181" s="216">
        <f t="shared" si="252"/>
        <v>0</v>
      </c>
      <c r="SHX181" s="216">
        <f t="shared" si="252"/>
        <v>0</v>
      </c>
      <c r="SHY181" s="216">
        <f t="shared" si="252"/>
        <v>0</v>
      </c>
      <c r="SHZ181" s="216">
        <f t="shared" si="252"/>
        <v>0</v>
      </c>
      <c r="SIA181" s="216">
        <f t="shared" si="252"/>
        <v>0</v>
      </c>
      <c r="SIB181" s="216">
        <f t="shared" si="252"/>
        <v>0</v>
      </c>
      <c r="SIC181" s="216">
        <f t="shared" si="252"/>
        <v>0</v>
      </c>
      <c r="SID181" s="216">
        <f t="shared" si="252"/>
        <v>0</v>
      </c>
      <c r="SIE181" s="216">
        <f t="shared" si="252"/>
        <v>0</v>
      </c>
      <c r="SIF181" s="216">
        <f t="shared" si="252"/>
        <v>0</v>
      </c>
      <c r="SIG181" s="216">
        <f t="shared" si="252"/>
        <v>0</v>
      </c>
      <c r="SIH181" s="216">
        <f t="shared" si="252"/>
        <v>0</v>
      </c>
      <c r="SII181" s="216">
        <f t="shared" si="252"/>
        <v>0</v>
      </c>
      <c r="SIJ181" s="216">
        <f t="shared" si="252"/>
        <v>0</v>
      </c>
      <c r="SIK181" s="216">
        <f t="shared" si="252"/>
        <v>0</v>
      </c>
      <c r="SIL181" s="216">
        <f t="shared" si="252"/>
        <v>0</v>
      </c>
      <c r="SIM181" s="216">
        <f t="shared" si="252"/>
        <v>0</v>
      </c>
      <c r="SIN181" s="216">
        <f t="shared" si="252"/>
        <v>0</v>
      </c>
      <c r="SIO181" s="216">
        <f t="shared" si="252"/>
        <v>0</v>
      </c>
      <c r="SIP181" s="216">
        <f t="shared" si="252"/>
        <v>0</v>
      </c>
      <c r="SIQ181" s="216">
        <f t="shared" si="252"/>
        <v>0</v>
      </c>
      <c r="SIR181" s="216">
        <f t="shared" si="252"/>
        <v>0</v>
      </c>
      <c r="SIS181" s="216">
        <f t="shared" si="252"/>
        <v>0</v>
      </c>
      <c r="SIT181" s="216">
        <f t="shared" si="252"/>
        <v>0</v>
      </c>
      <c r="SIU181" s="216">
        <f t="shared" si="252"/>
        <v>0</v>
      </c>
      <c r="SIV181" s="216">
        <f t="shared" si="252"/>
        <v>0</v>
      </c>
      <c r="SIW181" s="216">
        <f t="shared" si="252"/>
        <v>0</v>
      </c>
      <c r="SIX181" s="216">
        <f t="shared" si="252"/>
        <v>0</v>
      </c>
      <c r="SIY181" s="216">
        <f t="shared" si="252"/>
        <v>0</v>
      </c>
      <c r="SIZ181" s="216">
        <f t="shared" si="252"/>
        <v>0</v>
      </c>
      <c r="SJA181" s="216">
        <f t="shared" si="252"/>
        <v>0</v>
      </c>
      <c r="SJB181" s="216">
        <f t="shared" si="252"/>
        <v>0</v>
      </c>
      <c r="SJC181" s="216">
        <f t="shared" si="252"/>
        <v>0</v>
      </c>
      <c r="SJD181" s="216">
        <f t="shared" si="252"/>
        <v>0</v>
      </c>
      <c r="SJE181" s="216">
        <f t="shared" si="252"/>
        <v>0</v>
      </c>
      <c r="SJF181" s="216">
        <f t="shared" si="252"/>
        <v>0</v>
      </c>
      <c r="SJG181" s="216">
        <f t="shared" si="252"/>
        <v>0</v>
      </c>
      <c r="SJH181" s="216">
        <f t="shared" si="252"/>
        <v>0</v>
      </c>
      <c r="SJI181" s="216">
        <f t="shared" si="252"/>
        <v>0</v>
      </c>
      <c r="SJJ181" s="216">
        <f t="shared" si="252"/>
        <v>0</v>
      </c>
      <c r="SJK181" s="216">
        <f t="shared" si="252"/>
        <v>0</v>
      </c>
      <c r="SJL181" s="216">
        <f t="shared" si="252"/>
        <v>0</v>
      </c>
      <c r="SJM181" s="216">
        <f t="shared" si="252"/>
        <v>0</v>
      </c>
      <c r="SJN181" s="216">
        <f t="shared" si="252"/>
        <v>0</v>
      </c>
      <c r="SJO181" s="216">
        <f t="shared" si="252"/>
        <v>0</v>
      </c>
      <c r="SJP181" s="216">
        <f t="shared" si="252"/>
        <v>0</v>
      </c>
      <c r="SJQ181" s="216">
        <f t="shared" si="252"/>
        <v>0</v>
      </c>
      <c r="SJR181" s="216">
        <f t="shared" si="252"/>
        <v>0</v>
      </c>
      <c r="SJS181" s="216">
        <f t="shared" si="252"/>
        <v>0</v>
      </c>
      <c r="SJT181" s="216">
        <f t="shared" ref="SJT181:SME181" si="253">SJT180+SJT174+SJT168+SJT155+SJT142+SJT131+SJT126+SJT110+SJT92+SJT76+SJT54+SJT22</f>
        <v>0</v>
      </c>
      <c r="SJU181" s="216">
        <f t="shared" si="253"/>
        <v>0</v>
      </c>
      <c r="SJV181" s="216">
        <f t="shared" si="253"/>
        <v>0</v>
      </c>
      <c r="SJW181" s="216">
        <f t="shared" si="253"/>
        <v>0</v>
      </c>
      <c r="SJX181" s="216">
        <f t="shared" si="253"/>
        <v>0</v>
      </c>
      <c r="SJY181" s="216">
        <f t="shared" si="253"/>
        <v>0</v>
      </c>
      <c r="SJZ181" s="216">
        <f t="shared" si="253"/>
        <v>0</v>
      </c>
      <c r="SKA181" s="216">
        <f t="shared" si="253"/>
        <v>0</v>
      </c>
      <c r="SKB181" s="216">
        <f t="shared" si="253"/>
        <v>0</v>
      </c>
      <c r="SKC181" s="216">
        <f t="shared" si="253"/>
        <v>0</v>
      </c>
      <c r="SKD181" s="216">
        <f t="shared" si="253"/>
        <v>0</v>
      </c>
      <c r="SKE181" s="216">
        <f t="shared" si="253"/>
        <v>0</v>
      </c>
      <c r="SKF181" s="216">
        <f t="shared" si="253"/>
        <v>0</v>
      </c>
      <c r="SKG181" s="216">
        <f t="shared" si="253"/>
        <v>0</v>
      </c>
      <c r="SKH181" s="216">
        <f t="shared" si="253"/>
        <v>0</v>
      </c>
      <c r="SKI181" s="216">
        <f t="shared" si="253"/>
        <v>0</v>
      </c>
      <c r="SKJ181" s="216">
        <f t="shared" si="253"/>
        <v>0</v>
      </c>
      <c r="SKK181" s="216">
        <f t="shared" si="253"/>
        <v>0</v>
      </c>
      <c r="SKL181" s="216">
        <f t="shared" si="253"/>
        <v>0</v>
      </c>
      <c r="SKM181" s="216">
        <f t="shared" si="253"/>
        <v>0</v>
      </c>
      <c r="SKN181" s="216">
        <f t="shared" si="253"/>
        <v>0</v>
      </c>
      <c r="SKO181" s="216">
        <f t="shared" si="253"/>
        <v>0</v>
      </c>
      <c r="SKP181" s="216">
        <f t="shared" si="253"/>
        <v>0</v>
      </c>
      <c r="SKQ181" s="216">
        <f t="shared" si="253"/>
        <v>0</v>
      </c>
      <c r="SKR181" s="216">
        <f t="shared" si="253"/>
        <v>0</v>
      </c>
      <c r="SKS181" s="216">
        <f t="shared" si="253"/>
        <v>0</v>
      </c>
      <c r="SKT181" s="216">
        <f t="shared" si="253"/>
        <v>0</v>
      </c>
      <c r="SKU181" s="216">
        <f t="shared" si="253"/>
        <v>0</v>
      </c>
      <c r="SKV181" s="216">
        <f t="shared" si="253"/>
        <v>0</v>
      </c>
      <c r="SKW181" s="216">
        <f t="shared" si="253"/>
        <v>0</v>
      </c>
      <c r="SKX181" s="216">
        <f t="shared" si="253"/>
        <v>0</v>
      </c>
      <c r="SKY181" s="216">
        <f t="shared" si="253"/>
        <v>0</v>
      </c>
      <c r="SKZ181" s="216">
        <f t="shared" si="253"/>
        <v>0</v>
      </c>
      <c r="SLA181" s="216">
        <f t="shared" si="253"/>
        <v>0</v>
      </c>
      <c r="SLB181" s="216">
        <f t="shared" si="253"/>
        <v>0</v>
      </c>
      <c r="SLC181" s="216">
        <f t="shared" si="253"/>
        <v>0</v>
      </c>
      <c r="SLD181" s="216">
        <f t="shared" si="253"/>
        <v>0</v>
      </c>
      <c r="SLE181" s="216">
        <f t="shared" si="253"/>
        <v>0</v>
      </c>
      <c r="SLF181" s="216">
        <f t="shared" si="253"/>
        <v>0</v>
      </c>
      <c r="SLG181" s="216">
        <f t="shared" si="253"/>
        <v>0</v>
      </c>
      <c r="SLH181" s="216">
        <f t="shared" si="253"/>
        <v>0</v>
      </c>
      <c r="SLI181" s="216">
        <f t="shared" si="253"/>
        <v>0</v>
      </c>
      <c r="SLJ181" s="216">
        <f t="shared" si="253"/>
        <v>0</v>
      </c>
      <c r="SLK181" s="216">
        <f t="shared" si="253"/>
        <v>0</v>
      </c>
      <c r="SLL181" s="216">
        <f t="shared" si="253"/>
        <v>0</v>
      </c>
      <c r="SLM181" s="216">
        <f t="shared" si="253"/>
        <v>0</v>
      </c>
      <c r="SLN181" s="216">
        <f t="shared" si="253"/>
        <v>0</v>
      </c>
      <c r="SLO181" s="216">
        <f t="shared" si="253"/>
        <v>0</v>
      </c>
      <c r="SLP181" s="216">
        <f t="shared" si="253"/>
        <v>0</v>
      </c>
      <c r="SLQ181" s="216">
        <f t="shared" si="253"/>
        <v>0</v>
      </c>
      <c r="SLR181" s="216">
        <f t="shared" si="253"/>
        <v>0</v>
      </c>
      <c r="SLS181" s="216">
        <f t="shared" si="253"/>
        <v>0</v>
      </c>
      <c r="SLT181" s="216">
        <f t="shared" si="253"/>
        <v>0</v>
      </c>
      <c r="SLU181" s="216">
        <f t="shared" si="253"/>
        <v>0</v>
      </c>
      <c r="SLV181" s="216">
        <f t="shared" si="253"/>
        <v>0</v>
      </c>
      <c r="SLW181" s="216">
        <f t="shared" si="253"/>
        <v>0</v>
      </c>
      <c r="SLX181" s="216">
        <f t="shared" si="253"/>
        <v>0</v>
      </c>
      <c r="SLY181" s="216">
        <f t="shared" si="253"/>
        <v>0</v>
      </c>
      <c r="SLZ181" s="216">
        <f t="shared" si="253"/>
        <v>0</v>
      </c>
      <c r="SMA181" s="216">
        <f t="shared" si="253"/>
        <v>0</v>
      </c>
      <c r="SMB181" s="216">
        <f t="shared" si="253"/>
        <v>0</v>
      </c>
      <c r="SMC181" s="216">
        <f t="shared" si="253"/>
        <v>0</v>
      </c>
      <c r="SMD181" s="216">
        <f t="shared" si="253"/>
        <v>0</v>
      </c>
      <c r="SME181" s="216">
        <f t="shared" si="253"/>
        <v>0</v>
      </c>
      <c r="SMF181" s="216">
        <f t="shared" ref="SMF181:SOQ181" si="254">SMF180+SMF174+SMF168+SMF155+SMF142+SMF131+SMF126+SMF110+SMF92+SMF76+SMF54+SMF22</f>
        <v>0</v>
      </c>
      <c r="SMG181" s="216">
        <f t="shared" si="254"/>
        <v>0</v>
      </c>
      <c r="SMH181" s="216">
        <f t="shared" si="254"/>
        <v>0</v>
      </c>
      <c r="SMI181" s="216">
        <f t="shared" si="254"/>
        <v>0</v>
      </c>
      <c r="SMJ181" s="216">
        <f t="shared" si="254"/>
        <v>0</v>
      </c>
      <c r="SMK181" s="216">
        <f t="shared" si="254"/>
        <v>0</v>
      </c>
      <c r="SML181" s="216">
        <f t="shared" si="254"/>
        <v>0</v>
      </c>
      <c r="SMM181" s="216">
        <f t="shared" si="254"/>
        <v>0</v>
      </c>
      <c r="SMN181" s="216">
        <f t="shared" si="254"/>
        <v>0</v>
      </c>
      <c r="SMO181" s="216">
        <f t="shared" si="254"/>
        <v>0</v>
      </c>
      <c r="SMP181" s="216">
        <f t="shared" si="254"/>
        <v>0</v>
      </c>
      <c r="SMQ181" s="216">
        <f t="shared" si="254"/>
        <v>0</v>
      </c>
      <c r="SMR181" s="216">
        <f t="shared" si="254"/>
        <v>0</v>
      </c>
      <c r="SMS181" s="216">
        <f t="shared" si="254"/>
        <v>0</v>
      </c>
      <c r="SMT181" s="216">
        <f t="shared" si="254"/>
        <v>0</v>
      </c>
      <c r="SMU181" s="216">
        <f t="shared" si="254"/>
        <v>0</v>
      </c>
      <c r="SMV181" s="216">
        <f t="shared" si="254"/>
        <v>0</v>
      </c>
      <c r="SMW181" s="216">
        <f t="shared" si="254"/>
        <v>0</v>
      </c>
      <c r="SMX181" s="216">
        <f t="shared" si="254"/>
        <v>0</v>
      </c>
      <c r="SMY181" s="216">
        <f t="shared" si="254"/>
        <v>0</v>
      </c>
      <c r="SMZ181" s="216">
        <f t="shared" si="254"/>
        <v>0</v>
      </c>
      <c r="SNA181" s="216">
        <f t="shared" si="254"/>
        <v>0</v>
      </c>
      <c r="SNB181" s="216">
        <f t="shared" si="254"/>
        <v>0</v>
      </c>
      <c r="SNC181" s="216">
        <f t="shared" si="254"/>
        <v>0</v>
      </c>
      <c r="SND181" s="216">
        <f t="shared" si="254"/>
        <v>0</v>
      </c>
      <c r="SNE181" s="216">
        <f t="shared" si="254"/>
        <v>0</v>
      </c>
      <c r="SNF181" s="216">
        <f t="shared" si="254"/>
        <v>0</v>
      </c>
      <c r="SNG181" s="216">
        <f t="shared" si="254"/>
        <v>0</v>
      </c>
      <c r="SNH181" s="216">
        <f t="shared" si="254"/>
        <v>0</v>
      </c>
      <c r="SNI181" s="216">
        <f t="shared" si="254"/>
        <v>0</v>
      </c>
      <c r="SNJ181" s="216">
        <f t="shared" si="254"/>
        <v>0</v>
      </c>
      <c r="SNK181" s="216">
        <f t="shared" si="254"/>
        <v>0</v>
      </c>
      <c r="SNL181" s="216">
        <f t="shared" si="254"/>
        <v>0</v>
      </c>
      <c r="SNM181" s="216">
        <f t="shared" si="254"/>
        <v>0</v>
      </c>
      <c r="SNN181" s="216">
        <f t="shared" si="254"/>
        <v>0</v>
      </c>
      <c r="SNO181" s="216">
        <f t="shared" si="254"/>
        <v>0</v>
      </c>
      <c r="SNP181" s="216">
        <f t="shared" si="254"/>
        <v>0</v>
      </c>
      <c r="SNQ181" s="216">
        <f t="shared" si="254"/>
        <v>0</v>
      </c>
      <c r="SNR181" s="216">
        <f t="shared" si="254"/>
        <v>0</v>
      </c>
      <c r="SNS181" s="216">
        <f t="shared" si="254"/>
        <v>0</v>
      </c>
      <c r="SNT181" s="216">
        <f t="shared" si="254"/>
        <v>0</v>
      </c>
      <c r="SNU181" s="216">
        <f t="shared" si="254"/>
        <v>0</v>
      </c>
      <c r="SNV181" s="216">
        <f t="shared" si="254"/>
        <v>0</v>
      </c>
      <c r="SNW181" s="216">
        <f t="shared" si="254"/>
        <v>0</v>
      </c>
      <c r="SNX181" s="216">
        <f t="shared" si="254"/>
        <v>0</v>
      </c>
      <c r="SNY181" s="216">
        <f t="shared" si="254"/>
        <v>0</v>
      </c>
      <c r="SNZ181" s="216">
        <f t="shared" si="254"/>
        <v>0</v>
      </c>
      <c r="SOA181" s="216">
        <f t="shared" si="254"/>
        <v>0</v>
      </c>
      <c r="SOB181" s="216">
        <f t="shared" si="254"/>
        <v>0</v>
      </c>
      <c r="SOC181" s="216">
        <f t="shared" si="254"/>
        <v>0</v>
      </c>
      <c r="SOD181" s="216">
        <f t="shared" si="254"/>
        <v>0</v>
      </c>
      <c r="SOE181" s="216">
        <f t="shared" si="254"/>
        <v>0</v>
      </c>
      <c r="SOF181" s="216">
        <f t="shared" si="254"/>
        <v>0</v>
      </c>
      <c r="SOG181" s="216">
        <f t="shared" si="254"/>
        <v>0</v>
      </c>
      <c r="SOH181" s="216">
        <f t="shared" si="254"/>
        <v>0</v>
      </c>
      <c r="SOI181" s="216">
        <f t="shared" si="254"/>
        <v>0</v>
      </c>
      <c r="SOJ181" s="216">
        <f t="shared" si="254"/>
        <v>0</v>
      </c>
      <c r="SOK181" s="216">
        <f t="shared" si="254"/>
        <v>0</v>
      </c>
      <c r="SOL181" s="216">
        <f t="shared" si="254"/>
        <v>0</v>
      </c>
      <c r="SOM181" s="216">
        <f t="shared" si="254"/>
        <v>0</v>
      </c>
      <c r="SON181" s="216">
        <f t="shared" si="254"/>
        <v>0</v>
      </c>
      <c r="SOO181" s="216">
        <f t="shared" si="254"/>
        <v>0</v>
      </c>
      <c r="SOP181" s="216">
        <f t="shared" si="254"/>
        <v>0</v>
      </c>
      <c r="SOQ181" s="216">
        <f t="shared" si="254"/>
        <v>0</v>
      </c>
      <c r="SOR181" s="216">
        <f t="shared" ref="SOR181:SRC181" si="255">SOR180+SOR174+SOR168+SOR155+SOR142+SOR131+SOR126+SOR110+SOR92+SOR76+SOR54+SOR22</f>
        <v>0</v>
      </c>
      <c r="SOS181" s="216">
        <f t="shared" si="255"/>
        <v>0</v>
      </c>
      <c r="SOT181" s="216">
        <f t="shared" si="255"/>
        <v>0</v>
      </c>
      <c r="SOU181" s="216">
        <f t="shared" si="255"/>
        <v>0</v>
      </c>
      <c r="SOV181" s="216">
        <f t="shared" si="255"/>
        <v>0</v>
      </c>
      <c r="SOW181" s="216">
        <f t="shared" si="255"/>
        <v>0</v>
      </c>
      <c r="SOX181" s="216">
        <f t="shared" si="255"/>
        <v>0</v>
      </c>
      <c r="SOY181" s="216">
        <f t="shared" si="255"/>
        <v>0</v>
      </c>
      <c r="SOZ181" s="216">
        <f t="shared" si="255"/>
        <v>0</v>
      </c>
      <c r="SPA181" s="216">
        <f t="shared" si="255"/>
        <v>0</v>
      </c>
      <c r="SPB181" s="216">
        <f t="shared" si="255"/>
        <v>0</v>
      </c>
      <c r="SPC181" s="216">
        <f t="shared" si="255"/>
        <v>0</v>
      </c>
      <c r="SPD181" s="216">
        <f t="shared" si="255"/>
        <v>0</v>
      </c>
      <c r="SPE181" s="216">
        <f t="shared" si="255"/>
        <v>0</v>
      </c>
      <c r="SPF181" s="216">
        <f t="shared" si="255"/>
        <v>0</v>
      </c>
      <c r="SPG181" s="216">
        <f t="shared" si="255"/>
        <v>0</v>
      </c>
      <c r="SPH181" s="216">
        <f t="shared" si="255"/>
        <v>0</v>
      </c>
      <c r="SPI181" s="216">
        <f t="shared" si="255"/>
        <v>0</v>
      </c>
      <c r="SPJ181" s="216">
        <f t="shared" si="255"/>
        <v>0</v>
      </c>
      <c r="SPK181" s="216">
        <f t="shared" si="255"/>
        <v>0</v>
      </c>
      <c r="SPL181" s="216">
        <f t="shared" si="255"/>
        <v>0</v>
      </c>
      <c r="SPM181" s="216">
        <f t="shared" si="255"/>
        <v>0</v>
      </c>
      <c r="SPN181" s="216">
        <f t="shared" si="255"/>
        <v>0</v>
      </c>
      <c r="SPO181" s="216">
        <f t="shared" si="255"/>
        <v>0</v>
      </c>
      <c r="SPP181" s="216">
        <f t="shared" si="255"/>
        <v>0</v>
      </c>
      <c r="SPQ181" s="216">
        <f t="shared" si="255"/>
        <v>0</v>
      </c>
      <c r="SPR181" s="216">
        <f t="shared" si="255"/>
        <v>0</v>
      </c>
      <c r="SPS181" s="216">
        <f t="shared" si="255"/>
        <v>0</v>
      </c>
      <c r="SPT181" s="216">
        <f t="shared" si="255"/>
        <v>0</v>
      </c>
      <c r="SPU181" s="216">
        <f t="shared" si="255"/>
        <v>0</v>
      </c>
      <c r="SPV181" s="216">
        <f t="shared" si="255"/>
        <v>0</v>
      </c>
      <c r="SPW181" s="216">
        <f t="shared" si="255"/>
        <v>0</v>
      </c>
      <c r="SPX181" s="216">
        <f t="shared" si="255"/>
        <v>0</v>
      </c>
      <c r="SPY181" s="216">
        <f t="shared" si="255"/>
        <v>0</v>
      </c>
      <c r="SPZ181" s="216">
        <f t="shared" si="255"/>
        <v>0</v>
      </c>
      <c r="SQA181" s="216">
        <f t="shared" si="255"/>
        <v>0</v>
      </c>
      <c r="SQB181" s="216">
        <f t="shared" si="255"/>
        <v>0</v>
      </c>
      <c r="SQC181" s="216">
        <f t="shared" si="255"/>
        <v>0</v>
      </c>
      <c r="SQD181" s="216">
        <f t="shared" si="255"/>
        <v>0</v>
      </c>
      <c r="SQE181" s="216">
        <f t="shared" si="255"/>
        <v>0</v>
      </c>
      <c r="SQF181" s="216">
        <f t="shared" si="255"/>
        <v>0</v>
      </c>
      <c r="SQG181" s="216">
        <f t="shared" si="255"/>
        <v>0</v>
      </c>
      <c r="SQH181" s="216">
        <f t="shared" si="255"/>
        <v>0</v>
      </c>
      <c r="SQI181" s="216">
        <f t="shared" si="255"/>
        <v>0</v>
      </c>
      <c r="SQJ181" s="216">
        <f t="shared" si="255"/>
        <v>0</v>
      </c>
      <c r="SQK181" s="216">
        <f t="shared" si="255"/>
        <v>0</v>
      </c>
      <c r="SQL181" s="216">
        <f t="shared" si="255"/>
        <v>0</v>
      </c>
      <c r="SQM181" s="216">
        <f t="shared" si="255"/>
        <v>0</v>
      </c>
      <c r="SQN181" s="216">
        <f t="shared" si="255"/>
        <v>0</v>
      </c>
      <c r="SQO181" s="216">
        <f t="shared" si="255"/>
        <v>0</v>
      </c>
      <c r="SQP181" s="216">
        <f t="shared" si="255"/>
        <v>0</v>
      </c>
      <c r="SQQ181" s="216">
        <f t="shared" si="255"/>
        <v>0</v>
      </c>
      <c r="SQR181" s="216">
        <f t="shared" si="255"/>
        <v>0</v>
      </c>
      <c r="SQS181" s="216">
        <f t="shared" si="255"/>
        <v>0</v>
      </c>
      <c r="SQT181" s="216">
        <f t="shared" si="255"/>
        <v>0</v>
      </c>
      <c r="SQU181" s="216">
        <f t="shared" si="255"/>
        <v>0</v>
      </c>
      <c r="SQV181" s="216">
        <f t="shared" si="255"/>
        <v>0</v>
      </c>
      <c r="SQW181" s="216">
        <f t="shared" si="255"/>
        <v>0</v>
      </c>
      <c r="SQX181" s="216">
        <f t="shared" si="255"/>
        <v>0</v>
      </c>
      <c r="SQY181" s="216">
        <f t="shared" si="255"/>
        <v>0</v>
      </c>
      <c r="SQZ181" s="216">
        <f t="shared" si="255"/>
        <v>0</v>
      </c>
      <c r="SRA181" s="216">
        <f t="shared" si="255"/>
        <v>0</v>
      </c>
      <c r="SRB181" s="216">
        <f t="shared" si="255"/>
        <v>0</v>
      </c>
      <c r="SRC181" s="216">
        <f t="shared" si="255"/>
        <v>0</v>
      </c>
      <c r="SRD181" s="216">
        <f t="shared" ref="SRD181:STO181" si="256">SRD180+SRD174+SRD168+SRD155+SRD142+SRD131+SRD126+SRD110+SRD92+SRD76+SRD54+SRD22</f>
        <v>0</v>
      </c>
      <c r="SRE181" s="216">
        <f t="shared" si="256"/>
        <v>0</v>
      </c>
      <c r="SRF181" s="216">
        <f t="shared" si="256"/>
        <v>0</v>
      </c>
      <c r="SRG181" s="216">
        <f t="shared" si="256"/>
        <v>0</v>
      </c>
      <c r="SRH181" s="216">
        <f t="shared" si="256"/>
        <v>0</v>
      </c>
      <c r="SRI181" s="216">
        <f t="shared" si="256"/>
        <v>0</v>
      </c>
      <c r="SRJ181" s="216">
        <f t="shared" si="256"/>
        <v>0</v>
      </c>
      <c r="SRK181" s="216">
        <f t="shared" si="256"/>
        <v>0</v>
      </c>
      <c r="SRL181" s="216">
        <f t="shared" si="256"/>
        <v>0</v>
      </c>
      <c r="SRM181" s="216">
        <f t="shared" si="256"/>
        <v>0</v>
      </c>
      <c r="SRN181" s="216">
        <f t="shared" si="256"/>
        <v>0</v>
      </c>
      <c r="SRO181" s="216">
        <f t="shared" si="256"/>
        <v>0</v>
      </c>
      <c r="SRP181" s="216">
        <f t="shared" si="256"/>
        <v>0</v>
      </c>
      <c r="SRQ181" s="216">
        <f t="shared" si="256"/>
        <v>0</v>
      </c>
      <c r="SRR181" s="216">
        <f t="shared" si="256"/>
        <v>0</v>
      </c>
      <c r="SRS181" s="216">
        <f t="shared" si="256"/>
        <v>0</v>
      </c>
      <c r="SRT181" s="216">
        <f t="shared" si="256"/>
        <v>0</v>
      </c>
      <c r="SRU181" s="216">
        <f t="shared" si="256"/>
        <v>0</v>
      </c>
      <c r="SRV181" s="216">
        <f t="shared" si="256"/>
        <v>0</v>
      </c>
      <c r="SRW181" s="216">
        <f t="shared" si="256"/>
        <v>0</v>
      </c>
      <c r="SRX181" s="216">
        <f t="shared" si="256"/>
        <v>0</v>
      </c>
      <c r="SRY181" s="216">
        <f t="shared" si="256"/>
        <v>0</v>
      </c>
      <c r="SRZ181" s="216">
        <f t="shared" si="256"/>
        <v>0</v>
      </c>
      <c r="SSA181" s="216">
        <f t="shared" si="256"/>
        <v>0</v>
      </c>
      <c r="SSB181" s="216">
        <f t="shared" si="256"/>
        <v>0</v>
      </c>
      <c r="SSC181" s="216">
        <f t="shared" si="256"/>
        <v>0</v>
      </c>
      <c r="SSD181" s="216">
        <f t="shared" si="256"/>
        <v>0</v>
      </c>
      <c r="SSE181" s="216">
        <f t="shared" si="256"/>
        <v>0</v>
      </c>
      <c r="SSF181" s="216">
        <f t="shared" si="256"/>
        <v>0</v>
      </c>
      <c r="SSG181" s="216">
        <f t="shared" si="256"/>
        <v>0</v>
      </c>
      <c r="SSH181" s="216">
        <f t="shared" si="256"/>
        <v>0</v>
      </c>
      <c r="SSI181" s="216">
        <f t="shared" si="256"/>
        <v>0</v>
      </c>
      <c r="SSJ181" s="216">
        <f t="shared" si="256"/>
        <v>0</v>
      </c>
      <c r="SSK181" s="216">
        <f t="shared" si="256"/>
        <v>0</v>
      </c>
      <c r="SSL181" s="216">
        <f t="shared" si="256"/>
        <v>0</v>
      </c>
      <c r="SSM181" s="216">
        <f t="shared" si="256"/>
        <v>0</v>
      </c>
      <c r="SSN181" s="216">
        <f t="shared" si="256"/>
        <v>0</v>
      </c>
      <c r="SSO181" s="216">
        <f t="shared" si="256"/>
        <v>0</v>
      </c>
      <c r="SSP181" s="216">
        <f t="shared" si="256"/>
        <v>0</v>
      </c>
      <c r="SSQ181" s="216">
        <f t="shared" si="256"/>
        <v>0</v>
      </c>
      <c r="SSR181" s="216">
        <f t="shared" si="256"/>
        <v>0</v>
      </c>
      <c r="SSS181" s="216">
        <f t="shared" si="256"/>
        <v>0</v>
      </c>
      <c r="SST181" s="216">
        <f t="shared" si="256"/>
        <v>0</v>
      </c>
      <c r="SSU181" s="216">
        <f t="shared" si="256"/>
        <v>0</v>
      </c>
      <c r="SSV181" s="216">
        <f t="shared" si="256"/>
        <v>0</v>
      </c>
      <c r="SSW181" s="216">
        <f t="shared" si="256"/>
        <v>0</v>
      </c>
      <c r="SSX181" s="216">
        <f t="shared" si="256"/>
        <v>0</v>
      </c>
      <c r="SSY181" s="216">
        <f t="shared" si="256"/>
        <v>0</v>
      </c>
      <c r="SSZ181" s="216">
        <f t="shared" si="256"/>
        <v>0</v>
      </c>
      <c r="STA181" s="216">
        <f t="shared" si="256"/>
        <v>0</v>
      </c>
      <c r="STB181" s="216">
        <f t="shared" si="256"/>
        <v>0</v>
      </c>
      <c r="STC181" s="216">
        <f t="shared" si="256"/>
        <v>0</v>
      </c>
      <c r="STD181" s="216">
        <f t="shared" si="256"/>
        <v>0</v>
      </c>
      <c r="STE181" s="216">
        <f t="shared" si="256"/>
        <v>0</v>
      </c>
      <c r="STF181" s="216">
        <f t="shared" si="256"/>
        <v>0</v>
      </c>
      <c r="STG181" s="216">
        <f t="shared" si="256"/>
        <v>0</v>
      </c>
      <c r="STH181" s="216">
        <f t="shared" si="256"/>
        <v>0</v>
      </c>
      <c r="STI181" s="216">
        <f t="shared" si="256"/>
        <v>0</v>
      </c>
      <c r="STJ181" s="216">
        <f t="shared" si="256"/>
        <v>0</v>
      </c>
      <c r="STK181" s="216">
        <f t="shared" si="256"/>
        <v>0</v>
      </c>
      <c r="STL181" s="216">
        <f t="shared" si="256"/>
        <v>0</v>
      </c>
      <c r="STM181" s="216">
        <f t="shared" si="256"/>
        <v>0</v>
      </c>
      <c r="STN181" s="216">
        <f t="shared" si="256"/>
        <v>0</v>
      </c>
      <c r="STO181" s="216">
        <f t="shared" si="256"/>
        <v>0</v>
      </c>
      <c r="STP181" s="216">
        <f t="shared" ref="STP181:SWA181" si="257">STP180+STP174+STP168+STP155+STP142+STP131+STP126+STP110+STP92+STP76+STP54+STP22</f>
        <v>0</v>
      </c>
      <c r="STQ181" s="216">
        <f t="shared" si="257"/>
        <v>0</v>
      </c>
      <c r="STR181" s="216">
        <f t="shared" si="257"/>
        <v>0</v>
      </c>
      <c r="STS181" s="216">
        <f t="shared" si="257"/>
        <v>0</v>
      </c>
      <c r="STT181" s="216">
        <f t="shared" si="257"/>
        <v>0</v>
      </c>
      <c r="STU181" s="216">
        <f t="shared" si="257"/>
        <v>0</v>
      </c>
      <c r="STV181" s="216">
        <f t="shared" si="257"/>
        <v>0</v>
      </c>
      <c r="STW181" s="216">
        <f t="shared" si="257"/>
        <v>0</v>
      </c>
      <c r="STX181" s="216">
        <f t="shared" si="257"/>
        <v>0</v>
      </c>
      <c r="STY181" s="216">
        <f t="shared" si="257"/>
        <v>0</v>
      </c>
      <c r="STZ181" s="216">
        <f t="shared" si="257"/>
        <v>0</v>
      </c>
      <c r="SUA181" s="216">
        <f t="shared" si="257"/>
        <v>0</v>
      </c>
      <c r="SUB181" s="216">
        <f t="shared" si="257"/>
        <v>0</v>
      </c>
      <c r="SUC181" s="216">
        <f t="shared" si="257"/>
        <v>0</v>
      </c>
      <c r="SUD181" s="216">
        <f t="shared" si="257"/>
        <v>0</v>
      </c>
      <c r="SUE181" s="216">
        <f t="shared" si="257"/>
        <v>0</v>
      </c>
      <c r="SUF181" s="216">
        <f t="shared" si="257"/>
        <v>0</v>
      </c>
      <c r="SUG181" s="216">
        <f t="shared" si="257"/>
        <v>0</v>
      </c>
      <c r="SUH181" s="216">
        <f t="shared" si="257"/>
        <v>0</v>
      </c>
      <c r="SUI181" s="216">
        <f t="shared" si="257"/>
        <v>0</v>
      </c>
      <c r="SUJ181" s="216">
        <f t="shared" si="257"/>
        <v>0</v>
      </c>
      <c r="SUK181" s="216">
        <f t="shared" si="257"/>
        <v>0</v>
      </c>
      <c r="SUL181" s="216">
        <f t="shared" si="257"/>
        <v>0</v>
      </c>
      <c r="SUM181" s="216">
        <f t="shared" si="257"/>
        <v>0</v>
      </c>
      <c r="SUN181" s="216">
        <f t="shared" si="257"/>
        <v>0</v>
      </c>
      <c r="SUO181" s="216">
        <f t="shared" si="257"/>
        <v>0</v>
      </c>
      <c r="SUP181" s="216">
        <f t="shared" si="257"/>
        <v>0</v>
      </c>
      <c r="SUQ181" s="216">
        <f t="shared" si="257"/>
        <v>0</v>
      </c>
      <c r="SUR181" s="216">
        <f t="shared" si="257"/>
        <v>0</v>
      </c>
      <c r="SUS181" s="216">
        <f t="shared" si="257"/>
        <v>0</v>
      </c>
      <c r="SUT181" s="216">
        <f t="shared" si="257"/>
        <v>0</v>
      </c>
      <c r="SUU181" s="216">
        <f t="shared" si="257"/>
        <v>0</v>
      </c>
      <c r="SUV181" s="216">
        <f t="shared" si="257"/>
        <v>0</v>
      </c>
      <c r="SUW181" s="216">
        <f t="shared" si="257"/>
        <v>0</v>
      </c>
      <c r="SUX181" s="216">
        <f t="shared" si="257"/>
        <v>0</v>
      </c>
      <c r="SUY181" s="216">
        <f t="shared" si="257"/>
        <v>0</v>
      </c>
      <c r="SUZ181" s="216">
        <f t="shared" si="257"/>
        <v>0</v>
      </c>
      <c r="SVA181" s="216">
        <f t="shared" si="257"/>
        <v>0</v>
      </c>
      <c r="SVB181" s="216">
        <f t="shared" si="257"/>
        <v>0</v>
      </c>
      <c r="SVC181" s="216">
        <f t="shared" si="257"/>
        <v>0</v>
      </c>
      <c r="SVD181" s="216">
        <f t="shared" si="257"/>
        <v>0</v>
      </c>
      <c r="SVE181" s="216">
        <f t="shared" si="257"/>
        <v>0</v>
      </c>
      <c r="SVF181" s="216">
        <f t="shared" si="257"/>
        <v>0</v>
      </c>
      <c r="SVG181" s="216">
        <f t="shared" si="257"/>
        <v>0</v>
      </c>
      <c r="SVH181" s="216">
        <f t="shared" si="257"/>
        <v>0</v>
      </c>
      <c r="SVI181" s="216">
        <f t="shared" si="257"/>
        <v>0</v>
      </c>
      <c r="SVJ181" s="216">
        <f t="shared" si="257"/>
        <v>0</v>
      </c>
      <c r="SVK181" s="216">
        <f t="shared" si="257"/>
        <v>0</v>
      </c>
      <c r="SVL181" s="216">
        <f t="shared" si="257"/>
        <v>0</v>
      </c>
      <c r="SVM181" s="216">
        <f t="shared" si="257"/>
        <v>0</v>
      </c>
      <c r="SVN181" s="216">
        <f t="shared" si="257"/>
        <v>0</v>
      </c>
      <c r="SVO181" s="216">
        <f t="shared" si="257"/>
        <v>0</v>
      </c>
      <c r="SVP181" s="216">
        <f t="shared" si="257"/>
        <v>0</v>
      </c>
      <c r="SVQ181" s="216">
        <f t="shared" si="257"/>
        <v>0</v>
      </c>
      <c r="SVR181" s="216">
        <f t="shared" si="257"/>
        <v>0</v>
      </c>
      <c r="SVS181" s="216">
        <f t="shared" si="257"/>
        <v>0</v>
      </c>
      <c r="SVT181" s="216">
        <f t="shared" si="257"/>
        <v>0</v>
      </c>
      <c r="SVU181" s="216">
        <f t="shared" si="257"/>
        <v>0</v>
      </c>
      <c r="SVV181" s="216">
        <f t="shared" si="257"/>
        <v>0</v>
      </c>
      <c r="SVW181" s="216">
        <f t="shared" si="257"/>
        <v>0</v>
      </c>
      <c r="SVX181" s="216">
        <f t="shared" si="257"/>
        <v>0</v>
      </c>
      <c r="SVY181" s="216">
        <f t="shared" si="257"/>
        <v>0</v>
      </c>
      <c r="SVZ181" s="216">
        <f t="shared" si="257"/>
        <v>0</v>
      </c>
      <c r="SWA181" s="216">
        <f t="shared" si="257"/>
        <v>0</v>
      </c>
      <c r="SWB181" s="216">
        <f t="shared" ref="SWB181:SYM181" si="258">SWB180+SWB174+SWB168+SWB155+SWB142+SWB131+SWB126+SWB110+SWB92+SWB76+SWB54+SWB22</f>
        <v>0</v>
      </c>
      <c r="SWC181" s="216">
        <f t="shared" si="258"/>
        <v>0</v>
      </c>
      <c r="SWD181" s="216">
        <f t="shared" si="258"/>
        <v>0</v>
      </c>
      <c r="SWE181" s="216">
        <f t="shared" si="258"/>
        <v>0</v>
      </c>
      <c r="SWF181" s="216">
        <f t="shared" si="258"/>
        <v>0</v>
      </c>
      <c r="SWG181" s="216">
        <f t="shared" si="258"/>
        <v>0</v>
      </c>
      <c r="SWH181" s="216">
        <f t="shared" si="258"/>
        <v>0</v>
      </c>
      <c r="SWI181" s="216">
        <f t="shared" si="258"/>
        <v>0</v>
      </c>
      <c r="SWJ181" s="216">
        <f t="shared" si="258"/>
        <v>0</v>
      </c>
      <c r="SWK181" s="216">
        <f t="shared" si="258"/>
        <v>0</v>
      </c>
      <c r="SWL181" s="216">
        <f t="shared" si="258"/>
        <v>0</v>
      </c>
      <c r="SWM181" s="216">
        <f t="shared" si="258"/>
        <v>0</v>
      </c>
      <c r="SWN181" s="216">
        <f t="shared" si="258"/>
        <v>0</v>
      </c>
      <c r="SWO181" s="216">
        <f t="shared" si="258"/>
        <v>0</v>
      </c>
      <c r="SWP181" s="216">
        <f t="shared" si="258"/>
        <v>0</v>
      </c>
      <c r="SWQ181" s="216">
        <f t="shared" si="258"/>
        <v>0</v>
      </c>
      <c r="SWR181" s="216">
        <f t="shared" si="258"/>
        <v>0</v>
      </c>
      <c r="SWS181" s="216">
        <f t="shared" si="258"/>
        <v>0</v>
      </c>
      <c r="SWT181" s="216">
        <f t="shared" si="258"/>
        <v>0</v>
      </c>
      <c r="SWU181" s="216">
        <f t="shared" si="258"/>
        <v>0</v>
      </c>
      <c r="SWV181" s="216">
        <f t="shared" si="258"/>
        <v>0</v>
      </c>
      <c r="SWW181" s="216">
        <f t="shared" si="258"/>
        <v>0</v>
      </c>
      <c r="SWX181" s="216">
        <f t="shared" si="258"/>
        <v>0</v>
      </c>
      <c r="SWY181" s="216">
        <f t="shared" si="258"/>
        <v>0</v>
      </c>
      <c r="SWZ181" s="216">
        <f t="shared" si="258"/>
        <v>0</v>
      </c>
      <c r="SXA181" s="216">
        <f t="shared" si="258"/>
        <v>0</v>
      </c>
      <c r="SXB181" s="216">
        <f t="shared" si="258"/>
        <v>0</v>
      </c>
      <c r="SXC181" s="216">
        <f t="shared" si="258"/>
        <v>0</v>
      </c>
      <c r="SXD181" s="216">
        <f t="shared" si="258"/>
        <v>0</v>
      </c>
      <c r="SXE181" s="216">
        <f t="shared" si="258"/>
        <v>0</v>
      </c>
      <c r="SXF181" s="216">
        <f t="shared" si="258"/>
        <v>0</v>
      </c>
      <c r="SXG181" s="216">
        <f t="shared" si="258"/>
        <v>0</v>
      </c>
      <c r="SXH181" s="216">
        <f t="shared" si="258"/>
        <v>0</v>
      </c>
      <c r="SXI181" s="216">
        <f t="shared" si="258"/>
        <v>0</v>
      </c>
      <c r="SXJ181" s="216">
        <f t="shared" si="258"/>
        <v>0</v>
      </c>
      <c r="SXK181" s="216">
        <f t="shared" si="258"/>
        <v>0</v>
      </c>
      <c r="SXL181" s="216">
        <f t="shared" si="258"/>
        <v>0</v>
      </c>
      <c r="SXM181" s="216">
        <f t="shared" si="258"/>
        <v>0</v>
      </c>
      <c r="SXN181" s="216">
        <f t="shared" si="258"/>
        <v>0</v>
      </c>
      <c r="SXO181" s="216">
        <f t="shared" si="258"/>
        <v>0</v>
      </c>
      <c r="SXP181" s="216">
        <f t="shared" si="258"/>
        <v>0</v>
      </c>
      <c r="SXQ181" s="216">
        <f t="shared" si="258"/>
        <v>0</v>
      </c>
      <c r="SXR181" s="216">
        <f t="shared" si="258"/>
        <v>0</v>
      </c>
      <c r="SXS181" s="216">
        <f t="shared" si="258"/>
        <v>0</v>
      </c>
      <c r="SXT181" s="216">
        <f t="shared" si="258"/>
        <v>0</v>
      </c>
      <c r="SXU181" s="216">
        <f t="shared" si="258"/>
        <v>0</v>
      </c>
      <c r="SXV181" s="216">
        <f t="shared" si="258"/>
        <v>0</v>
      </c>
      <c r="SXW181" s="216">
        <f t="shared" si="258"/>
        <v>0</v>
      </c>
      <c r="SXX181" s="216">
        <f t="shared" si="258"/>
        <v>0</v>
      </c>
      <c r="SXY181" s="216">
        <f t="shared" si="258"/>
        <v>0</v>
      </c>
      <c r="SXZ181" s="216">
        <f t="shared" si="258"/>
        <v>0</v>
      </c>
      <c r="SYA181" s="216">
        <f t="shared" si="258"/>
        <v>0</v>
      </c>
      <c r="SYB181" s="216">
        <f t="shared" si="258"/>
        <v>0</v>
      </c>
      <c r="SYC181" s="216">
        <f t="shared" si="258"/>
        <v>0</v>
      </c>
      <c r="SYD181" s="216">
        <f t="shared" si="258"/>
        <v>0</v>
      </c>
      <c r="SYE181" s="216">
        <f t="shared" si="258"/>
        <v>0</v>
      </c>
      <c r="SYF181" s="216">
        <f t="shared" si="258"/>
        <v>0</v>
      </c>
      <c r="SYG181" s="216">
        <f t="shared" si="258"/>
        <v>0</v>
      </c>
      <c r="SYH181" s="216">
        <f t="shared" si="258"/>
        <v>0</v>
      </c>
      <c r="SYI181" s="216">
        <f t="shared" si="258"/>
        <v>0</v>
      </c>
      <c r="SYJ181" s="216">
        <f t="shared" si="258"/>
        <v>0</v>
      </c>
      <c r="SYK181" s="216">
        <f t="shared" si="258"/>
        <v>0</v>
      </c>
      <c r="SYL181" s="216">
        <f t="shared" si="258"/>
        <v>0</v>
      </c>
      <c r="SYM181" s="216">
        <f t="shared" si="258"/>
        <v>0</v>
      </c>
      <c r="SYN181" s="216">
        <f t="shared" ref="SYN181:TAY181" si="259">SYN180+SYN174+SYN168+SYN155+SYN142+SYN131+SYN126+SYN110+SYN92+SYN76+SYN54+SYN22</f>
        <v>0</v>
      </c>
      <c r="SYO181" s="216">
        <f t="shared" si="259"/>
        <v>0</v>
      </c>
      <c r="SYP181" s="216">
        <f t="shared" si="259"/>
        <v>0</v>
      </c>
      <c r="SYQ181" s="216">
        <f t="shared" si="259"/>
        <v>0</v>
      </c>
      <c r="SYR181" s="216">
        <f t="shared" si="259"/>
        <v>0</v>
      </c>
      <c r="SYS181" s="216">
        <f t="shared" si="259"/>
        <v>0</v>
      </c>
      <c r="SYT181" s="216">
        <f t="shared" si="259"/>
        <v>0</v>
      </c>
      <c r="SYU181" s="216">
        <f t="shared" si="259"/>
        <v>0</v>
      </c>
      <c r="SYV181" s="216">
        <f t="shared" si="259"/>
        <v>0</v>
      </c>
      <c r="SYW181" s="216">
        <f t="shared" si="259"/>
        <v>0</v>
      </c>
      <c r="SYX181" s="216">
        <f t="shared" si="259"/>
        <v>0</v>
      </c>
      <c r="SYY181" s="216">
        <f t="shared" si="259"/>
        <v>0</v>
      </c>
      <c r="SYZ181" s="216">
        <f t="shared" si="259"/>
        <v>0</v>
      </c>
      <c r="SZA181" s="216">
        <f t="shared" si="259"/>
        <v>0</v>
      </c>
      <c r="SZB181" s="216">
        <f t="shared" si="259"/>
        <v>0</v>
      </c>
      <c r="SZC181" s="216">
        <f t="shared" si="259"/>
        <v>0</v>
      </c>
      <c r="SZD181" s="216">
        <f t="shared" si="259"/>
        <v>0</v>
      </c>
      <c r="SZE181" s="216">
        <f t="shared" si="259"/>
        <v>0</v>
      </c>
      <c r="SZF181" s="216">
        <f t="shared" si="259"/>
        <v>0</v>
      </c>
      <c r="SZG181" s="216">
        <f t="shared" si="259"/>
        <v>0</v>
      </c>
      <c r="SZH181" s="216">
        <f t="shared" si="259"/>
        <v>0</v>
      </c>
      <c r="SZI181" s="216">
        <f t="shared" si="259"/>
        <v>0</v>
      </c>
      <c r="SZJ181" s="216">
        <f t="shared" si="259"/>
        <v>0</v>
      </c>
      <c r="SZK181" s="216">
        <f t="shared" si="259"/>
        <v>0</v>
      </c>
      <c r="SZL181" s="216">
        <f t="shared" si="259"/>
        <v>0</v>
      </c>
      <c r="SZM181" s="216">
        <f t="shared" si="259"/>
        <v>0</v>
      </c>
      <c r="SZN181" s="216">
        <f t="shared" si="259"/>
        <v>0</v>
      </c>
      <c r="SZO181" s="216">
        <f t="shared" si="259"/>
        <v>0</v>
      </c>
      <c r="SZP181" s="216">
        <f t="shared" si="259"/>
        <v>0</v>
      </c>
      <c r="SZQ181" s="216">
        <f t="shared" si="259"/>
        <v>0</v>
      </c>
      <c r="SZR181" s="216">
        <f t="shared" si="259"/>
        <v>0</v>
      </c>
      <c r="SZS181" s="216">
        <f t="shared" si="259"/>
        <v>0</v>
      </c>
      <c r="SZT181" s="216">
        <f t="shared" si="259"/>
        <v>0</v>
      </c>
      <c r="SZU181" s="216">
        <f t="shared" si="259"/>
        <v>0</v>
      </c>
      <c r="SZV181" s="216">
        <f t="shared" si="259"/>
        <v>0</v>
      </c>
      <c r="SZW181" s="216">
        <f t="shared" si="259"/>
        <v>0</v>
      </c>
      <c r="SZX181" s="216">
        <f t="shared" si="259"/>
        <v>0</v>
      </c>
      <c r="SZY181" s="216">
        <f t="shared" si="259"/>
        <v>0</v>
      </c>
      <c r="SZZ181" s="216">
        <f t="shared" si="259"/>
        <v>0</v>
      </c>
      <c r="TAA181" s="216">
        <f t="shared" si="259"/>
        <v>0</v>
      </c>
      <c r="TAB181" s="216">
        <f t="shared" si="259"/>
        <v>0</v>
      </c>
      <c r="TAC181" s="216">
        <f t="shared" si="259"/>
        <v>0</v>
      </c>
      <c r="TAD181" s="216">
        <f t="shared" si="259"/>
        <v>0</v>
      </c>
      <c r="TAE181" s="216">
        <f t="shared" si="259"/>
        <v>0</v>
      </c>
      <c r="TAF181" s="216">
        <f t="shared" si="259"/>
        <v>0</v>
      </c>
      <c r="TAG181" s="216">
        <f t="shared" si="259"/>
        <v>0</v>
      </c>
      <c r="TAH181" s="216">
        <f t="shared" si="259"/>
        <v>0</v>
      </c>
      <c r="TAI181" s="216">
        <f t="shared" si="259"/>
        <v>0</v>
      </c>
      <c r="TAJ181" s="216">
        <f t="shared" si="259"/>
        <v>0</v>
      </c>
      <c r="TAK181" s="216">
        <f t="shared" si="259"/>
        <v>0</v>
      </c>
      <c r="TAL181" s="216">
        <f t="shared" si="259"/>
        <v>0</v>
      </c>
      <c r="TAM181" s="216">
        <f t="shared" si="259"/>
        <v>0</v>
      </c>
      <c r="TAN181" s="216">
        <f t="shared" si="259"/>
        <v>0</v>
      </c>
      <c r="TAO181" s="216">
        <f t="shared" si="259"/>
        <v>0</v>
      </c>
      <c r="TAP181" s="216">
        <f t="shared" si="259"/>
        <v>0</v>
      </c>
      <c r="TAQ181" s="216">
        <f t="shared" si="259"/>
        <v>0</v>
      </c>
      <c r="TAR181" s="216">
        <f t="shared" si="259"/>
        <v>0</v>
      </c>
      <c r="TAS181" s="216">
        <f t="shared" si="259"/>
        <v>0</v>
      </c>
      <c r="TAT181" s="216">
        <f t="shared" si="259"/>
        <v>0</v>
      </c>
      <c r="TAU181" s="216">
        <f t="shared" si="259"/>
        <v>0</v>
      </c>
      <c r="TAV181" s="216">
        <f t="shared" si="259"/>
        <v>0</v>
      </c>
      <c r="TAW181" s="216">
        <f t="shared" si="259"/>
        <v>0</v>
      </c>
      <c r="TAX181" s="216">
        <f t="shared" si="259"/>
        <v>0</v>
      </c>
      <c r="TAY181" s="216">
        <f t="shared" si="259"/>
        <v>0</v>
      </c>
      <c r="TAZ181" s="216">
        <f t="shared" ref="TAZ181:TDK181" si="260">TAZ180+TAZ174+TAZ168+TAZ155+TAZ142+TAZ131+TAZ126+TAZ110+TAZ92+TAZ76+TAZ54+TAZ22</f>
        <v>0</v>
      </c>
      <c r="TBA181" s="216">
        <f t="shared" si="260"/>
        <v>0</v>
      </c>
      <c r="TBB181" s="216">
        <f t="shared" si="260"/>
        <v>0</v>
      </c>
      <c r="TBC181" s="216">
        <f t="shared" si="260"/>
        <v>0</v>
      </c>
      <c r="TBD181" s="216">
        <f t="shared" si="260"/>
        <v>0</v>
      </c>
      <c r="TBE181" s="216">
        <f t="shared" si="260"/>
        <v>0</v>
      </c>
      <c r="TBF181" s="216">
        <f t="shared" si="260"/>
        <v>0</v>
      </c>
      <c r="TBG181" s="216">
        <f t="shared" si="260"/>
        <v>0</v>
      </c>
      <c r="TBH181" s="216">
        <f t="shared" si="260"/>
        <v>0</v>
      </c>
      <c r="TBI181" s="216">
        <f t="shared" si="260"/>
        <v>0</v>
      </c>
      <c r="TBJ181" s="216">
        <f t="shared" si="260"/>
        <v>0</v>
      </c>
      <c r="TBK181" s="216">
        <f t="shared" si="260"/>
        <v>0</v>
      </c>
      <c r="TBL181" s="216">
        <f t="shared" si="260"/>
        <v>0</v>
      </c>
      <c r="TBM181" s="216">
        <f t="shared" si="260"/>
        <v>0</v>
      </c>
      <c r="TBN181" s="216">
        <f t="shared" si="260"/>
        <v>0</v>
      </c>
      <c r="TBO181" s="216">
        <f t="shared" si="260"/>
        <v>0</v>
      </c>
      <c r="TBP181" s="216">
        <f t="shared" si="260"/>
        <v>0</v>
      </c>
      <c r="TBQ181" s="216">
        <f t="shared" si="260"/>
        <v>0</v>
      </c>
      <c r="TBR181" s="216">
        <f t="shared" si="260"/>
        <v>0</v>
      </c>
      <c r="TBS181" s="216">
        <f t="shared" si="260"/>
        <v>0</v>
      </c>
      <c r="TBT181" s="216">
        <f t="shared" si="260"/>
        <v>0</v>
      </c>
      <c r="TBU181" s="216">
        <f t="shared" si="260"/>
        <v>0</v>
      </c>
      <c r="TBV181" s="216">
        <f t="shared" si="260"/>
        <v>0</v>
      </c>
      <c r="TBW181" s="216">
        <f t="shared" si="260"/>
        <v>0</v>
      </c>
      <c r="TBX181" s="216">
        <f t="shared" si="260"/>
        <v>0</v>
      </c>
      <c r="TBY181" s="216">
        <f t="shared" si="260"/>
        <v>0</v>
      </c>
      <c r="TBZ181" s="216">
        <f t="shared" si="260"/>
        <v>0</v>
      </c>
      <c r="TCA181" s="216">
        <f t="shared" si="260"/>
        <v>0</v>
      </c>
      <c r="TCB181" s="216">
        <f t="shared" si="260"/>
        <v>0</v>
      </c>
      <c r="TCC181" s="216">
        <f t="shared" si="260"/>
        <v>0</v>
      </c>
      <c r="TCD181" s="216">
        <f t="shared" si="260"/>
        <v>0</v>
      </c>
      <c r="TCE181" s="216">
        <f t="shared" si="260"/>
        <v>0</v>
      </c>
      <c r="TCF181" s="216">
        <f t="shared" si="260"/>
        <v>0</v>
      </c>
      <c r="TCG181" s="216">
        <f t="shared" si="260"/>
        <v>0</v>
      </c>
      <c r="TCH181" s="216">
        <f t="shared" si="260"/>
        <v>0</v>
      </c>
      <c r="TCI181" s="216">
        <f t="shared" si="260"/>
        <v>0</v>
      </c>
      <c r="TCJ181" s="216">
        <f t="shared" si="260"/>
        <v>0</v>
      </c>
      <c r="TCK181" s="216">
        <f t="shared" si="260"/>
        <v>0</v>
      </c>
      <c r="TCL181" s="216">
        <f t="shared" si="260"/>
        <v>0</v>
      </c>
      <c r="TCM181" s="216">
        <f t="shared" si="260"/>
        <v>0</v>
      </c>
      <c r="TCN181" s="216">
        <f t="shared" si="260"/>
        <v>0</v>
      </c>
      <c r="TCO181" s="216">
        <f t="shared" si="260"/>
        <v>0</v>
      </c>
      <c r="TCP181" s="216">
        <f t="shared" si="260"/>
        <v>0</v>
      </c>
      <c r="TCQ181" s="216">
        <f t="shared" si="260"/>
        <v>0</v>
      </c>
      <c r="TCR181" s="216">
        <f t="shared" si="260"/>
        <v>0</v>
      </c>
      <c r="TCS181" s="216">
        <f t="shared" si="260"/>
        <v>0</v>
      </c>
      <c r="TCT181" s="216">
        <f t="shared" si="260"/>
        <v>0</v>
      </c>
      <c r="TCU181" s="216">
        <f t="shared" si="260"/>
        <v>0</v>
      </c>
      <c r="TCV181" s="216">
        <f t="shared" si="260"/>
        <v>0</v>
      </c>
      <c r="TCW181" s="216">
        <f t="shared" si="260"/>
        <v>0</v>
      </c>
      <c r="TCX181" s="216">
        <f t="shared" si="260"/>
        <v>0</v>
      </c>
      <c r="TCY181" s="216">
        <f t="shared" si="260"/>
        <v>0</v>
      </c>
      <c r="TCZ181" s="216">
        <f t="shared" si="260"/>
        <v>0</v>
      </c>
      <c r="TDA181" s="216">
        <f t="shared" si="260"/>
        <v>0</v>
      </c>
      <c r="TDB181" s="216">
        <f t="shared" si="260"/>
        <v>0</v>
      </c>
      <c r="TDC181" s="216">
        <f t="shared" si="260"/>
        <v>0</v>
      </c>
      <c r="TDD181" s="216">
        <f t="shared" si="260"/>
        <v>0</v>
      </c>
      <c r="TDE181" s="216">
        <f t="shared" si="260"/>
        <v>0</v>
      </c>
      <c r="TDF181" s="216">
        <f t="shared" si="260"/>
        <v>0</v>
      </c>
      <c r="TDG181" s="216">
        <f t="shared" si="260"/>
        <v>0</v>
      </c>
      <c r="TDH181" s="216">
        <f t="shared" si="260"/>
        <v>0</v>
      </c>
      <c r="TDI181" s="216">
        <f t="shared" si="260"/>
        <v>0</v>
      </c>
      <c r="TDJ181" s="216">
        <f t="shared" si="260"/>
        <v>0</v>
      </c>
      <c r="TDK181" s="216">
        <f t="shared" si="260"/>
        <v>0</v>
      </c>
      <c r="TDL181" s="216">
        <f t="shared" ref="TDL181:TFW181" si="261">TDL180+TDL174+TDL168+TDL155+TDL142+TDL131+TDL126+TDL110+TDL92+TDL76+TDL54+TDL22</f>
        <v>0</v>
      </c>
      <c r="TDM181" s="216">
        <f t="shared" si="261"/>
        <v>0</v>
      </c>
      <c r="TDN181" s="216">
        <f t="shared" si="261"/>
        <v>0</v>
      </c>
      <c r="TDO181" s="216">
        <f t="shared" si="261"/>
        <v>0</v>
      </c>
      <c r="TDP181" s="216">
        <f t="shared" si="261"/>
        <v>0</v>
      </c>
      <c r="TDQ181" s="216">
        <f t="shared" si="261"/>
        <v>0</v>
      </c>
      <c r="TDR181" s="216">
        <f t="shared" si="261"/>
        <v>0</v>
      </c>
      <c r="TDS181" s="216">
        <f t="shared" si="261"/>
        <v>0</v>
      </c>
      <c r="TDT181" s="216">
        <f t="shared" si="261"/>
        <v>0</v>
      </c>
      <c r="TDU181" s="216">
        <f t="shared" si="261"/>
        <v>0</v>
      </c>
      <c r="TDV181" s="216">
        <f t="shared" si="261"/>
        <v>0</v>
      </c>
      <c r="TDW181" s="216">
        <f t="shared" si="261"/>
        <v>0</v>
      </c>
      <c r="TDX181" s="216">
        <f t="shared" si="261"/>
        <v>0</v>
      </c>
      <c r="TDY181" s="216">
        <f t="shared" si="261"/>
        <v>0</v>
      </c>
      <c r="TDZ181" s="216">
        <f t="shared" si="261"/>
        <v>0</v>
      </c>
      <c r="TEA181" s="216">
        <f t="shared" si="261"/>
        <v>0</v>
      </c>
      <c r="TEB181" s="216">
        <f t="shared" si="261"/>
        <v>0</v>
      </c>
      <c r="TEC181" s="216">
        <f t="shared" si="261"/>
        <v>0</v>
      </c>
      <c r="TED181" s="216">
        <f t="shared" si="261"/>
        <v>0</v>
      </c>
      <c r="TEE181" s="216">
        <f t="shared" si="261"/>
        <v>0</v>
      </c>
      <c r="TEF181" s="216">
        <f t="shared" si="261"/>
        <v>0</v>
      </c>
      <c r="TEG181" s="216">
        <f t="shared" si="261"/>
        <v>0</v>
      </c>
      <c r="TEH181" s="216">
        <f t="shared" si="261"/>
        <v>0</v>
      </c>
      <c r="TEI181" s="216">
        <f t="shared" si="261"/>
        <v>0</v>
      </c>
      <c r="TEJ181" s="216">
        <f t="shared" si="261"/>
        <v>0</v>
      </c>
      <c r="TEK181" s="216">
        <f t="shared" si="261"/>
        <v>0</v>
      </c>
      <c r="TEL181" s="216">
        <f t="shared" si="261"/>
        <v>0</v>
      </c>
      <c r="TEM181" s="216">
        <f t="shared" si="261"/>
        <v>0</v>
      </c>
      <c r="TEN181" s="216">
        <f t="shared" si="261"/>
        <v>0</v>
      </c>
      <c r="TEO181" s="216">
        <f t="shared" si="261"/>
        <v>0</v>
      </c>
      <c r="TEP181" s="216">
        <f t="shared" si="261"/>
        <v>0</v>
      </c>
      <c r="TEQ181" s="216">
        <f t="shared" si="261"/>
        <v>0</v>
      </c>
      <c r="TER181" s="216">
        <f t="shared" si="261"/>
        <v>0</v>
      </c>
      <c r="TES181" s="216">
        <f t="shared" si="261"/>
        <v>0</v>
      </c>
      <c r="TET181" s="216">
        <f t="shared" si="261"/>
        <v>0</v>
      </c>
      <c r="TEU181" s="216">
        <f t="shared" si="261"/>
        <v>0</v>
      </c>
      <c r="TEV181" s="216">
        <f t="shared" si="261"/>
        <v>0</v>
      </c>
      <c r="TEW181" s="216">
        <f t="shared" si="261"/>
        <v>0</v>
      </c>
      <c r="TEX181" s="216">
        <f t="shared" si="261"/>
        <v>0</v>
      </c>
      <c r="TEY181" s="216">
        <f t="shared" si="261"/>
        <v>0</v>
      </c>
      <c r="TEZ181" s="216">
        <f t="shared" si="261"/>
        <v>0</v>
      </c>
      <c r="TFA181" s="216">
        <f t="shared" si="261"/>
        <v>0</v>
      </c>
      <c r="TFB181" s="216">
        <f t="shared" si="261"/>
        <v>0</v>
      </c>
      <c r="TFC181" s="216">
        <f t="shared" si="261"/>
        <v>0</v>
      </c>
      <c r="TFD181" s="216">
        <f t="shared" si="261"/>
        <v>0</v>
      </c>
      <c r="TFE181" s="216">
        <f t="shared" si="261"/>
        <v>0</v>
      </c>
      <c r="TFF181" s="216">
        <f t="shared" si="261"/>
        <v>0</v>
      </c>
      <c r="TFG181" s="216">
        <f t="shared" si="261"/>
        <v>0</v>
      </c>
      <c r="TFH181" s="216">
        <f t="shared" si="261"/>
        <v>0</v>
      </c>
      <c r="TFI181" s="216">
        <f t="shared" si="261"/>
        <v>0</v>
      </c>
      <c r="TFJ181" s="216">
        <f t="shared" si="261"/>
        <v>0</v>
      </c>
      <c r="TFK181" s="216">
        <f t="shared" si="261"/>
        <v>0</v>
      </c>
      <c r="TFL181" s="216">
        <f t="shared" si="261"/>
        <v>0</v>
      </c>
      <c r="TFM181" s="216">
        <f t="shared" si="261"/>
        <v>0</v>
      </c>
      <c r="TFN181" s="216">
        <f t="shared" si="261"/>
        <v>0</v>
      </c>
      <c r="TFO181" s="216">
        <f t="shared" si="261"/>
        <v>0</v>
      </c>
      <c r="TFP181" s="216">
        <f t="shared" si="261"/>
        <v>0</v>
      </c>
      <c r="TFQ181" s="216">
        <f t="shared" si="261"/>
        <v>0</v>
      </c>
      <c r="TFR181" s="216">
        <f t="shared" si="261"/>
        <v>0</v>
      </c>
      <c r="TFS181" s="216">
        <f t="shared" si="261"/>
        <v>0</v>
      </c>
      <c r="TFT181" s="216">
        <f t="shared" si="261"/>
        <v>0</v>
      </c>
      <c r="TFU181" s="216">
        <f t="shared" si="261"/>
        <v>0</v>
      </c>
      <c r="TFV181" s="216">
        <f t="shared" si="261"/>
        <v>0</v>
      </c>
      <c r="TFW181" s="216">
        <f t="shared" si="261"/>
        <v>0</v>
      </c>
      <c r="TFX181" s="216">
        <f t="shared" ref="TFX181:TII181" si="262">TFX180+TFX174+TFX168+TFX155+TFX142+TFX131+TFX126+TFX110+TFX92+TFX76+TFX54+TFX22</f>
        <v>0</v>
      </c>
      <c r="TFY181" s="216">
        <f t="shared" si="262"/>
        <v>0</v>
      </c>
      <c r="TFZ181" s="216">
        <f t="shared" si="262"/>
        <v>0</v>
      </c>
      <c r="TGA181" s="216">
        <f t="shared" si="262"/>
        <v>0</v>
      </c>
      <c r="TGB181" s="216">
        <f t="shared" si="262"/>
        <v>0</v>
      </c>
      <c r="TGC181" s="216">
        <f t="shared" si="262"/>
        <v>0</v>
      </c>
      <c r="TGD181" s="216">
        <f t="shared" si="262"/>
        <v>0</v>
      </c>
      <c r="TGE181" s="216">
        <f t="shared" si="262"/>
        <v>0</v>
      </c>
      <c r="TGF181" s="216">
        <f t="shared" si="262"/>
        <v>0</v>
      </c>
      <c r="TGG181" s="216">
        <f t="shared" si="262"/>
        <v>0</v>
      </c>
      <c r="TGH181" s="216">
        <f t="shared" si="262"/>
        <v>0</v>
      </c>
      <c r="TGI181" s="216">
        <f t="shared" si="262"/>
        <v>0</v>
      </c>
      <c r="TGJ181" s="216">
        <f t="shared" si="262"/>
        <v>0</v>
      </c>
      <c r="TGK181" s="216">
        <f t="shared" si="262"/>
        <v>0</v>
      </c>
      <c r="TGL181" s="216">
        <f t="shared" si="262"/>
        <v>0</v>
      </c>
      <c r="TGM181" s="216">
        <f t="shared" si="262"/>
        <v>0</v>
      </c>
      <c r="TGN181" s="216">
        <f t="shared" si="262"/>
        <v>0</v>
      </c>
      <c r="TGO181" s="216">
        <f t="shared" si="262"/>
        <v>0</v>
      </c>
      <c r="TGP181" s="216">
        <f t="shared" si="262"/>
        <v>0</v>
      </c>
      <c r="TGQ181" s="216">
        <f t="shared" si="262"/>
        <v>0</v>
      </c>
      <c r="TGR181" s="216">
        <f t="shared" si="262"/>
        <v>0</v>
      </c>
      <c r="TGS181" s="216">
        <f t="shared" si="262"/>
        <v>0</v>
      </c>
      <c r="TGT181" s="216">
        <f t="shared" si="262"/>
        <v>0</v>
      </c>
      <c r="TGU181" s="216">
        <f t="shared" si="262"/>
        <v>0</v>
      </c>
      <c r="TGV181" s="216">
        <f t="shared" si="262"/>
        <v>0</v>
      </c>
      <c r="TGW181" s="216">
        <f t="shared" si="262"/>
        <v>0</v>
      </c>
      <c r="TGX181" s="216">
        <f t="shared" si="262"/>
        <v>0</v>
      </c>
      <c r="TGY181" s="216">
        <f t="shared" si="262"/>
        <v>0</v>
      </c>
      <c r="TGZ181" s="216">
        <f t="shared" si="262"/>
        <v>0</v>
      </c>
      <c r="THA181" s="216">
        <f t="shared" si="262"/>
        <v>0</v>
      </c>
      <c r="THB181" s="216">
        <f t="shared" si="262"/>
        <v>0</v>
      </c>
      <c r="THC181" s="216">
        <f t="shared" si="262"/>
        <v>0</v>
      </c>
      <c r="THD181" s="216">
        <f t="shared" si="262"/>
        <v>0</v>
      </c>
      <c r="THE181" s="216">
        <f t="shared" si="262"/>
        <v>0</v>
      </c>
      <c r="THF181" s="216">
        <f t="shared" si="262"/>
        <v>0</v>
      </c>
      <c r="THG181" s="216">
        <f t="shared" si="262"/>
        <v>0</v>
      </c>
      <c r="THH181" s="216">
        <f t="shared" si="262"/>
        <v>0</v>
      </c>
      <c r="THI181" s="216">
        <f t="shared" si="262"/>
        <v>0</v>
      </c>
      <c r="THJ181" s="216">
        <f t="shared" si="262"/>
        <v>0</v>
      </c>
      <c r="THK181" s="216">
        <f t="shared" si="262"/>
        <v>0</v>
      </c>
      <c r="THL181" s="216">
        <f t="shared" si="262"/>
        <v>0</v>
      </c>
      <c r="THM181" s="216">
        <f t="shared" si="262"/>
        <v>0</v>
      </c>
      <c r="THN181" s="216">
        <f t="shared" si="262"/>
        <v>0</v>
      </c>
      <c r="THO181" s="216">
        <f t="shared" si="262"/>
        <v>0</v>
      </c>
      <c r="THP181" s="216">
        <f t="shared" si="262"/>
        <v>0</v>
      </c>
      <c r="THQ181" s="216">
        <f t="shared" si="262"/>
        <v>0</v>
      </c>
      <c r="THR181" s="216">
        <f t="shared" si="262"/>
        <v>0</v>
      </c>
      <c r="THS181" s="216">
        <f t="shared" si="262"/>
        <v>0</v>
      </c>
      <c r="THT181" s="216">
        <f t="shared" si="262"/>
        <v>0</v>
      </c>
      <c r="THU181" s="216">
        <f t="shared" si="262"/>
        <v>0</v>
      </c>
      <c r="THV181" s="216">
        <f t="shared" si="262"/>
        <v>0</v>
      </c>
      <c r="THW181" s="216">
        <f t="shared" si="262"/>
        <v>0</v>
      </c>
      <c r="THX181" s="216">
        <f t="shared" si="262"/>
        <v>0</v>
      </c>
      <c r="THY181" s="216">
        <f t="shared" si="262"/>
        <v>0</v>
      </c>
      <c r="THZ181" s="216">
        <f t="shared" si="262"/>
        <v>0</v>
      </c>
      <c r="TIA181" s="216">
        <f t="shared" si="262"/>
        <v>0</v>
      </c>
      <c r="TIB181" s="216">
        <f t="shared" si="262"/>
        <v>0</v>
      </c>
      <c r="TIC181" s="216">
        <f t="shared" si="262"/>
        <v>0</v>
      </c>
      <c r="TID181" s="216">
        <f t="shared" si="262"/>
        <v>0</v>
      </c>
      <c r="TIE181" s="216">
        <f t="shared" si="262"/>
        <v>0</v>
      </c>
      <c r="TIF181" s="216">
        <f t="shared" si="262"/>
        <v>0</v>
      </c>
      <c r="TIG181" s="216">
        <f t="shared" si="262"/>
        <v>0</v>
      </c>
      <c r="TIH181" s="216">
        <f t="shared" si="262"/>
        <v>0</v>
      </c>
      <c r="TII181" s="216">
        <f t="shared" si="262"/>
        <v>0</v>
      </c>
      <c r="TIJ181" s="216">
        <f t="shared" ref="TIJ181:TKU181" si="263">TIJ180+TIJ174+TIJ168+TIJ155+TIJ142+TIJ131+TIJ126+TIJ110+TIJ92+TIJ76+TIJ54+TIJ22</f>
        <v>0</v>
      </c>
      <c r="TIK181" s="216">
        <f t="shared" si="263"/>
        <v>0</v>
      </c>
      <c r="TIL181" s="216">
        <f t="shared" si="263"/>
        <v>0</v>
      </c>
      <c r="TIM181" s="216">
        <f t="shared" si="263"/>
        <v>0</v>
      </c>
      <c r="TIN181" s="216">
        <f t="shared" si="263"/>
        <v>0</v>
      </c>
      <c r="TIO181" s="216">
        <f t="shared" si="263"/>
        <v>0</v>
      </c>
      <c r="TIP181" s="216">
        <f t="shared" si="263"/>
        <v>0</v>
      </c>
      <c r="TIQ181" s="216">
        <f t="shared" si="263"/>
        <v>0</v>
      </c>
      <c r="TIR181" s="216">
        <f t="shared" si="263"/>
        <v>0</v>
      </c>
      <c r="TIS181" s="216">
        <f t="shared" si="263"/>
        <v>0</v>
      </c>
      <c r="TIT181" s="216">
        <f t="shared" si="263"/>
        <v>0</v>
      </c>
      <c r="TIU181" s="216">
        <f t="shared" si="263"/>
        <v>0</v>
      </c>
      <c r="TIV181" s="216">
        <f t="shared" si="263"/>
        <v>0</v>
      </c>
      <c r="TIW181" s="216">
        <f t="shared" si="263"/>
        <v>0</v>
      </c>
      <c r="TIX181" s="216">
        <f t="shared" si="263"/>
        <v>0</v>
      </c>
      <c r="TIY181" s="216">
        <f t="shared" si="263"/>
        <v>0</v>
      </c>
      <c r="TIZ181" s="216">
        <f t="shared" si="263"/>
        <v>0</v>
      </c>
      <c r="TJA181" s="216">
        <f t="shared" si="263"/>
        <v>0</v>
      </c>
      <c r="TJB181" s="216">
        <f t="shared" si="263"/>
        <v>0</v>
      </c>
      <c r="TJC181" s="216">
        <f t="shared" si="263"/>
        <v>0</v>
      </c>
      <c r="TJD181" s="216">
        <f t="shared" si="263"/>
        <v>0</v>
      </c>
      <c r="TJE181" s="216">
        <f t="shared" si="263"/>
        <v>0</v>
      </c>
      <c r="TJF181" s="216">
        <f t="shared" si="263"/>
        <v>0</v>
      </c>
      <c r="TJG181" s="216">
        <f t="shared" si="263"/>
        <v>0</v>
      </c>
      <c r="TJH181" s="216">
        <f t="shared" si="263"/>
        <v>0</v>
      </c>
      <c r="TJI181" s="216">
        <f t="shared" si="263"/>
        <v>0</v>
      </c>
      <c r="TJJ181" s="216">
        <f t="shared" si="263"/>
        <v>0</v>
      </c>
      <c r="TJK181" s="216">
        <f t="shared" si="263"/>
        <v>0</v>
      </c>
      <c r="TJL181" s="216">
        <f t="shared" si="263"/>
        <v>0</v>
      </c>
      <c r="TJM181" s="216">
        <f t="shared" si="263"/>
        <v>0</v>
      </c>
      <c r="TJN181" s="216">
        <f t="shared" si="263"/>
        <v>0</v>
      </c>
      <c r="TJO181" s="216">
        <f t="shared" si="263"/>
        <v>0</v>
      </c>
      <c r="TJP181" s="216">
        <f t="shared" si="263"/>
        <v>0</v>
      </c>
      <c r="TJQ181" s="216">
        <f t="shared" si="263"/>
        <v>0</v>
      </c>
      <c r="TJR181" s="216">
        <f t="shared" si="263"/>
        <v>0</v>
      </c>
      <c r="TJS181" s="216">
        <f t="shared" si="263"/>
        <v>0</v>
      </c>
      <c r="TJT181" s="216">
        <f t="shared" si="263"/>
        <v>0</v>
      </c>
      <c r="TJU181" s="216">
        <f t="shared" si="263"/>
        <v>0</v>
      </c>
      <c r="TJV181" s="216">
        <f t="shared" si="263"/>
        <v>0</v>
      </c>
      <c r="TJW181" s="216">
        <f t="shared" si="263"/>
        <v>0</v>
      </c>
      <c r="TJX181" s="216">
        <f t="shared" si="263"/>
        <v>0</v>
      </c>
      <c r="TJY181" s="216">
        <f t="shared" si="263"/>
        <v>0</v>
      </c>
      <c r="TJZ181" s="216">
        <f t="shared" si="263"/>
        <v>0</v>
      </c>
      <c r="TKA181" s="216">
        <f t="shared" si="263"/>
        <v>0</v>
      </c>
      <c r="TKB181" s="216">
        <f t="shared" si="263"/>
        <v>0</v>
      </c>
      <c r="TKC181" s="216">
        <f t="shared" si="263"/>
        <v>0</v>
      </c>
      <c r="TKD181" s="216">
        <f t="shared" si="263"/>
        <v>0</v>
      </c>
      <c r="TKE181" s="216">
        <f t="shared" si="263"/>
        <v>0</v>
      </c>
      <c r="TKF181" s="216">
        <f t="shared" si="263"/>
        <v>0</v>
      </c>
      <c r="TKG181" s="216">
        <f t="shared" si="263"/>
        <v>0</v>
      </c>
      <c r="TKH181" s="216">
        <f t="shared" si="263"/>
        <v>0</v>
      </c>
      <c r="TKI181" s="216">
        <f t="shared" si="263"/>
        <v>0</v>
      </c>
      <c r="TKJ181" s="216">
        <f t="shared" si="263"/>
        <v>0</v>
      </c>
      <c r="TKK181" s="216">
        <f t="shared" si="263"/>
        <v>0</v>
      </c>
      <c r="TKL181" s="216">
        <f t="shared" si="263"/>
        <v>0</v>
      </c>
      <c r="TKM181" s="216">
        <f t="shared" si="263"/>
        <v>0</v>
      </c>
      <c r="TKN181" s="216">
        <f t="shared" si="263"/>
        <v>0</v>
      </c>
      <c r="TKO181" s="216">
        <f t="shared" si="263"/>
        <v>0</v>
      </c>
      <c r="TKP181" s="216">
        <f t="shared" si="263"/>
        <v>0</v>
      </c>
      <c r="TKQ181" s="216">
        <f t="shared" si="263"/>
        <v>0</v>
      </c>
      <c r="TKR181" s="216">
        <f t="shared" si="263"/>
        <v>0</v>
      </c>
      <c r="TKS181" s="216">
        <f t="shared" si="263"/>
        <v>0</v>
      </c>
      <c r="TKT181" s="216">
        <f t="shared" si="263"/>
        <v>0</v>
      </c>
      <c r="TKU181" s="216">
        <f t="shared" si="263"/>
        <v>0</v>
      </c>
      <c r="TKV181" s="216">
        <f t="shared" ref="TKV181:TNG181" si="264">TKV180+TKV174+TKV168+TKV155+TKV142+TKV131+TKV126+TKV110+TKV92+TKV76+TKV54+TKV22</f>
        <v>0</v>
      </c>
      <c r="TKW181" s="216">
        <f t="shared" si="264"/>
        <v>0</v>
      </c>
      <c r="TKX181" s="216">
        <f t="shared" si="264"/>
        <v>0</v>
      </c>
      <c r="TKY181" s="216">
        <f t="shared" si="264"/>
        <v>0</v>
      </c>
      <c r="TKZ181" s="216">
        <f t="shared" si="264"/>
        <v>0</v>
      </c>
      <c r="TLA181" s="216">
        <f t="shared" si="264"/>
        <v>0</v>
      </c>
      <c r="TLB181" s="216">
        <f t="shared" si="264"/>
        <v>0</v>
      </c>
      <c r="TLC181" s="216">
        <f t="shared" si="264"/>
        <v>0</v>
      </c>
      <c r="TLD181" s="216">
        <f t="shared" si="264"/>
        <v>0</v>
      </c>
      <c r="TLE181" s="216">
        <f t="shared" si="264"/>
        <v>0</v>
      </c>
      <c r="TLF181" s="216">
        <f t="shared" si="264"/>
        <v>0</v>
      </c>
      <c r="TLG181" s="216">
        <f t="shared" si="264"/>
        <v>0</v>
      </c>
      <c r="TLH181" s="216">
        <f t="shared" si="264"/>
        <v>0</v>
      </c>
      <c r="TLI181" s="216">
        <f t="shared" si="264"/>
        <v>0</v>
      </c>
      <c r="TLJ181" s="216">
        <f t="shared" si="264"/>
        <v>0</v>
      </c>
      <c r="TLK181" s="216">
        <f t="shared" si="264"/>
        <v>0</v>
      </c>
      <c r="TLL181" s="216">
        <f t="shared" si="264"/>
        <v>0</v>
      </c>
      <c r="TLM181" s="216">
        <f t="shared" si="264"/>
        <v>0</v>
      </c>
      <c r="TLN181" s="216">
        <f t="shared" si="264"/>
        <v>0</v>
      </c>
      <c r="TLO181" s="216">
        <f t="shared" si="264"/>
        <v>0</v>
      </c>
      <c r="TLP181" s="216">
        <f t="shared" si="264"/>
        <v>0</v>
      </c>
      <c r="TLQ181" s="216">
        <f t="shared" si="264"/>
        <v>0</v>
      </c>
      <c r="TLR181" s="216">
        <f t="shared" si="264"/>
        <v>0</v>
      </c>
      <c r="TLS181" s="216">
        <f t="shared" si="264"/>
        <v>0</v>
      </c>
      <c r="TLT181" s="216">
        <f t="shared" si="264"/>
        <v>0</v>
      </c>
      <c r="TLU181" s="216">
        <f t="shared" si="264"/>
        <v>0</v>
      </c>
      <c r="TLV181" s="216">
        <f t="shared" si="264"/>
        <v>0</v>
      </c>
      <c r="TLW181" s="216">
        <f t="shared" si="264"/>
        <v>0</v>
      </c>
      <c r="TLX181" s="216">
        <f t="shared" si="264"/>
        <v>0</v>
      </c>
      <c r="TLY181" s="216">
        <f t="shared" si="264"/>
        <v>0</v>
      </c>
      <c r="TLZ181" s="216">
        <f t="shared" si="264"/>
        <v>0</v>
      </c>
      <c r="TMA181" s="216">
        <f t="shared" si="264"/>
        <v>0</v>
      </c>
      <c r="TMB181" s="216">
        <f t="shared" si="264"/>
        <v>0</v>
      </c>
      <c r="TMC181" s="216">
        <f t="shared" si="264"/>
        <v>0</v>
      </c>
      <c r="TMD181" s="216">
        <f t="shared" si="264"/>
        <v>0</v>
      </c>
      <c r="TME181" s="216">
        <f t="shared" si="264"/>
        <v>0</v>
      </c>
      <c r="TMF181" s="216">
        <f t="shared" si="264"/>
        <v>0</v>
      </c>
      <c r="TMG181" s="216">
        <f t="shared" si="264"/>
        <v>0</v>
      </c>
      <c r="TMH181" s="216">
        <f t="shared" si="264"/>
        <v>0</v>
      </c>
      <c r="TMI181" s="216">
        <f t="shared" si="264"/>
        <v>0</v>
      </c>
      <c r="TMJ181" s="216">
        <f t="shared" si="264"/>
        <v>0</v>
      </c>
      <c r="TMK181" s="216">
        <f t="shared" si="264"/>
        <v>0</v>
      </c>
      <c r="TML181" s="216">
        <f t="shared" si="264"/>
        <v>0</v>
      </c>
      <c r="TMM181" s="216">
        <f t="shared" si="264"/>
        <v>0</v>
      </c>
      <c r="TMN181" s="216">
        <f t="shared" si="264"/>
        <v>0</v>
      </c>
      <c r="TMO181" s="216">
        <f t="shared" si="264"/>
        <v>0</v>
      </c>
      <c r="TMP181" s="216">
        <f t="shared" si="264"/>
        <v>0</v>
      </c>
      <c r="TMQ181" s="216">
        <f t="shared" si="264"/>
        <v>0</v>
      </c>
      <c r="TMR181" s="216">
        <f t="shared" si="264"/>
        <v>0</v>
      </c>
      <c r="TMS181" s="216">
        <f t="shared" si="264"/>
        <v>0</v>
      </c>
      <c r="TMT181" s="216">
        <f t="shared" si="264"/>
        <v>0</v>
      </c>
      <c r="TMU181" s="216">
        <f t="shared" si="264"/>
        <v>0</v>
      </c>
      <c r="TMV181" s="216">
        <f t="shared" si="264"/>
        <v>0</v>
      </c>
      <c r="TMW181" s="216">
        <f t="shared" si="264"/>
        <v>0</v>
      </c>
      <c r="TMX181" s="216">
        <f t="shared" si="264"/>
        <v>0</v>
      </c>
      <c r="TMY181" s="216">
        <f t="shared" si="264"/>
        <v>0</v>
      </c>
      <c r="TMZ181" s="216">
        <f t="shared" si="264"/>
        <v>0</v>
      </c>
      <c r="TNA181" s="216">
        <f t="shared" si="264"/>
        <v>0</v>
      </c>
      <c r="TNB181" s="216">
        <f t="shared" si="264"/>
        <v>0</v>
      </c>
      <c r="TNC181" s="216">
        <f t="shared" si="264"/>
        <v>0</v>
      </c>
      <c r="TND181" s="216">
        <f t="shared" si="264"/>
        <v>0</v>
      </c>
      <c r="TNE181" s="216">
        <f t="shared" si="264"/>
        <v>0</v>
      </c>
      <c r="TNF181" s="216">
        <f t="shared" si="264"/>
        <v>0</v>
      </c>
      <c r="TNG181" s="216">
        <f t="shared" si="264"/>
        <v>0</v>
      </c>
      <c r="TNH181" s="216">
        <f t="shared" ref="TNH181:TPS181" si="265">TNH180+TNH174+TNH168+TNH155+TNH142+TNH131+TNH126+TNH110+TNH92+TNH76+TNH54+TNH22</f>
        <v>0</v>
      </c>
      <c r="TNI181" s="216">
        <f t="shared" si="265"/>
        <v>0</v>
      </c>
      <c r="TNJ181" s="216">
        <f t="shared" si="265"/>
        <v>0</v>
      </c>
      <c r="TNK181" s="216">
        <f t="shared" si="265"/>
        <v>0</v>
      </c>
      <c r="TNL181" s="216">
        <f t="shared" si="265"/>
        <v>0</v>
      </c>
      <c r="TNM181" s="216">
        <f t="shared" si="265"/>
        <v>0</v>
      </c>
      <c r="TNN181" s="216">
        <f t="shared" si="265"/>
        <v>0</v>
      </c>
      <c r="TNO181" s="216">
        <f t="shared" si="265"/>
        <v>0</v>
      </c>
      <c r="TNP181" s="216">
        <f t="shared" si="265"/>
        <v>0</v>
      </c>
      <c r="TNQ181" s="216">
        <f t="shared" si="265"/>
        <v>0</v>
      </c>
      <c r="TNR181" s="216">
        <f t="shared" si="265"/>
        <v>0</v>
      </c>
      <c r="TNS181" s="216">
        <f t="shared" si="265"/>
        <v>0</v>
      </c>
      <c r="TNT181" s="216">
        <f t="shared" si="265"/>
        <v>0</v>
      </c>
      <c r="TNU181" s="216">
        <f t="shared" si="265"/>
        <v>0</v>
      </c>
      <c r="TNV181" s="216">
        <f t="shared" si="265"/>
        <v>0</v>
      </c>
      <c r="TNW181" s="216">
        <f t="shared" si="265"/>
        <v>0</v>
      </c>
      <c r="TNX181" s="216">
        <f t="shared" si="265"/>
        <v>0</v>
      </c>
      <c r="TNY181" s="216">
        <f t="shared" si="265"/>
        <v>0</v>
      </c>
      <c r="TNZ181" s="216">
        <f t="shared" si="265"/>
        <v>0</v>
      </c>
      <c r="TOA181" s="216">
        <f t="shared" si="265"/>
        <v>0</v>
      </c>
      <c r="TOB181" s="216">
        <f t="shared" si="265"/>
        <v>0</v>
      </c>
      <c r="TOC181" s="216">
        <f t="shared" si="265"/>
        <v>0</v>
      </c>
      <c r="TOD181" s="216">
        <f t="shared" si="265"/>
        <v>0</v>
      </c>
      <c r="TOE181" s="216">
        <f t="shared" si="265"/>
        <v>0</v>
      </c>
      <c r="TOF181" s="216">
        <f t="shared" si="265"/>
        <v>0</v>
      </c>
      <c r="TOG181" s="216">
        <f t="shared" si="265"/>
        <v>0</v>
      </c>
      <c r="TOH181" s="216">
        <f t="shared" si="265"/>
        <v>0</v>
      </c>
      <c r="TOI181" s="216">
        <f t="shared" si="265"/>
        <v>0</v>
      </c>
      <c r="TOJ181" s="216">
        <f t="shared" si="265"/>
        <v>0</v>
      </c>
      <c r="TOK181" s="216">
        <f t="shared" si="265"/>
        <v>0</v>
      </c>
      <c r="TOL181" s="216">
        <f t="shared" si="265"/>
        <v>0</v>
      </c>
      <c r="TOM181" s="216">
        <f t="shared" si="265"/>
        <v>0</v>
      </c>
      <c r="TON181" s="216">
        <f t="shared" si="265"/>
        <v>0</v>
      </c>
      <c r="TOO181" s="216">
        <f t="shared" si="265"/>
        <v>0</v>
      </c>
      <c r="TOP181" s="216">
        <f t="shared" si="265"/>
        <v>0</v>
      </c>
      <c r="TOQ181" s="216">
        <f t="shared" si="265"/>
        <v>0</v>
      </c>
      <c r="TOR181" s="216">
        <f t="shared" si="265"/>
        <v>0</v>
      </c>
      <c r="TOS181" s="216">
        <f t="shared" si="265"/>
        <v>0</v>
      </c>
      <c r="TOT181" s="216">
        <f t="shared" si="265"/>
        <v>0</v>
      </c>
      <c r="TOU181" s="216">
        <f t="shared" si="265"/>
        <v>0</v>
      </c>
      <c r="TOV181" s="216">
        <f t="shared" si="265"/>
        <v>0</v>
      </c>
      <c r="TOW181" s="216">
        <f t="shared" si="265"/>
        <v>0</v>
      </c>
      <c r="TOX181" s="216">
        <f t="shared" si="265"/>
        <v>0</v>
      </c>
      <c r="TOY181" s="216">
        <f t="shared" si="265"/>
        <v>0</v>
      </c>
      <c r="TOZ181" s="216">
        <f t="shared" si="265"/>
        <v>0</v>
      </c>
      <c r="TPA181" s="216">
        <f t="shared" si="265"/>
        <v>0</v>
      </c>
      <c r="TPB181" s="216">
        <f t="shared" si="265"/>
        <v>0</v>
      </c>
      <c r="TPC181" s="216">
        <f t="shared" si="265"/>
        <v>0</v>
      </c>
      <c r="TPD181" s="216">
        <f t="shared" si="265"/>
        <v>0</v>
      </c>
      <c r="TPE181" s="216">
        <f t="shared" si="265"/>
        <v>0</v>
      </c>
      <c r="TPF181" s="216">
        <f t="shared" si="265"/>
        <v>0</v>
      </c>
      <c r="TPG181" s="216">
        <f t="shared" si="265"/>
        <v>0</v>
      </c>
      <c r="TPH181" s="216">
        <f t="shared" si="265"/>
        <v>0</v>
      </c>
      <c r="TPI181" s="216">
        <f t="shared" si="265"/>
        <v>0</v>
      </c>
      <c r="TPJ181" s="216">
        <f t="shared" si="265"/>
        <v>0</v>
      </c>
      <c r="TPK181" s="216">
        <f t="shared" si="265"/>
        <v>0</v>
      </c>
      <c r="TPL181" s="216">
        <f t="shared" si="265"/>
        <v>0</v>
      </c>
      <c r="TPM181" s="216">
        <f t="shared" si="265"/>
        <v>0</v>
      </c>
      <c r="TPN181" s="216">
        <f t="shared" si="265"/>
        <v>0</v>
      </c>
      <c r="TPO181" s="216">
        <f t="shared" si="265"/>
        <v>0</v>
      </c>
      <c r="TPP181" s="216">
        <f t="shared" si="265"/>
        <v>0</v>
      </c>
      <c r="TPQ181" s="216">
        <f t="shared" si="265"/>
        <v>0</v>
      </c>
      <c r="TPR181" s="216">
        <f t="shared" si="265"/>
        <v>0</v>
      </c>
      <c r="TPS181" s="216">
        <f t="shared" si="265"/>
        <v>0</v>
      </c>
      <c r="TPT181" s="216">
        <f t="shared" ref="TPT181:TSE181" si="266">TPT180+TPT174+TPT168+TPT155+TPT142+TPT131+TPT126+TPT110+TPT92+TPT76+TPT54+TPT22</f>
        <v>0</v>
      </c>
      <c r="TPU181" s="216">
        <f t="shared" si="266"/>
        <v>0</v>
      </c>
      <c r="TPV181" s="216">
        <f t="shared" si="266"/>
        <v>0</v>
      </c>
      <c r="TPW181" s="216">
        <f t="shared" si="266"/>
        <v>0</v>
      </c>
      <c r="TPX181" s="216">
        <f t="shared" si="266"/>
        <v>0</v>
      </c>
      <c r="TPY181" s="216">
        <f t="shared" si="266"/>
        <v>0</v>
      </c>
      <c r="TPZ181" s="216">
        <f t="shared" si="266"/>
        <v>0</v>
      </c>
      <c r="TQA181" s="216">
        <f t="shared" si="266"/>
        <v>0</v>
      </c>
      <c r="TQB181" s="216">
        <f t="shared" si="266"/>
        <v>0</v>
      </c>
      <c r="TQC181" s="216">
        <f t="shared" si="266"/>
        <v>0</v>
      </c>
      <c r="TQD181" s="216">
        <f t="shared" si="266"/>
        <v>0</v>
      </c>
      <c r="TQE181" s="216">
        <f t="shared" si="266"/>
        <v>0</v>
      </c>
      <c r="TQF181" s="216">
        <f t="shared" si="266"/>
        <v>0</v>
      </c>
      <c r="TQG181" s="216">
        <f t="shared" si="266"/>
        <v>0</v>
      </c>
      <c r="TQH181" s="216">
        <f t="shared" si="266"/>
        <v>0</v>
      </c>
      <c r="TQI181" s="216">
        <f t="shared" si="266"/>
        <v>0</v>
      </c>
      <c r="TQJ181" s="216">
        <f t="shared" si="266"/>
        <v>0</v>
      </c>
      <c r="TQK181" s="216">
        <f t="shared" si="266"/>
        <v>0</v>
      </c>
      <c r="TQL181" s="216">
        <f t="shared" si="266"/>
        <v>0</v>
      </c>
      <c r="TQM181" s="216">
        <f t="shared" si="266"/>
        <v>0</v>
      </c>
      <c r="TQN181" s="216">
        <f t="shared" si="266"/>
        <v>0</v>
      </c>
      <c r="TQO181" s="216">
        <f t="shared" si="266"/>
        <v>0</v>
      </c>
      <c r="TQP181" s="216">
        <f t="shared" si="266"/>
        <v>0</v>
      </c>
      <c r="TQQ181" s="216">
        <f t="shared" si="266"/>
        <v>0</v>
      </c>
      <c r="TQR181" s="216">
        <f t="shared" si="266"/>
        <v>0</v>
      </c>
      <c r="TQS181" s="216">
        <f t="shared" si="266"/>
        <v>0</v>
      </c>
      <c r="TQT181" s="216">
        <f t="shared" si="266"/>
        <v>0</v>
      </c>
      <c r="TQU181" s="216">
        <f t="shared" si="266"/>
        <v>0</v>
      </c>
      <c r="TQV181" s="216">
        <f t="shared" si="266"/>
        <v>0</v>
      </c>
      <c r="TQW181" s="216">
        <f t="shared" si="266"/>
        <v>0</v>
      </c>
      <c r="TQX181" s="216">
        <f t="shared" si="266"/>
        <v>0</v>
      </c>
      <c r="TQY181" s="216">
        <f t="shared" si="266"/>
        <v>0</v>
      </c>
      <c r="TQZ181" s="216">
        <f t="shared" si="266"/>
        <v>0</v>
      </c>
      <c r="TRA181" s="216">
        <f t="shared" si="266"/>
        <v>0</v>
      </c>
      <c r="TRB181" s="216">
        <f t="shared" si="266"/>
        <v>0</v>
      </c>
      <c r="TRC181" s="216">
        <f t="shared" si="266"/>
        <v>0</v>
      </c>
      <c r="TRD181" s="216">
        <f t="shared" si="266"/>
        <v>0</v>
      </c>
      <c r="TRE181" s="216">
        <f t="shared" si="266"/>
        <v>0</v>
      </c>
      <c r="TRF181" s="216">
        <f t="shared" si="266"/>
        <v>0</v>
      </c>
      <c r="TRG181" s="216">
        <f t="shared" si="266"/>
        <v>0</v>
      </c>
      <c r="TRH181" s="216">
        <f t="shared" si="266"/>
        <v>0</v>
      </c>
      <c r="TRI181" s="216">
        <f t="shared" si="266"/>
        <v>0</v>
      </c>
      <c r="TRJ181" s="216">
        <f t="shared" si="266"/>
        <v>0</v>
      </c>
      <c r="TRK181" s="216">
        <f t="shared" si="266"/>
        <v>0</v>
      </c>
      <c r="TRL181" s="216">
        <f t="shared" si="266"/>
        <v>0</v>
      </c>
      <c r="TRM181" s="216">
        <f t="shared" si="266"/>
        <v>0</v>
      </c>
      <c r="TRN181" s="216">
        <f t="shared" si="266"/>
        <v>0</v>
      </c>
      <c r="TRO181" s="216">
        <f t="shared" si="266"/>
        <v>0</v>
      </c>
      <c r="TRP181" s="216">
        <f t="shared" si="266"/>
        <v>0</v>
      </c>
      <c r="TRQ181" s="216">
        <f t="shared" si="266"/>
        <v>0</v>
      </c>
      <c r="TRR181" s="216">
        <f t="shared" si="266"/>
        <v>0</v>
      </c>
      <c r="TRS181" s="216">
        <f t="shared" si="266"/>
        <v>0</v>
      </c>
      <c r="TRT181" s="216">
        <f t="shared" si="266"/>
        <v>0</v>
      </c>
      <c r="TRU181" s="216">
        <f t="shared" si="266"/>
        <v>0</v>
      </c>
      <c r="TRV181" s="216">
        <f t="shared" si="266"/>
        <v>0</v>
      </c>
      <c r="TRW181" s="216">
        <f t="shared" si="266"/>
        <v>0</v>
      </c>
      <c r="TRX181" s="216">
        <f t="shared" si="266"/>
        <v>0</v>
      </c>
      <c r="TRY181" s="216">
        <f t="shared" si="266"/>
        <v>0</v>
      </c>
      <c r="TRZ181" s="216">
        <f t="shared" si="266"/>
        <v>0</v>
      </c>
      <c r="TSA181" s="216">
        <f t="shared" si="266"/>
        <v>0</v>
      </c>
      <c r="TSB181" s="216">
        <f t="shared" si="266"/>
        <v>0</v>
      </c>
      <c r="TSC181" s="216">
        <f t="shared" si="266"/>
        <v>0</v>
      </c>
      <c r="TSD181" s="216">
        <f t="shared" si="266"/>
        <v>0</v>
      </c>
      <c r="TSE181" s="216">
        <f t="shared" si="266"/>
        <v>0</v>
      </c>
      <c r="TSF181" s="216">
        <f t="shared" ref="TSF181:TUQ181" si="267">TSF180+TSF174+TSF168+TSF155+TSF142+TSF131+TSF126+TSF110+TSF92+TSF76+TSF54+TSF22</f>
        <v>0</v>
      </c>
      <c r="TSG181" s="216">
        <f t="shared" si="267"/>
        <v>0</v>
      </c>
      <c r="TSH181" s="216">
        <f t="shared" si="267"/>
        <v>0</v>
      </c>
      <c r="TSI181" s="216">
        <f t="shared" si="267"/>
        <v>0</v>
      </c>
      <c r="TSJ181" s="216">
        <f t="shared" si="267"/>
        <v>0</v>
      </c>
      <c r="TSK181" s="216">
        <f t="shared" si="267"/>
        <v>0</v>
      </c>
      <c r="TSL181" s="216">
        <f t="shared" si="267"/>
        <v>0</v>
      </c>
      <c r="TSM181" s="216">
        <f t="shared" si="267"/>
        <v>0</v>
      </c>
      <c r="TSN181" s="216">
        <f t="shared" si="267"/>
        <v>0</v>
      </c>
      <c r="TSO181" s="216">
        <f t="shared" si="267"/>
        <v>0</v>
      </c>
      <c r="TSP181" s="216">
        <f t="shared" si="267"/>
        <v>0</v>
      </c>
      <c r="TSQ181" s="216">
        <f t="shared" si="267"/>
        <v>0</v>
      </c>
      <c r="TSR181" s="216">
        <f t="shared" si="267"/>
        <v>0</v>
      </c>
      <c r="TSS181" s="216">
        <f t="shared" si="267"/>
        <v>0</v>
      </c>
      <c r="TST181" s="216">
        <f t="shared" si="267"/>
        <v>0</v>
      </c>
      <c r="TSU181" s="216">
        <f t="shared" si="267"/>
        <v>0</v>
      </c>
      <c r="TSV181" s="216">
        <f t="shared" si="267"/>
        <v>0</v>
      </c>
      <c r="TSW181" s="216">
        <f t="shared" si="267"/>
        <v>0</v>
      </c>
      <c r="TSX181" s="216">
        <f t="shared" si="267"/>
        <v>0</v>
      </c>
      <c r="TSY181" s="216">
        <f t="shared" si="267"/>
        <v>0</v>
      </c>
      <c r="TSZ181" s="216">
        <f t="shared" si="267"/>
        <v>0</v>
      </c>
      <c r="TTA181" s="216">
        <f t="shared" si="267"/>
        <v>0</v>
      </c>
      <c r="TTB181" s="216">
        <f t="shared" si="267"/>
        <v>0</v>
      </c>
      <c r="TTC181" s="216">
        <f t="shared" si="267"/>
        <v>0</v>
      </c>
      <c r="TTD181" s="216">
        <f t="shared" si="267"/>
        <v>0</v>
      </c>
      <c r="TTE181" s="216">
        <f t="shared" si="267"/>
        <v>0</v>
      </c>
      <c r="TTF181" s="216">
        <f t="shared" si="267"/>
        <v>0</v>
      </c>
      <c r="TTG181" s="216">
        <f t="shared" si="267"/>
        <v>0</v>
      </c>
      <c r="TTH181" s="216">
        <f t="shared" si="267"/>
        <v>0</v>
      </c>
      <c r="TTI181" s="216">
        <f t="shared" si="267"/>
        <v>0</v>
      </c>
      <c r="TTJ181" s="216">
        <f t="shared" si="267"/>
        <v>0</v>
      </c>
      <c r="TTK181" s="216">
        <f t="shared" si="267"/>
        <v>0</v>
      </c>
      <c r="TTL181" s="216">
        <f t="shared" si="267"/>
        <v>0</v>
      </c>
      <c r="TTM181" s="216">
        <f t="shared" si="267"/>
        <v>0</v>
      </c>
      <c r="TTN181" s="216">
        <f t="shared" si="267"/>
        <v>0</v>
      </c>
      <c r="TTO181" s="216">
        <f t="shared" si="267"/>
        <v>0</v>
      </c>
      <c r="TTP181" s="216">
        <f t="shared" si="267"/>
        <v>0</v>
      </c>
      <c r="TTQ181" s="216">
        <f t="shared" si="267"/>
        <v>0</v>
      </c>
      <c r="TTR181" s="216">
        <f t="shared" si="267"/>
        <v>0</v>
      </c>
      <c r="TTS181" s="216">
        <f t="shared" si="267"/>
        <v>0</v>
      </c>
      <c r="TTT181" s="216">
        <f t="shared" si="267"/>
        <v>0</v>
      </c>
      <c r="TTU181" s="216">
        <f t="shared" si="267"/>
        <v>0</v>
      </c>
      <c r="TTV181" s="216">
        <f t="shared" si="267"/>
        <v>0</v>
      </c>
      <c r="TTW181" s="216">
        <f t="shared" si="267"/>
        <v>0</v>
      </c>
      <c r="TTX181" s="216">
        <f t="shared" si="267"/>
        <v>0</v>
      </c>
      <c r="TTY181" s="216">
        <f t="shared" si="267"/>
        <v>0</v>
      </c>
      <c r="TTZ181" s="216">
        <f t="shared" si="267"/>
        <v>0</v>
      </c>
      <c r="TUA181" s="216">
        <f t="shared" si="267"/>
        <v>0</v>
      </c>
      <c r="TUB181" s="216">
        <f t="shared" si="267"/>
        <v>0</v>
      </c>
      <c r="TUC181" s="216">
        <f t="shared" si="267"/>
        <v>0</v>
      </c>
      <c r="TUD181" s="216">
        <f t="shared" si="267"/>
        <v>0</v>
      </c>
      <c r="TUE181" s="216">
        <f t="shared" si="267"/>
        <v>0</v>
      </c>
      <c r="TUF181" s="216">
        <f t="shared" si="267"/>
        <v>0</v>
      </c>
      <c r="TUG181" s="216">
        <f t="shared" si="267"/>
        <v>0</v>
      </c>
      <c r="TUH181" s="216">
        <f t="shared" si="267"/>
        <v>0</v>
      </c>
      <c r="TUI181" s="216">
        <f t="shared" si="267"/>
        <v>0</v>
      </c>
      <c r="TUJ181" s="216">
        <f t="shared" si="267"/>
        <v>0</v>
      </c>
      <c r="TUK181" s="216">
        <f t="shared" si="267"/>
        <v>0</v>
      </c>
      <c r="TUL181" s="216">
        <f t="shared" si="267"/>
        <v>0</v>
      </c>
      <c r="TUM181" s="216">
        <f t="shared" si="267"/>
        <v>0</v>
      </c>
      <c r="TUN181" s="216">
        <f t="shared" si="267"/>
        <v>0</v>
      </c>
      <c r="TUO181" s="216">
        <f t="shared" si="267"/>
        <v>0</v>
      </c>
      <c r="TUP181" s="216">
        <f t="shared" si="267"/>
        <v>0</v>
      </c>
      <c r="TUQ181" s="216">
        <f t="shared" si="267"/>
        <v>0</v>
      </c>
      <c r="TUR181" s="216">
        <f t="shared" ref="TUR181:TXC181" si="268">TUR180+TUR174+TUR168+TUR155+TUR142+TUR131+TUR126+TUR110+TUR92+TUR76+TUR54+TUR22</f>
        <v>0</v>
      </c>
      <c r="TUS181" s="216">
        <f t="shared" si="268"/>
        <v>0</v>
      </c>
      <c r="TUT181" s="216">
        <f t="shared" si="268"/>
        <v>0</v>
      </c>
      <c r="TUU181" s="216">
        <f t="shared" si="268"/>
        <v>0</v>
      </c>
      <c r="TUV181" s="216">
        <f t="shared" si="268"/>
        <v>0</v>
      </c>
      <c r="TUW181" s="216">
        <f t="shared" si="268"/>
        <v>0</v>
      </c>
      <c r="TUX181" s="216">
        <f t="shared" si="268"/>
        <v>0</v>
      </c>
      <c r="TUY181" s="216">
        <f t="shared" si="268"/>
        <v>0</v>
      </c>
      <c r="TUZ181" s="216">
        <f t="shared" si="268"/>
        <v>0</v>
      </c>
      <c r="TVA181" s="216">
        <f t="shared" si="268"/>
        <v>0</v>
      </c>
      <c r="TVB181" s="216">
        <f t="shared" si="268"/>
        <v>0</v>
      </c>
      <c r="TVC181" s="216">
        <f t="shared" si="268"/>
        <v>0</v>
      </c>
      <c r="TVD181" s="216">
        <f t="shared" si="268"/>
        <v>0</v>
      </c>
      <c r="TVE181" s="216">
        <f t="shared" si="268"/>
        <v>0</v>
      </c>
      <c r="TVF181" s="216">
        <f t="shared" si="268"/>
        <v>0</v>
      </c>
      <c r="TVG181" s="216">
        <f t="shared" si="268"/>
        <v>0</v>
      </c>
      <c r="TVH181" s="216">
        <f t="shared" si="268"/>
        <v>0</v>
      </c>
      <c r="TVI181" s="216">
        <f t="shared" si="268"/>
        <v>0</v>
      </c>
      <c r="TVJ181" s="216">
        <f t="shared" si="268"/>
        <v>0</v>
      </c>
      <c r="TVK181" s="216">
        <f t="shared" si="268"/>
        <v>0</v>
      </c>
      <c r="TVL181" s="216">
        <f t="shared" si="268"/>
        <v>0</v>
      </c>
      <c r="TVM181" s="216">
        <f t="shared" si="268"/>
        <v>0</v>
      </c>
      <c r="TVN181" s="216">
        <f t="shared" si="268"/>
        <v>0</v>
      </c>
      <c r="TVO181" s="216">
        <f t="shared" si="268"/>
        <v>0</v>
      </c>
      <c r="TVP181" s="216">
        <f t="shared" si="268"/>
        <v>0</v>
      </c>
      <c r="TVQ181" s="216">
        <f t="shared" si="268"/>
        <v>0</v>
      </c>
      <c r="TVR181" s="216">
        <f t="shared" si="268"/>
        <v>0</v>
      </c>
      <c r="TVS181" s="216">
        <f t="shared" si="268"/>
        <v>0</v>
      </c>
      <c r="TVT181" s="216">
        <f t="shared" si="268"/>
        <v>0</v>
      </c>
      <c r="TVU181" s="216">
        <f t="shared" si="268"/>
        <v>0</v>
      </c>
      <c r="TVV181" s="216">
        <f t="shared" si="268"/>
        <v>0</v>
      </c>
      <c r="TVW181" s="216">
        <f t="shared" si="268"/>
        <v>0</v>
      </c>
      <c r="TVX181" s="216">
        <f t="shared" si="268"/>
        <v>0</v>
      </c>
      <c r="TVY181" s="216">
        <f t="shared" si="268"/>
        <v>0</v>
      </c>
      <c r="TVZ181" s="216">
        <f t="shared" si="268"/>
        <v>0</v>
      </c>
      <c r="TWA181" s="216">
        <f t="shared" si="268"/>
        <v>0</v>
      </c>
      <c r="TWB181" s="216">
        <f t="shared" si="268"/>
        <v>0</v>
      </c>
      <c r="TWC181" s="216">
        <f t="shared" si="268"/>
        <v>0</v>
      </c>
      <c r="TWD181" s="216">
        <f t="shared" si="268"/>
        <v>0</v>
      </c>
      <c r="TWE181" s="216">
        <f t="shared" si="268"/>
        <v>0</v>
      </c>
      <c r="TWF181" s="216">
        <f t="shared" si="268"/>
        <v>0</v>
      </c>
      <c r="TWG181" s="216">
        <f t="shared" si="268"/>
        <v>0</v>
      </c>
      <c r="TWH181" s="216">
        <f t="shared" si="268"/>
        <v>0</v>
      </c>
      <c r="TWI181" s="216">
        <f t="shared" si="268"/>
        <v>0</v>
      </c>
      <c r="TWJ181" s="216">
        <f t="shared" si="268"/>
        <v>0</v>
      </c>
      <c r="TWK181" s="216">
        <f t="shared" si="268"/>
        <v>0</v>
      </c>
      <c r="TWL181" s="216">
        <f t="shared" si="268"/>
        <v>0</v>
      </c>
      <c r="TWM181" s="216">
        <f t="shared" si="268"/>
        <v>0</v>
      </c>
      <c r="TWN181" s="216">
        <f t="shared" si="268"/>
        <v>0</v>
      </c>
      <c r="TWO181" s="216">
        <f t="shared" si="268"/>
        <v>0</v>
      </c>
      <c r="TWP181" s="216">
        <f t="shared" si="268"/>
        <v>0</v>
      </c>
      <c r="TWQ181" s="216">
        <f t="shared" si="268"/>
        <v>0</v>
      </c>
      <c r="TWR181" s="216">
        <f t="shared" si="268"/>
        <v>0</v>
      </c>
      <c r="TWS181" s="216">
        <f t="shared" si="268"/>
        <v>0</v>
      </c>
      <c r="TWT181" s="216">
        <f t="shared" si="268"/>
        <v>0</v>
      </c>
      <c r="TWU181" s="216">
        <f t="shared" si="268"/>
        <v>0</v>
      </c>
      <c r="TWV181" s="216">
        <f t="shared" si="268"/>
        <v>0</v>
      </c>
      <c r="TWW181" s="216">
        <f t="shared" si="268"/>
        <v>0</v>
      </c>
      <c r="TWX181" s="216">
        <f t="shared" si="268"/>
        <v>0</v>
      </c>
      <c r="TWY181" s="216">
        <f t="shared" si="268"/>
        <v>0</v>
      </c>
      <c r="TWZ181" s="216">
        <f t="shared" si="268"/>
        <v>0</v>
      </c>
      <c r="TXA181" s="216">
        <f t="shared" si="268"/>
        <v>0</v>
      </c>
      <c r="TXB181" s="216">
        <f t="shared" si="268"/>
        <v>0</v>
      </c>
      <c r="TXC181" s="216">
        <f t="shared" si="268"/>
        <v>0</v>
      </c>
      <c r="TXD181" s="216">
        <f t="shared" ref="TXD181:TZO181" si="269">TXD180+TXD174+TXD168+TXD155+TXD142+TXD131+TXD126+TXD110+TXD92+TXD76+TXD54+TXD22</f>
        <v>0</v>
      </c>
      <c r="TXE181" s="216">
        <f t="shared" si="269"/>
        <v>0</v>
      </c>
      <c r="TXF181" s="216">
        <f t="shared" si="269"/>
        <v>0</v>
      </c>
      <c r="TXG181" s="216">
        <f t="shared" si="269"/>
        <v>0</v>
      </c>
      <c r="TXH181" s="216">
        <f t="shared" si="269"/>
        <v>0</v>
      </c>
      <c r="TXI181" s="216">
        <f t="shared" si="269"/>
        <v>0</v>
      </c>
      <c r="TXJ181" s="216">
        <f t="shared" si="269"/>
        <v>0</v>
      </c>
      <c r="TXK181" s="216">
        <f t="shared" si="269"/>
        <v>0</v>
      </c>
      <c r="TXL181" s="216">
        <f t="shared" si="269"/>
        <v>0</v>
      </c>
      <c r="TXM181" s="216">
        <f t="shared" si="269"/>
        <v>0</v>
      </c>
      <c r="TXN181" s="216">
        <f t="shared" si="269"/>
        <v>0</v>
      </c>
      <c r="TXO181" s="216">
        <f t="shared" si="269"/>
        <v>0</v>
      </c>
      <c r="TXP181" s="216">
        <f t="shared" si="269"/>
        <v>0</v>
      </c>
      <c r="TXQ181" s="216">
        <f t="shared" si="269"/>
        <v>0</v>
      </c>
      <c r="TXR181" s="216">
        <f t="shared" si="269"/>
        <v>0</v>
      </c>
      <c r="TXS181" s="216">
        <f t="shared" si="269"/>
        <v>0</v>
      </c>
      <c r="TXT181" s="216">
        <f t="shared" si="269"/>
        <v>0</v>
      </c>
      <c r="TXU181" s="216">
        <f t="shared" si="269"/>
        <v>0</v>
      </c>
      <c r="TXV181" s="216">
        <f t="shared" si="269"/>
        <v>0</v>
      </c>
      <c r="TXW181" s="216">
        <f t="shared" si="269"/>
        <v>0</v>
      </c>
      <c r="TXX181" s="216">
        <f t="shared" si="269"/>
        <v>0</v>
      </c>
      <c r="TXY181" s="216">
        <f t="shared" si="269"/>
        <v>0</v>
      </c>
      <c r="TXZ181" s="216">
        <f t="shared" si="269"/>
        <v>0</v>
      </c>
      <c r="TYA181" s="216">
        <f t="shared" si="269"/>
        <v>0</v>
      </c>
      <c r="TYB181" s="216">
        <f t="shared" si="269"/>
        <v>0</v>
      </c>
      <c r="TYC181" s="216">
        <f t="shared" si="269"/>
        <v>0</v>
      </c>
      <c r="TYD181" s="216">
        <f t="shared" si="269"/>
        <v>0</v>
      </c>
      <c r="TYE181" s="216">
        <f t="shared" si="269"/>
        <v>0</v>
      </c>
      <c r="TYF181" s="216">
        <f t="shared" si="269"/>
        <v>0</v>
      </c>
      <c r="TYG181" s="216">
        <f t="shared" si="269"/>
        <v>0</v>
      </c>
      <c r="TYH181" s="216">
        <f t="shared" si="269"/>
        <v>0</v>
      </c>
      <c r="TYI181" s="216">
        <f t="shared" si="269"/>
        <v>0</v>
      </c>
      <c r="TYJ181" s="216">
        <f t="shared" si="269"/>
        <v>0</v>
      </c>
      <c r="TYK181" s="216">
        <f t="shared" si="269"/>
        <v>0</v>
      </c>
      <c r="TYL181" s="216">
        <f t="shared" si="269"/>
        <v>0</v>
      </c>
      <c r="TYM181" s="216">
        <f t="shared" si="269"/>
        <v>0</v>
      </c>
      <c r="TYN181" s="216">
        <f t="shared" si="269"/>
        <v>0</v>
      </c>
      <c r="TYO181" s="216">
        <f t="shared" si="269"/>
        <v>0</v>
      </c>
      <c r="TYP181" s="216">
        <f t="shared" si="269"/>
        <v>0</v>
      </c>
      <c r="TYQ181" s="216">
        <f t="shared" si="269"/>
        <v>0</v>
      </c>
      <c r="TYR181" s="216">
        <f t="shared" si="269"/>
        <v>0</v>
      </c>
      <c r="TYS181" s="216">
        <f t="shared" si="269"/>
        <v>0</v>
      </c>
      <c r="TYT181" s="216">
        <f t="shared" si="269"/>
        <v>0</v>
      </c>
      <c r="TYU181" s="216">
        <f t="shared" si="269"/>
        <v>0</v>
      </c>
      <c r="TYV181" s="216">
        <f t="shared" si="269"/>
        <v>0</v>
      </c>
      <c r="TYW181" s="216">
        <f t="shared" si="269"/>
        <v>0</v>
      </c>
      <c r="TYX181" s="216">
        <f t="shared" si="269"/>
        <v>0</v>
      </c>
      <c r="TYY181" s="216">
        <f t="shared" si="269"/>
        <v>0</v>
      </c>
      <c r="TYZ181" s="216">
        <f t="shared" si="269"/>
        <v>0</v>
      </c>
      <c r="TZA181" s="216">
        <f t="shared" si="269"/>
        <v>0</v>
      </c>
      <c r="TZB181" s="216">
        <f t="shared" si="269"/>
        <v>0</v>
      </c>
      <c r="TZC181" s="216">
        <f t="shared" si="269"/>
        <v>0</v>
      </c>
      <c r="TZD181" s="216">
        <f t="shared" si="269"/>
        <v>0</v>
      </c>
      <c r="TZE181" s="216">
        <f t="shared" si="269"/>
        <v>0</v>
      </c>
      <c r="TZF181" s="216">
        <f t="shared" si="269"/>
        <v>0</v>
      </c>
      <c r="TZG181" s="216">
        <f t="shared" si="269"/>
        <v>0</v>
      </c>
      <c r="TZH181" s="216">
        <f t="shared" si="269"/>
        <v>0</v>
      </c>
      <c r="TZI181" s="216">
        <f t="shared" si="269"/>
        <v>0</v>
      </c>
      <c r="TZJ181" s="216">
        <f t="shared" si="269"/>
        <v>0</v>
      </c>
      <c r="TZK181" s="216">
        <f t="shared" si="269"/>
        <v>0</v>
      </c>
      <c r="TZL181" s="216">
        <f t="shared" si="269"/>
        <v>0</v>
      </c>
      <c r="TZM181" s="216">
        <f t="shared" si="269"/>
        <v>0</v>
      </c>
      <c r="TZN181" s="216">
        <f t="shared" si="269"/>
        <v>0</v>
      </c>
      <c r="TZO181" s="216">
        <f t="shared" si="269"/>
        <v>0</v>
      </c>
      <c r="TZP181" s="216">
        <f t="shared" ref="TZP181:UCA181" si="270">TZP180+TZP174+TZP168+TZP155+TZP142+TZP131+TZP126+TZP110+TZP92+TZP76+TZP54+TZP22</f>
        <v>0</v>
      </c>
      <c r="TZQ181" s="216">
        <f t="shared" si="270"/>
        <v>0</v>
      </c>
      <c r="TZR181" s="216">
        <f t="shared" si="270"/>
        <v>0</v>
      </c>
      <c r="TZS181" s="216">
        <f t="shared" si="270"/>
        <v>0</v>
      </c>
      <c r="TZT181" s="216">
        <f t="shared" si="270"/>
        <v>0</v>
      </c>
      <c r="TZU181" s="216">
        <f t="shared" si="270"/>
        <v>0</v>
      </c>
      <c r="TZV181" s="216">
        <f t="shared" si="270"/>
        <v>0</v>
      </c>
      <c r="TZW181" s="216">
        <f t="shared" si="270"/>
        <v>0</v>
      </c>
      <c r="TZX181" s="216">
        <f t="shared" si="270"/>
        <v>0</v>
      </c>
      <c r="TZY181" s="216">
        <f t="shared" si="270"/>
        <v>0</v>
      </c>
      <c r="TZZ181" s="216">
        <f t="shared" si="270"/>
        <v>0</v>
      </c>
      <c r="UAA181" s="216">
        <f t="shared" si="270"/>
        <v>0</v>
      </c>
      <c r="UAB181" s="216">
        <f t="shared" si="270"/>
        <v>0</v>
      </c>
      <c r="UAC181" s="216">
        <f t="shared" si="270"/>
        <v>0</v>
      </c>
      <c r="UAD181" s="216">
        <f t="shared" si="270"/>
        <v>0</v>
      </c>
      <c r="UAE181" s="216">
        <f t="shared" si="270"/>
        <v>0</v>
      </c>
      <c r="UAF181" s="216">
        <f t="shared" si="270"/>
        <v>0</v>
      </c>
      <c r="UAG181" s="216">
        <f t="shared" si="270"/>
        <v>0</v>
      </c>
      <c r="UAH181" s="216">
        <f t="shared" si="270"/>
        <v>0</v>
      </c>
      <c r="UAI181" s="216">
        <f t="shared" si="270"/>
        <v>0</v>
      </c>
      <c r="UAJ181" s="216">
        <f t="shared" si="270"/>
        <v>0</v>
      </c>
      <c r="UAK181" s="216">
        <f t="shared" si="270"/>
        <v>0</v>
      </c>
      <c r="UAL181" s="216">
        <f t="shared" si="270"/>
        <v>0</v>
      </c>
      <c r="UAM181" s="216">
        <f t="shared" si="270"/>
        <v>0</v>
      </c>
      <c r="UAN181" s="216">
        <f t="shared" si="270"/>
        <v>0</v>
      </c>
      <c r="UAO181" s="216">
        <f t="shared" si="270"/>
        <v>0</v>
      </c>
      <c r="UAP181" s="216">
        <f t="shared" si="270"/>
        <v>0</v>
      </c>
      <c r="UAQ181" s="216">
        <f t="shared" si="270"/>
        <v>0</v>
      </c>
      <c r="UAR181" s="216">
        <f t="shared" si="270"/>
        <v>0</v>
      </c>
      <c r="UAS181" s="216">
        <f t="shared" si="270"/>
        <v>0</v>
      </c>
      <c r="UAT181" s="216">
        <f t="shared" si="270"/>
        <v>0</v>
      </c>
      <c r="UAU181" s="216">
        <f t="shared" si="270"/>
        <v>0</v>
      </c>
      <c r="UAV181" s="216">
        <f t="shared" si="270"/>
        <v>0</v>
      </c>
      <c r="UAW181" s="216">
        <f t="shared" si="270"/>
        <v>0</v>
      </c>
      <c r="UAX181" s="216">
        <f t="shared" si="270"/>
        <v>0</v>
      </c>
      <c r="UAY181" s="216">
        <f t="shared" si="270"/>
        <v>0</v>
      </c>
      <c r="UAZ181" s="216">
        <f t="shared" si="270"/>
        <v>0</v>
      </c>
      <c r="UBA181" s="216">
        <f t="shared" si="270"/>
        <v>0</v>
      </c>
      <c r="UBB181" s="216">
        <f t="shared" si="270"/>
        <v>0</v>
      </c>
      <c r="UBC181" s="216">
        <f t="shared" si="270"/>
        <v>0</v>
      </c>
      <c r="UBD181" s="216">
        <f t="shared" si="270"/>
        <v>0</v>
      </c>
      <c r="UBE181" s="216">
        <f t="shared" si="270"/>
        <v>0</v>
      </c>
      <c r="UBF181" s="216">
        <f t="shared" si="270"/>
        <v>0</v>
      </c>
      <c r="UBG181" s="216">
        <f t="shared" si="270"/>
        <v>0</v>
      </c>
      <c r="UBH181" s="216">
        <f t="shared" si="270"/>
        <v>0</v>
      </c>
      <c r="UBI181" s="216">
        <f t="shared" si="270"/>
        <v>0</v>
      </c>
      <c r="UBJ181" s="216">
        <f t="shared" si="270"/>
        <v>0</v>
      </c>
      <c r="UBK181" s="216">
        <f t="shared" si="270"/>
        <v>0</v>
      </c>
      <c r="UBL181" s="216">
        <f t="shared" si="270"/>
        <v>0</v>
      </c>
      <c r="UBM181" s="216">
        <f t="shared" si="270"/>
        <v>0</v>
      </c>
      <c r="UBN181" s="216">
        <f t="shared" si="270"/>
        <v>0</v>
      </c>
      <c r="UBO181" s="216">
        <f t="shared" si="270"/>
        <v>0</v>
      </c>
      <c r="UBP181" s="216">
        <f t="shared" si="270"/>
        <v>0</v>
      </c>
      <c r="UBQ181" s="216">
        <f t="shared" si="270"/>
        <v>0</v>
      </c>
      <c r="UBR181" s="216">
        <f t="shared" si="270"/>
        <v>0</v>
      </c>
      <c r="UBS181" s="216">
        <f t="shared" si="270"/>
        <v>0</v>
      </c>
      <c r="UBT181" s="216">
        <f t="shared" si="270"/>
        <v>0</v>
      </c>
      <c r="UBU181" s="216">
        <f t="shared" si="270"/>
        <v>0</v>
      </c>
      <c r="UBV181" s="216">
        <f t="shared" si="270"/>
        <v>0</v>
      </c>
      <c r="UBW181" s="216">
        <f t="shared" si="270"/>
        <v>0</v>
      </c>
      <c r="UBX181" s="216">
        <f t="shared" si="270"/>
        <v>0</v>
      </c>
      <c r="UBY181" s="216">
        <f t="shared" si="270"/>
        <v>0</v>
      </c>
      <c r="UBZ181" s="216">
        <f t="shared" si="270"/>
        <v>0</v>
      </c>
      <c r="UCA181" s="216">
        <f t="shared" si="270"/>
        <v>0</v>
      </c>
      <c r="UCB181" s="216">
        <f t="shared" ref="UCB181:UEM181" si="271">UCB180+UCB174+UCB168+UCB155+UCB142+UCB131+UCB126+UCB110+UCB92+UCB76+UCB54+UCB22</f>
        <v>0</v>
      </c>
      <c r="UCC181" s="216">
        <f t="shared" si="271"/>
        <v>0</v>
      </c>
      <c r="UCD181" s="216">
        <f t="shared" si="271"/>
        <v>0</v>
      </c>
      <c r="UCE181" s="216">
        <f t="shared" si="271"/>
        <v>0</v>
      </c>
      <c r="UCF181" s="216">
        <f t="shared" si="271"/>
        <v>0</v>
      </c>
      <c r="UCG181" s="216">
        <f t="shared" si="271"/>
        <v>0</v>
      </c>
      <c r="UCH181" s="216">
        <f t="shared" si="271"/>
        <v>0</v>
      </c>
      <c r="UCI181" s="216">
        <f t="shared" si="271"/>
        <v>0</v>
      </c>
      <c r="UCJ181" s="216">
        <f t="shared" si="271"/>
        <v>0</v>
      </c>
      <c r="UCK181" s="216">
        <f t="shared" si="271"/>
        <v>0</v>
      </c>
      <c r="UCL181" s="216">
        <f t="shared" si="271"/>
        <v>0</v>
      </c>
      <c r="UCM181" s="216">
        <f t="shared" si="271"/>
        <v>0</v>
      </c>
      <c r="UCN181" s="216">
        <f t="shared" si="271"/>
        <v>0</v>
      </c>
      <c r="UCO181" s="216">
        <f t="shared" si="271"/>
        <v>0</v>
      </c>
      <c r="UCP181" s="216">
        <f t="shared" si="271"/>
        <v>0</v>
      </c>
      <c r="UCQ181" s="216">
        <f t="shared" si="271"/>
        <v>0</v>
      </c>
      <c r="UCR181" s="216">
        <f t="shared" si="271"/>
        <v>0</v>
      </c>
      <c r="UCS181" s="216">
        <f t="shared" si="271"/>
        <v>0</v>
      </c>
      <c r="UCT181" s="216">
        <f t="shared" si="271"/>
        <v>0</v>
      </c>
      <c r="UCU181" s="216">
        <f t="shared" si="271"/>
        <v>0</v>
      </c>
      <c r="UCV181" s="216">
        <f t="shared" si="271"/>
        <v>0</v>
      </c>
      <c r="UCW181" s="216">
        <f t="shared" si="271"/>
        <v>0</v>
      </c>
      <c r="UCX181" s="216">
        <f t="shared" si="271"/>
        <v>0</v>
      </c>
      <c r="UCY181" s="216">
        <f t="shared" si="271"/>
        <v>0</v>
      </c>
      <c r="UCZ181" s="216">
        <f t="shared" si="271"/>
        <v>0</v>
      </c>
      <c r="UDA181" s="216">
        <f t="shared" si="271"/>
        <v>0</v>
      </c>
      <c r="UDB181" s="216">
        <f t="shared" si="271"/>
        <v>0</v>
      </c>
      <c r="UDC181" s="216">
        <f t="shared" si="271"/>
        <v>0</v>
      </c>
      <c r="UDD181" s="216">
        <f t="shared" si="271"/>
        <v>0</v>
      </c>
      <c r="UDE181" s="216">
        <f t="shared" si="271"/>
        <v>0</v>
      </c>
      <c r="UDF181" s="216">
        <f t="shared" si="271"/>
        <v>0</v>
      </c>
      <c r="UDG181" s="216">
        <f t="shared" si="271"/>
        <v>0</v>
      </c>
      <c r="UDH181" s="216">
        <f t="shared" si="271"/>
        <v>0</v>
      </c>
      <c r="UDI181" s="216">
        <f t="shared" si="271"/>
        <v>0</v>
      </c>
      <c r="UDJ181" s="216">
        <f t="shared" si="271"/>
        <v>0</v>
      </c>
      <c r="UDK181" s="216">
        <f t="shared" si="271"/>
        <v>0</v>
      </c>
      <c r="UDL181" s="216">
        <f t="shared" si="271"/>
        <v>0</v>
      </c>
      <c r="UDM181" s="216">
        <f t="shared" si="271"/>
        <v>0</v>
      </c>
      <c r="UDN181" s="216">
        <f t="shared" si="271"/>
        <v>0</v>
      </c>
      <c r="UDO181" s="216">
        <f t="shared" si="271"/>
        <v>0</v>
      </c>
      <c r="UDP181" s="216">
        <f t="shared" si="271"/>
        <v>0</v>
      </c>
      <c r="UDQ181" s="216">
        <f t="shared" si="271"/>
        <v>0</v>
      </c>
      <c r="UDR181" s="216">
        <f t="shared" si="271"/>
        <v>0</v>
      </c>
      <c r="UDS181" s="216">
        <f t="shared" si="271"/>
        <v>0</v>
      </c>
      <c r="UDT181" s="216">
        <f t="shared" si="271"/>
        <v>0</v>
      </c>
      <c r="UDU181" s="216">
        <f t="shared" si="271"/>
        <v>0</v>
      </c>
      <c r="UDV181" s="216">
        <f t="shared" si="271"/>
        <v>0</v>
      </c>
      <c r="UDW181" s="216">
        <f t="shared" si="271"/>
        <v>0</v>
      </c>
      <c r="UDX181" s="216">
        <f t="shared" si="271"/>
        <v>0</v>
      </c>
      <c r="UDY181" s="216">
        <f t="shared" si="271"/>
        <v>0</v>
      </c>
      <c r="UDZ181" s="216">
        <f t="shared" si="271"/>
        <v>0</v>
      </c>
      <c r="UEA181" s="216">
        <f t="shared" si="271"/>
        <v>0</v>
      </c>
      <c r="UEB181" s="216">
        <f t="shared" si="271"/>
        <v>0</v>
      </c>
      <c r="UEC181" s="216">
        <f t="shared" si="271"/>
        <v>0</v>
      </c>
      <c r="UED181" s="216">
        <f t="shared" si="271"/>
        <v>0</v>
      </c>
      <c r="UEE181" s="216">
        <f t="shared" si="271"/>
        <v>0</v>
      </c>
      <c r="UEF181" s="216">
        <f t="shared" si="271"/>
        <v>0</v>
      </c>
      <c r="UEG181" s="216">
        <f t="shared" si="271"/>
        <v>0</v>
      </c>
      <c r="UEH181" s="216">
        <f t="shared" si="271"/>
        <v>0</v>
      </c>
      <c r="UEI181" s="216">
        <f t="shared" si="271"/>
        <v>0</v>
      </c>
      <c r="UEJ181" s="216">
        <f t="shared" si="271"/>
        <v>0</v>
      </c>
      <c r="UEK181" s="216">
        <f t="shared" si="271"/>
        <v>0</v>
      </c>
      <c r="UEL181" s="216">
        <f t="shared" si="271"/>
        <v>0</v>
      </c>
      <c r="UEM181" s="216">
        <f t="shared" si="271"/>
        <v>0</v>
      </c>
      <c r="UEN181" s="216">
        <f t="shared" ref="UEN181:UGY181" si="272">UEN180+UEN174+UEN168+UEN155+UEN142+UEN131+UEN126+UEN110+UEN92+UEN76+UEN54+UEN22</f>
        <v>0</v>
      </c>
      <c r="UEO181" s="216">
        <f t="shared" si="272"/>
        <v>0</v>
      </c>
      <c r="UEP181" s="216">
        <f t="shared" si="272"/>
        <v>0</v>
      </c>
      <c r="UEQ181" s="216">
        <f t="shared" si="272"/>
        <v>0</v>
      </c>
      <c r="UER181" s="216">
        <f t="shared" si="272"/>
        <v>0</v>
      </c>
      <c r="UES181" s="216">
        <f t="shared" si="272"/>
        <v>0</v>
      </c>
      <c r="UET181" s="216">
        <f t="shared" si="272"/>
        <v>0</v>
      </c>
      <c r="UEU181" s="216">
        <f t="shared" si="272"/>
        <v>0</v>
      </c>
      <c r="UEV181" s="216">
        <f t="shared" si="272"/>
        <v>0</v>
      </c>
      <c r="UEW181" s="216">
        <f t="shared" si="272"/>
        <v>0</v>
      </c>
      <c r="UEX181" s="216">
        <f t="shared" si="272"/>
        <v>0</v>
      </c>
      <c r="UEY181" s="216">
        <f t="shared" si="272"/>
        <v>0</v>
      </c>
      <c r="UEZ181" s="216">
        <f t="shared" si="272"/>
        <v>0</v>
      </c>
      <c r="UFA181" s="216">
        <f t="shared" si="272"/>
        <v>0</v>
      </c>
      <c r="UFB181" s="216">
        <f t="shared" si="272"/>
        <v>0</v>
      </c>
      <c r="UFC181" s="216">
        <f t="shared" si="272"/>
        <v>0</v>
      </c>
      <c r="UFD181" s="216">
        <f t="shared" si="272"/>
        <v>0</v>
      </c>
      <c r="UFE181" s="216">
        <f t="shared" si="272"/>
        <v>0</v>
      </c>
      <c r="UFF181" s="216">
        <f t="shared" si="272"/>
        <v>0</v>
      </c>
      <c r="UFG181" s="216">
        <f t="shared" si="272"/>
        <v>0</v>
      </c>
      <c r="UFH181" s="216">
        <f t="shared" si="272"/>
        <v>0</v>
      </c>
      <c r="UFI181" s="216">
        <f t="shared" si="272"/>
        <v>0</v>
      </c>
      <c r="UFJ181" s="216">
        <f t="shared" si="272"/>
        <v>0</v>
      </c>
      <c r="UFK181" s="216">
        <f t="shared" si="272"/>
        <v>0</v>
      </c>
      <c r="UFL181" s="216">
        <f t="shared" si="272"/>
        <v>0</v>
      </c>
      <c r="UFM181" s="216">
        <f t="shared" si="272"/>
        <v>0</v>
      </c>
      <c r="UFN181" s="216">
        <f t="shared" si="272"/>
        <v>0</v>
      </c>
      <c r="UFO181" s="216">
        <f t="shared" si="272"/>
        <v>0</v>
      </c>
      <c r="UFP181" s="216">
        <f t="shared" si="272"/>
        <v>0</v>
      </c>
      <c r="UFQ181" s="216">
        <f t="shared" si="272"/>
        <v>0</v>
      </c>
      <c r="UFR181" s="216">
        <f t="shared" si="272"/>
        <v>0</v>
      </c>
      <c r="UFS181" s="216">
        <f t="shared" si="272"/>
        <v>0</v>
      </c>
      <c r="UFT181" s="216">
        <f t="shared" si="272"/>
        <v>0</v>
      </c>
      <c r="UFU181" s="216">
        <f t="shared" si="272"/>
        <v>0</v>
      </c>
      <c r="UFV181" s="216">
        <f t="shared" si="272"/>
        <v>0</v>
      </c>
      <c r="UFW181" s="216">
        <f t="shared" si="272"/>
        <v>0</v>
      </c>
      <c r="UFX181" s="216">
        <f t="shared" si="272"/>
        <v>0</v>
      </c>
      <c r="UFY181" s="216">
        <f t="shared" si="272"/>
        <v>0</v>
      </c>
      <c r="UFZ181" s="216">
        <f t="shared" si="272"/>
        <v>0</v>
      </c>
      <c r="UGA181" s="216">
        <f t="shared" si="272"/>
        <v>0</v>
      </c>
      <c r="UGB181" s="216">
        <f t="shared" si="272"/>
        <v>0</v>
      </c>
      <c r="UGC181" s="216">
        <f t="shared" si="272"/>
        <v>0</v>
      </c>
      <c r="UGD181" s="216">
        <f t="shared" si="272"/>
        <v>0</v>
      </c>
      <c r="UGE181" s="216">
        <f t="shared" si="272"/>
        <v>0</v>
      </c>
      <c r="UGF181" s="216">
        <f t="shared" si="272"/>
        <v>0</v>
      </c>
      <c r="UGG181" s="216">
        <f t="shared" si="272"/>
        <v>0</v>
      </c>
      <c r="UGH181" s="216">
        <f t="shared" si="272"/>
        <v>0</v>
      </c>
      <c r="UGI181" s="216">
        <f t="shared" si="272"/>
        <v>0</v>
      </c>
      <c r="UGJ181" s="216">
        <f t="shared" si="272"/>
        <v>0</v>
      </c>
      <c r="UGK181" s="216">
        <f t="shared" si="272"/>
        <v>0</v>
      </c>
      <c r="UGL181" s="216">
        <f t="shared" si="272"/>
        <v>0</v>
      </c>
      <c r="UGM181" s="216">
        <f t="shared" si="272"/>
        <v>0</v>
      </c>
      <c r="UGN181" s="216">
        <f t="shared" si="272"/>
        <v>0</v>
      </c>
      <c r="UGO181" s="216">
        <f t="shared" si="272"/>
        <v>0</v>
      </c>
      <c r="UGP181" s="216">
        <f t="shared" si="272"/>
        <v>0</v>
      </c>
      <c r="UGQ181" s="216">
        <f t="shared" si="272"/>
        <v>0</v>
      </c>
      <c r="UGR181" s="216">
        <f t="shared" si="272"/>
        <v>0</v>
      </c>
      <c r="UGS181" s="216">
        <f t="shared" si="272"/>
        <v>0</v>
      </c>
      <c r="UGT181" s="216">
        <f t="shared" si="272"/>
        <v>0</v>
      </c>
      <c r="UGU181" s="216">
        <f t="shared" si="272"/>
        <v>0</v>
      </c>
      <c r="UGV181" s="216">
        <f t="shared" si="272"/>
        <v>0</v>
      </c>
      <c r="UGW181" s="216">
        <f t="shared" si="272"/>
        <v>0</v>
      </c>
      <c r="UGX181" s="216">
        <f t="shared" si="272"/>
        <v>0</v>
      </c>
      <c r="UGY181" s="216">
        <f t="shared" si="272"/>
        <v>0</v>
      </c>
      <c r="UGZ181" s="216">
        <f t="shared" ref="UGZ181:UJK181" si="273">UGZ180+UGZ174+UGZ168+UGZ155+UGZ142+UGZ131+UGZ126+UGZ110+UGZ92+UGZ76+UGZ54+UGZ22</f>
        <v>0</v>
      </c>
      <c r="UHA181" s="216">
        <f t="shared" si="273"/>
        <v>0</v>
      </c>
      <c r="UHB181" s="216">
        <f t="shared" si="273"/>
        <v>0</v>
      </c>
      <c r="UHC181" s="216">
        <f t="shared" si="273"/>
        <v>0</v>
      </c>
      <c r="UHD181" s="216">
        <f t="shared" si="273"/>
        <v>0</v>
      </c>
      <c r="UHE181" s="216">
        <f t="shared" si="273"/>
        <v>0</v>
      </c>
      <c r="UHF181" s="216">
        <f t="shared" si="273"/>
        <v>0</v>
      </c>
      <c r="UHG181" s="216">
        <f t="shared" si="273"/>
        <v>0</v>
      </c>
      <c r="UHH181" s="216">
        <f t="shared" si="273"/>
        <v>0</v>
      </c>
      <c r="UHI181" s="216">
        <f t="shared" si="273"/>
        <v>0</v>
      </c>
      <c r="UHJ181" s="216">
        <f t="shared" si="273"/>
        <v>0</v>
      </c>
      <c r="UHK181" s="216">
        <f t="shared" si="273"/>
        <v>0</v>
      </c>
      <c r="UHL181" s="216">
        <f t="shared" si="273"/>
        <v>0</v>
      </c>
      <c r="UHM181" s="216">
        <f t="shared" si="273"/>
        <v>0</v>
      </c>
      <c r="UHN181" s="216">
        <f t="shared" si="273"/>
        <v>0</v>
      </c>
      <c r="UHO181" s="216">
        <f t="shared" si="273"/>
        <v>0</v>
      </c>
      <c r="UHP181" s="216">
        <f t="shared" si="273"/>
        <v>0</v>
      </c>
      <c r="UHQ181" s="216">
        <f t="shared" si="273"/>
        <v>0</v>
      </c>
      <c r="UHR181" s="216">
        <f t="shared" si="273"/>
        <v>0</v>
      </c>
      <c r="UHS181" s="216">
        <f t="shared" si="273"/>
        <v>0</v>
      </c>
      <c r="UHT181" s="216">
        <f t="shared" si="273"/>
        <v>0</v>
      </c>
      <c r="UHU181" s="216">
        <f t="shared" si="273"/>
        <v>0</v>
      </c>
      <c r="UHV181" s="216">
        <f t="shared" si="273"/>
        <v>0</v>
      </c>
      <c r="UHW181" s="216">
        <f t="shared" si="273"/>
        <v>0</v>
      </c>
      <c r="UHX181" s="216">
        <f t="shared" si="273"/>
        <v>0</v>
      </c>
      <c r="UHY181" s="216">
        <f t="shared" si="273"/>
        <v>0</v>
      </c>
      <c r="UHZ181" s="216">
        <f t="shared" si="273"/>
        <v>0</v>
      </c>
      <c r="UIA181" s="216">
        <f t="shared" si="273"/>
        <v>0</v>
      </c>
      <c r="UIB181" s="216">
        <f t="shared" si="273"/>
        <v>0</v>
      </c>
      <c r="UIC181" s="216">
        <f t="shared" si="273"/>
        <v>0</v>
      </c>
      <c r="UID181" s="216">
        <f t="shared" si="273"/>
        <v>0</v>
      </c>
      <c r="UIE181" s="216">
        <f t="shared" si="273"/>
        <v>0</v>
      </c>
      <c r="UIF181" s="216">
        <f t="shared" si="273"/>
        <v>0</v>
      </c>
      <c r="UIG181" s="216">
        <f t="shared" si="273"/>
        <v>0</v>
      </c>
      <c r="UIH181" s="216">
        <f t="shared" si="273"/>
        <v>0</v>
      </c>
      <c r="UII181" s="216">
        <f t="shared" si="273"/>
        <v>0</v>
      </c>
      <c r="UIJ181" s="216">
        <f t="shared" si="273"/>
        <v>0</v>
      </c>
      <c r="UIK181" s="216">
        <f t="shared" si="273"/>
        <v>0</v>
      </c>
      <c r="UIL181" s="216">
        <f t="shared" si="273"/>
        <v>0</v>
      </c>
      <c r="UIM181" s="216">
        <f t="shared" si="273"/>
        <v>0</v>
      </c>
      <c r="UIN181" s="216">
        <f t="shared" si="273"/>
        <v>0</v>
      </c>
      <c r="UIO181" s="216">
        <f t="shared" si="273"/>
        <v>0</v>
      </c>
      <c r="UIP181" s="216">
        <f t="shared" si="273"/>
        <v>0</v>
      </c>
      <c r="UIQ181" s="216">
        <f t="shared" si="273"/>
        <v>0</v>
      </c>
      <c r="UIR181" s="216">
        <f t="shared" si="273"/>
        <v>0</v>
      </c>
      <c r="UIS181" s="216">
        <f t="shared" si="273"/>
        <v>0</v>
      </c>
      <c r="UIT181" s="216">
        <f t="shared" si="273"/>
        <v>0</v>
      </c>
      <c r="UIU181" s="216">
        <f t="shared" si="273"/>
        <v>0</v>
      </c>
      <c r="UIV181" s="216">
        <f t="shared" si="273"/>
        <v>0</v>
      </c>
      <c r="UIW181" s="216">
        <f t="shared" si="273"/>
        <v>0</v>
      </c>
      <c r="UIX181" s="216">
        <f t="shared" si="273"/>
        <v>0</v>
      </c>
      <c r="UIY181" s="216">
        <f t="shared" si="273"/>
        <v>0</v>
      </c>
      <c r="UIZ181" s="216">
        <f t="shared" si="273"/>
        <v>0</v>
      </c>
      <c r="UJA181" s="216">
        <f t="shared" si="273"/>
        <v>0</v>
      </c>
      <c r="UJB181" s="216">
        <f t="shared" si="273"/>
        <v>0</v>
      </c>
      <c r="UJC181" s="216">
        <f t="shared" si="273"/>
        <v>0</v>
      </c>
      <c r="UJD181" s="216">
        <f t="shared" si="273"/>
        <v>0</v>
      </c>
      <c r="UJE181" s="216">
        <f t="shared" si="273"/>
        <v>0</v>
      </c>
      <c r="UJF181" s="216">
        <f t="shared" si="273"/>
        <v>0</v>
      </c>
      <c r="UJG181" s="216">
        <f t="shared" si="273"/>
        <v>0</v>
      </c>
      <c r="UJH181" s="216">
        <f t="shared" si="273"/>
        <v>0</v>
      </c>
      <c r="UJI181" s="216">
        <f t="shared" si="273"/>
        <v>0</v>
      </c>
      <c r="UJJ181" s="216">
        <f t="shared" si="273"/>
        <v>0</v>
      </c>
      <c r="UJK181" s="216">
        <f t="shared" si="273"/>
        <v>0</v>
      </c>
      <c r="UJL181" s="216">
        <f t="shared" ref="UJL181:ULW181" si="274">UJL180+UJL174+UJL168+UJL155+UJL142+UJL131+UJL126+UJL110+UJL92+UJL76+UJL54+UJL22</f>
        <v>0</v>
      </c>
      <c r="UJM181" s="216">
        <f t="shared" si="274"/>
        <v>0</v>
      </c>
      <c r="UJN181" s="216">
        <f t="shared" si="274"/>
        <v>0</v>
      </c>
      <c r="UJO181" s="216">
        <f t="shared" si="274"/>
        <v>0</v>
      </c>
      <c r="UJP181" s="216">
        <f t="shared" si="274"/>
        <v>0</v>
      </c>
      <c r="UJQ181" s="216">
        <f t="shared" si="274"/>
        <v>0</v>
      </c>
      <c r="UJR181" s="216">
        <f t="shared" si="274"/>
        <v>0</v>
      </c>
      <c r="UJS181" s="216">
        <f t="shared" si="274"/>
        <v>0</v>
      </c>
      <c r="UJT181" s="216">
        <f t="shared" si="274"/>
        <v>0</v>
      </c>
      <c r="UJU181" s="216">
        <f t="shared" si="274"/>
        <v>0</v>
      </c>
      <c r="UJV181" s="216">
        <f t="shared" si="274"/>
        <v>0</v>
      </c>
      <c r="UJW181" s="216">
        <f t="shared" si="274"/>
        <v>0</v>
      </c>
      <c r="UJX181" s="216">
        <f t="shared" si="274"/>
        <v>0</v>
      </c>
      <c r="UJY181" s="216">
        <f t="shared" si="274"/>
        <v>0</v>
      </c>
      <c r="UJZ181" s="216">
        <f t="shared" si="274"/>
        <v>0</v>
      </c>
      <c r="UKA181" s="216">
        <f t="shared" si="274"/>
        <v>0</v>
      </c>
      <c r="UKB181" s="216">
        <f t="shared" si="274"/>
        <v>0</v>
      </c>
      <c r="UKC181" s="216">
        <f t="shared" si="274"/>
        <v>0</v>
      </c>
      <c r="UKD181" s="216">
        <f t="shared" si="274"/>
        <v>0</v>
      </c>
      <c r="UKE181" s="216">
        <f t="shared" si="274"/>
        <v>0</v>
      </c>
      <c r="UKF181" s="216">
        <f t="shared" si="274"/>
        <v>0</v>
      </c>
      <c r="UKG181" s="216">
        <f t="shared" si="274"/>
        <v>0</v>
      </c>
      <c r="UKH181" s="216">
        <f t="shared" si="274"/>
        <v>0</v>
      </c>
      <c r="UKI181" s="216">
        <f t="shared" si="274"/>
        <v>0</v>
      </c>
      <c r="UKJ181" s="216">
        <f t="shared" si="274"/>
        <v>0</v>
      </c>
      <c r="UKK181" s="216">
        <f t="shared" si="274"/>
        <v>0</v>
      </c>
      <c r="UKL181" s="216">
        <f t="shared" si="274"/>
        <v>0</v>
      </c>
      <c r="UKM181" s="216">
        <f t="shared" si="274"/>
        <v>0</v>
      </c>
      <c r="UKN181" s="216">
        <f t="shared" si="274"/>
        <v>0</v>
      </c>
      <c r="UKO181" s="216">
        <f t="shared" si="274"/>
        <v>0</v>
      </c>
      <c r="UKP181" s="216">
        <f t="shared" si="274"/>
        <v>0</v>
      </c>
      <c r="UKQ181" s="216">
        <f t="shared" si="274"/>
        <v>0</v>
      </c>
      <c r="UKR181" s="216">
        <f t="shared" si="274"/>
        <v>0</v>
      </c>
      <c r="UKS181" s="216">
        <f t="shared" si="274"/>
        <v>0</v>
      </c>
      <c r="UKT181" s="216">
        <f t="shared" si="274"/>
        <v>0</v>
      </c>
      <c r="UKU181" s="216">
        <f t="shared" si="274"/>
        <v>0</v>
      </c>
      <c r="UKV181" s="216">
        <f t="shared" si="274"/>
        <v>0</v>
      </c>
      <c r="UKW181" s="216">
        <f t="shared" si="274"/>
        <v>0</v>
      </c>
      <c r="UKX181" s="216">
        <f t="shared" si="274"/>
        <v>0</v>
      </c>
      <c r="UKY181" s="216">
        <f t="shared" si="274"/>
        <v>0</v>
      </c>
      <c r="UKZ181" s="216">
        <f t="shared" si="274"/>
        <v>0</v>
      </c>
      <c r="ULA181" s="216">
        <f t="shared" si="274"/>
        <v>0</v>
      </c>
      <c r="ULB181" s="216">
        <f t="shared" si="274"/>
        <v>0</v>
      </c>
      <c r="ULC181" s="216">
        <f t="shared" si="274"/>
        <v>0</v>
      </c>
      <c r="ULD181" s="216">
        <f t="shared" si="274"/>
        <v>0</v>
      </c>
      <c r="ULE181" s="216">
        <f t="shared" si="274"/>
        <v>0</v>
      </c>
      <c r="ULF181" s="216">
        <f t="shared" si="274"/>
        <v>0</v>
      </c>
      <c r="ULG181" s="216">
        <f t="shared" si="274"/>
        <v>0</v>
      </c>
      <c r="ULH181" s="216">
        <f t="shared" si="274"/>
        <v>0</v>
      </c>
      <c r="ULI181" s="216">
        <f t="shared" si="274"/>
        <v>0</v>
      </c>
      <c r="ULJ181" s="216">
        <f t="shared" si="274"/>
        <v>0</v>
      </c>
      <c r="ULK181" s="216">
        <f t="shared" si="274"/>
        <v>0</v>
      </c>
      <c r="ULL181" s="216">
        <f t="shared" si="274"/>
        <v>0</v>
      </c>
      <c r="ULM181" s="216">
        <f t="shared" si="274"/>
        <v>0</v>
      </c>
      <c r="ULN181" s="216">
        <f t="shared" si="274"/>
        <v>0</v>
      </c>
      <c r="ULO181" s="216">
        <f t="shared" si="274"/>
        <v>0</v>
      </c>
      <c r="ULP181" s="216">
        <f t="shared" si="274"/>
        <v>0</v>
      </c>
      <c r="ULQ181" s="216">
        <f t="shared" si="274"/>
        <v>0</v>
      </c>
      <c r="ULR181" s="216">
        <f t="shared" si="274"/>
        <v>0</v>
      </c>
      <c r="ULS181" s="216">
        <f t="shared" si="274"/>
        <v>0</v>
      </c>
      <c r="ULT181" s="216">
        <f t="shared" si="274"/>
        <v>0</v>
      </c>
      <c r="ULU181" s="216">
        <f t="shared" si="274"/>
        <v>0</v>
      </c>
      <c r="ULV181" s="216">
        <f t="shared" si="274"/>
        <v>0</v>
      </c>
      <c r="ULW181" s="216">
        <f t="shared" si="274"/>
        <v>0</v>
      </c>
      <c r="ULX181" s="216">
        <f t="shared" ref="ULX181:UOI181" si="275">ULX180+ULX174+ULX168+ULX155+ULX142+ULX131+ULX126+ULX110+ULX92+ULX76+ULX54+ULX22</f>
        <v>0</v>
      </c>
      <c r="ULY181" s="216">
        <f t="shared" si="275"/>
        <v>0</v>
      </c>
      <c r="ULZ181" s="216">
        <f t="shared" si="275"/>
        <v>0</v>
      </c>
      <c r="UMA181" s="216">
        <f t="shared" si="275"/>
        <v>0</v>
      </c>
      <c r="UMB181" s="216">
        <f t="shared" si="275"/>
        <v>0</v>
      </c>
      <c r="UMC181" s="216">
        <f t="shared" si="275"/>
        <v>0</v>
      </c>
      <c r="UMD181" s="216">
        <f t="shared" si="275"/>
        <v>0</v>
      </c>
      <c r="UME181" s="216">
        <f t="shared" si="275"/>
        <v>0</v>
      </c>
      <c r="UMF181" s="216">
        <f t="shared" si="275"/>
        <v>0</v>
      </c>
      <c r="UMG181" s="216">
        <f t="shared" si="275"/>
        <v>0</v>
      </c>
      <c r="UMH181" s="216">
        <f t="shared" si="275"/>
        <v>0</v>
      </c>
      <c r="UMI181" s="216">
        <f t="shared" si="275"/>
        <v>0</v>
      </c>
      <c r="UMJ181" s="216">
        <f t="shared" si="275"/>
        <v>0</v>
      </c>
      <c r="UMK181" s="216">
        <f t="shared" si="275"/>
        <v>0</v>
      </c>
      <c r="UML181" s="216">
        <f t="shared" si="275"/>
        <v>0</v>
      </c>
      <c r="UMM181" s="216">
        <f t="shared" si="275"/>
        <v>0</v>
      </c>
      <c r="UMN181" s="216">
        <f t="shared" si="275"/>
        <v>0</v>
      </c>
      <c r="UMO181" s="216">
        <f t="shared" si="275"/>
        <v>0</v>
      </c>
      <c r="UMP181" s="216">
        <f t="shared" si="275"/>
        <v>0</v>
      </c>
      <c r="UMQ181" s="216">
        <f t="shared" si="275"/>
        <v>0</v>
      </c>
      <c r="UMR181" s="216">
        <f t="shared" si="275"/>
        <v>0</v>
      </c>
      <c r="UMS181" s="216">
        <f t="shared" si="275"/>
        <v>0</v>
      </c>
      <c r="UMT181" s="216">
        <f t="shared" si="275"/>
        <v>0</v>
      </c>
      <c r="UMU181" s="216">
        <f t="shared" si="275"/>
        <v>0</v>
      </c>
      <c r="UMV181" s="216">
        <f t="shared" si="275"/>
        <v>0</v>
      </c>
      <c r="UMW181" s="216">
        <f t="shared" si="275"/>
        <v>0</v>
      </c>
      <c r="UMX181" s="216">
        <f t="shared" si="275"/>
        <v>0</v>
      </c>
      <c r="UMY181" s="216">
        <f t="shared" si="275"/>
        <v>0</v>
      </c>
      <c r="UMZ181" s="216">
        <f t="shared" si="275"/>
        <v>0</v>
      </c>
      <c r="UNA181" s="216">
        <f t="shared" si="275"/>
        <v>0</v>
      </c>
      <c r="UNB181" s="216">
        <f t="shared" si="275"/>
        <v>0</v>
      </c>
      <c r="UNC181" s="216">
        <f t="shared" si="275"/>
        <v>0</v>
      </c>
      <c r="UND181" s="216">
        <f t="shared" si="275"/>
        <v>0</v>
      </c>
      <c r="UNE181" s="216">
        <f t="shared" si="275"/>
        <v>0</v>
      </c>
      <c r="UNF181" s="216">
        <f t="shared" si="275"/>
        <v>0</v>
      </c>
      <c r="UNG181" s="216">
        <f t="shared" si="275"/>
        <v>0</v>
      </c>
      <c r="UNH181" s="216">
        <f t="shared" si="275"/>
        <v>0</v>
      </c>
      <c r="UNI181" s="216">
        <f t="shared" si="275"/>
        <v>0</v>
      </c>
      <c r="UNJ181" s="216">
        <f t="shared" si="275"/>
        <v>0</v>
      </c>
      <c r="UNK181" s="216">
        <f t="shared" si="275"/>
        <v>0</v>
      </c>
      <c r="UNL181" s="216">
        <f t="shared" si="275"/>
        <v>0</v>
      </c>
      <c r="UNM181" s="216">
        <f t="shared" si="275"/>
        <v>0</v>
      </c>
      <c r="UNN181" s="216">
        <f t="shared" si="275"/>
        <v>0</v>
      </c>
      <c r="UNO181" s="216">
        <f t="shared" si="275"/>
        <v>0</v>
      </c>
      <c r="UNP181" s="216">
        <f t="shared" si="275"/>
        <v>0</v>
      </c>
      <c r="UNQ181" s="216">
        <f t="shared" si="275"/>
        <v>0</v>
      </c>
      <c r="UNR181" s="216">
        <f t="shared" si="275"/>
        <v>0</v>
      </c>
      <c r="UNS181" s="216">
        <f t="shared" si="275"/>
        <v>0</v>
      </c>
      <c r="UNT181" s="216">
        <f t="shared" si="275"/>
        <v>0</v>
      </c>
      <c r="UNU181" s="216">
        <f t="shared" si="275"/>
        <v>0</v>
      </c>
      <c r="UNV181" s="216">
        <f t="shared" si="275"/>
        <v>0</v>
      </c>
      <c r="UNW181" s="216">
        <f t="shared" si="275"/>
        <v>0</v>
      </c>
      <c r="UNX181" s="216">
        <f t="shared" si="275"/>
        <v>0</v>
      </c>
      <c r="UNY181" s="216">
        <f t="shared" si="275"/>
        <v>0</v>
      </c>
      <c r="UNZ181" s="216">
        <f t="shared" si="275"/>
        <v>0</v>
      </c>
      <c r="UOA181" s="216">
        <f t="shared" si="275"/>
        <v>0</v>
      </c>
      <c r="UOB181" s="216">
        <f t="shared" si="275"/>
        <v>0</v>
      </c>
      <c r="UOC181" s="216">
        <f t="shared" si="275"/>
        <v>0</v>
      </c>
      <c r="UOD181" s="216">
        <f t="shared" si="275"/>
        <v>0</v>
      </c>
      <c r="UOE181" s="216">
        <f t="shared" si="275"/>
        <v>0</v>
      </c>
      <c r="UOF181" s="216">
        <f t="shared" si="275"/>
        <v>0</v>
      </c>
      <c r="UOG181" s="216">
        <f t="shared" si="275"/>
        <v>0</v>
      </c>
      <c r="UOH181" s="216">
        <f t="shared" si="275"/>
        <v>0</v>
      </c>
      <c r="UOI181" s="216">
        <f t="shared" si="275"/>
        <v>0</v>
      </c>
      <c r="UOJ181" s="216">
        <f t="shared" ref="UOJ181:UQU181" si="276">UOJ180+UOJ174+UOJ168+UOJ155+UOJ142+UOJ131+UOJ126+UOJ110+UOJ92+UOJ76+UOJ54+UOJ22</f>
        <v>0</v>
      </c>
      <c r="UOK181" s="216">
        <f t="shared" si="276"/>
        <v>0</v>
      </c>
      <c r="UOL181" s="216">
        <f t="shared" si="276"/>
        <v>0</v>
      </c>
      <c r="UOM181" s="216">
        <f t="shared" si="276"/>
        <v>0</v>
      </c>
      <c r="UON181" s="216">
        <f t="shared" si="276"/>
        <v>0</v>
      </c>
      <c r="UOO181" s="216">
        <f t="shared" si="276"/>
        <v>0</v>
      </c>
      <c r="UOP181" s="216">
        <f t="shared" si="276"/>
        <v>0</v>
      </c>
      <c r="UOQ181" s="216">
        <f t="shared" si="276"/>
        <v>0</v>
      </c>
      <c r="UOR181" s="216">
        <f t="shared" si="276"/>
        <v>0</v>
      </c>
      <c r="UOS181" s="216">
        <f t="shared" si="276"/>
        <v>0</v>
      </c>
      <c r="UOT181" s="216">
        <f t="shared" si="276"/>
        <v>0</v>
      </c>
      <c r="UOU181" s="216">
        <f t="shared" si="276"/>
        <v>0</v>
      </c>
      <c r="UOV181" s="216">
        <f t="shared" si="276"/>
        <v>0</v>
      </c>
      <c r="UOW181" s="216">
        <f t="shared" si="276"/>
        <v>0</v>
      </c>
      <c r="UOX181" s="216">
        <f t="shared" si="276"/>
        <v>0</v>
      </c>
      <c r="UOY181" s="216">
        <f t="shared" si="276"/>
        <v>0</v>
      </c>
      <c r="UOZ181" s="216">
        <f t="shared" si="276"/>
        <v>0</v>
      </c>
      <c r="UPA181" s="216">
        <f t="shared" si="276"/>
        <v>0</v>
      </c>
      <c r="UPB181" s="216">
        <f t="shared" si="276"/>
        <v>0</v>
      </c>
      <c r="UPC181" s="216">
        <f t="shared" si="276"/>
        <v>0</v>
      </c>
      <c r="UPD181" s="216">
        <f t="shared" si="276"/>
        <v>0</v>
      </c>
      <c r="UPE181" s="216">
        <f t="shared" si="276"/>
        <v>0</v>
      </c>
      <c r="UPF181" s="216">
        <f t="shared" si="276"/>
        <v>0</v>
      </c>
      <c r="UPG181" s="216">
        <f t="shared" si="276"/>
        <v>0</v>
      </c>
      <c r="UPH181" s="216">
        <f t="shared" si="276"/>
        <v>0</v>
      </c>
      <c r="UPI181" s="216">
        <f t="shared" si="276"/>
        <v>0</v>
      </c>
      <c r="UPJ181" s="216">
        <f t="shared" si="276"/>
        <v>0</v>
      </c>
      <c r="UPK181" s="216">
        <f t="shared" si="276"/>
        <v>0</v>
      </c>
      <c r="UPL181" s="216">
        <f t="shared" si="276"/>
        <v>0</v>
      </c>
      <c r="UPM181" s="216">
        <f t="shared" si="276"/>
        <v>0</v>
      </c>
      <c r="UPN181" s="216">
        <f t="shared" si="276"/>
        <v>0</v>
      </c>
      <c r="UPO181" s="216">
        <f t="shared" si="276"/>
        <v>0</v>
      </c>
      <c r="UPP181" s="216">
        <f t="shared" si="276"/>
        <v>0</v>
      </c>
      <c r="UPQ181" s="216">
        <f t="shared" si="276"/>
        <v>0</v>
      </c>
      <c r="UPR181" s="216">
        <f t="shared" si="276"/>
        <v>0</v>
      </c>
      <c r="UPS181" s="216">
        <f t="shared" si="276"/>
        <v>0</v>
      </c>
      <c r="UPT181" s="216">
        <f t="shared" si="276"/>
        <v>0</v>
      </c>
      <c r="UPU181" s="216">
        <f t="shared" si="276"/>
        <v>0</v>
      </c>
      <c r="UPV181" s="216">
        <f t="shared" si="276"/>
        <v>0</v>
      </c>
      <c r="UPW181" s="216">
        <f t="shared" si="276"/>
        <v>0</v>
      </c>
      <c r="UPX181" s="216">
        <f t="shared" si="276"/>
        <v>0</v>
      </c>
      <c r="UPY181" s="216">
        <f t="shared" si="276"/>
        <v>0</v>
      </c>
      <c r="UPZ181" s="216">
        <f t="shared" si="276"/>
        <v>0</v>
      </c>
      <c r="UQA181" s="216">
        <f t="shared" si="276"/>
        <v>0</v>
      </c>
      <c r="UQB181" s="216">
        <f t="shared" si="276"/>
        <v>0</v>
      </c>
      <c r="UQC181" s="216">
        <f t="shared" si="276"/>
        <v>0</v>
      </c>
      <c r="UQD181" s="216">
        <f t="shared" si="276"/>
        <v>0</v>
      </c>
      <c r="UQE181" s="216">
        <f t="shared" si="276"/>
        <v>0</v>
      </c>
      <c r="UQF181" s="216">
        <f t="shared" si="276"/>
        <v>0</v>
      </c>
      <c r="UQG181" s="216">
        <f t="shared" si="276"/>
        <v>0</v>
      </c>
      <c r="UQH181" s="216">
        <f t="shared" si="276"/>
        <v>0</v>
      </c>
      <c r="UQI181" s="216">
        <f t="shared" si="276"/>
        <v>0</v>
      </c>
      <c r="UQJ181" s="216">
        <f t="shared" si="276"/>
        <v>0</v>
      </c>
      <c r="UQK181" s="216">
        <f t="shared" si="276"/>
        <v>0</v>
      </c>
      <c r="UQL181" s="216">
        <f t="shared" si="276"/>
        <v>0</v>
      </c>
      <c r="UQM181" s="216">
        <f t="shared" si="276"/>
        <v>0</v>
      </c>
      <c r="UQN181" s="216">
        <f t="shared" si="276"/>
        <v>0</v>
      </c>
      <c r="UQO181" s="216">
        <f t="shared" si="276"/>
        <v>0</v>
      </c>
      <c r="UQP181" s="216">
        <f t="shared" si="276"/>
        <v>0</v>
      </c>
      <c r="UQQ181" s="216">
        <f t="shared" si="276"/>
        <v>0</v>
      </c>
      <c r="UQR181" s="216">
        <f t="shared" si="276"/>
        <v>0</v>
      </c>
      <c r="UQS181" s="216">
        <f t="shared" si="276"/>
        <v>0</v>
      </c>
      <c r="UQT181" s="216">
        <f t="shared" si="276"/>
        <v>0</v>
      </c>
      <c r="UQU181" s="216">
        <f t="shared" si="276"/>
        <v>0</v>
      </c>
      <c r="UQV181" s="216">
        <f t="shared" ref="UQV181:UTG181" si="277">UQV180+UQV174+UQV168+UQV155+UQV142+UQV131+UQV126+UQV110+UQV92+UQV76+UQV54+UQV22</f>
        <v>0</v>
      </c>
      <c r="UQW181" s="216">
        <f t="shared" si="277"/>
        <v>0</v>
      </c>
      <c r="UQX181" s="216">
        <f t="shared" si="277"/>
        <v>0</v>
      </c>
      <c r="UQY181" s="216">
        <f t="shared" si="277"/>
        <v>0</v>
      </c>
      <c r="UQZ181" s="216">
        <f t="shared" si="277"/>
        <v>0</v>
      </c>
      <c r="URA181" s="216">
        <f t="shared" si="277"/>
        <v>0</v>
      </c>
      <c r="URB181" s="216">
        <f t="shared" si="277"/>
        <v>0</v>
      </c>
      <c r="URC181" s="216">
        <f t="shared" si="277"/>
        <v>0</v>
      </c>
      <c r="URD181" s="216">
        <f t="shared" si="277"/>
        <v>0</v>
      </c>
      <c r="URE181" s="216">
        <f t="shared" si="277"/>
        <v>0</v>
      </c>
      <c r="URF181" s="216">
        <f t="shared" si="277"/>
        <v>0</v>
      </c>
      <c r="URG181" s="216">
        <f t="shared" si="277"/>
        <v>0</v>
      </c>
      <c r="URH181" s="216">
        <f t="shared" si="277"/>
        <v>0</v>
      </c>
      <c r="URI181" s="216">
        <f t="shared" si="277"/>
        <v>0</v>
      </c>
      <c r="URJ181" s="216">
        <f t="shared" si="277"/>
        <v>0</v>
      </c>
      <c r="URK181" s="216">
        <f t="shared" si="277"/>
        <v>0</v>
      </c>
      <c r="URL181" s="216">
        <f t="shared" si="277"/>
        <v>0</v>
      </c>
      <c r="URM181" s="216">
        <f t="shared" si="277"/>
        <v>0</v>
      </c>
      <c r="URN181" s="216">
        <f t="shared" si="277"/>
        <v>0</v>
      </c>
      <c r="URO181" s="216">
        <f t="shared" si="277"/>
        <v>0</v>
      </c>
      <c r="URP181" s="216">
        <f t="shared" si="277"/>
        <v>0</v>
      </c>
      <c r="URQ181" s="216">
        <f t="shared" si="277"/>
        <v>0</v>
      </c>
      <c r="URR181" s="216">
        <f t="shared" si="277"/>
        <v>0</v>
      </c>
      <c r="URS181" s="216">
        <f t="shared" si="277"/>
        <v>0</v>
      </c>
      <c r="URT181" s="216">
        <f t="shared" si="277"/>
        <v>0</v>
      </c>
      <c r="URU181" s="216">
        <f t="shared" si="277"/>
        <v>0</v>
      </c>
      <c r="URV181" s="216">
        <f t="shared" si="277"/>
        <v>0</v>
      </c>
      <c r="URW181" s="216">
        <f t="shared" si="277"/>
        <v>0</v>
      </c>
      <c r="URX181" s="216">
        <f t="shared" si="277"/>
        <v>0</v>
      </c>
      <c r="URY181" s="216">
        <f t="shared" si="277"/>
        <v>0</v>
      </c>
      <c r="URZ181" s="216">
        <f t="shared" si="277"/>
        <v>0</v>
      </c>
      <c r="USA181" s="216">
        <f t="shared" si="277"/>
        <v>0</v>
      </c>
      <c r="USB181" s="216">
        <f t="shared" si="277"/>
        <v>0</v>
      </c>
      <c r="USC181" s="216">
        <f t="shared" si="277"/>
        <v>0</v>
      </c>
      <c r="USD181" s="216">
        <f t="shared" si="277"/>
        <v>0</v>
      </c>
      <c r="USE181" s="216">
        <f t="shared" si="277"/>
        <v>0</v>
      </c>
      <c r="USF181" s="216">
        <f t="shared" si="277"/>
        <v>0</v>
      </c>
      <c r="USG181" s="216">
        <f t="shared" si="277"/>
        <v>0</v>
      </c>
      <c r="USH181" s="216">
        <f t="shared" si="277"/>
        <v>0</v>
      </c>
      <c r="USI181" s="216">
        <f t="shared" si="277"/>
        <v>0</v>
      </c>
      <c r="USJ181" s="216">
        <f t="shared" si="277"/>
        <v>0</v>
      </c>
      <c r="USK181" s="216">
        <f t="shared" si="277"/>
        <v>0</v>
      </c>
      <c r="USL181" s="216">
        <f t="shared" si="277"/>
        <v>0</v>
      </c>
      <c r="USM181" s="216">
        <f t="shared" si="277"/>
        <v>0</v>
      </c>
      <c r="USN181" s="216">
        <f t="shared" si="277"/>
        <v>0</v>
      </c>
      <c r="USO181" s="216">
        <f t="shared" si="277"/>
        <v>0</v>
      </c>
      <c r="USP181" s="216">
        <f t="shared" si="277"/>
        <v>0</v>
      </c>
      <c r="USQ181" s="216">
        <f t="shared" si="277"/>
        <v>0</v>
      </c>
      <c r="USR181" s="216">
        <f t="shared" si="277"/>
        <v>0</v>
      </c>
      <c r="USS181" s="216">
        <f t="shared" si="277"/>
        <v>0</v>
      </c>
      <c r="UST181" s="216">
        <f t="shared" si="277"/>
        <v>0</v>
      </c>
      <c r="USU181" s="216">
        <f t="shared" si="277"/>
        <v>0</v>
      </c>
      <c r="USV181" s="216">
        <f t="shared" si="277"/>
        <v>0</v>
      </c>
      <c r="USW181" s="216">
        <f t="shared" si="277"/>
        <v>0</v>
      </c>
      <c r="USX181" s="216">
        <f t="shared" si="277"/>
        <v>0</v>
      </c>
      <c r="USY181" s="216">
        <f t="shared" si="277"/>
        <v>0</v>
      </c>
      <c r="USZ181" s="216">
        <f t="shared" si="277"/>
        <v>0</v>
      </c>
      <c r="UTA181" s="216">
        <f t="shared" si="277"/>
        <v>0</v>
      </c>
      <c r="UTB181" s="216">
        <f t="shared" si="277"/>
        <v>0</v>
      </c>
      <c r="UTC181" s="216">
        <f t="shared" si="277"/>
        <v>0</v>
      </c>
      <c r="UTD181" s="216">
        <f t="shared" si="277"/>
        <v>0</v>
      </c>
      <c r="UTE181" s="216">
        <f t="shared" si="277"/>
        <v>0</v>
      </c>
      <c r="UTF181" s="216">
        <f t="shared" si="277"/>
        <v>0</v>
      </c>
      <c r="UTG181" s="216">
        <f t="shared" si="277"/>
        <v>0</v>
      </c>
      <c r="UTH181" s="216">
        <f t="shared" ref="UTH181:UVS181" si="278">UTH180+UTH174+UTH168+UTH155+UTH142+UTH131+UTH126+UTH110+UTH92+UTH76+UTH54+UTH22</f>
        <v>0</v>
      </c>
      <c r="UTI181" s="216">
        <f t="shared" si="278"/>
        <v>0</v>
      </c>
      <c r="UTJ181" s="216">
        <f t="shared" si="278"/>
        <v>0</v>
      </c>
      <c r="UTK181" s="216">
        <f t="shared" si="278"/>
        <v>0</v>
      </c>
      <c r="UTL181" s="216">
        <f t="shared" si="278"/>
        <v>0</v>
      </c>
      <c r="UTM181" s="216">
        <f t="shared" si="278"/>
        <v>0</v>
      </c>
      <c r="UTN181" s="216">
        <f t="shared" si="278"/>
        <v>0</v>
      </c>
      <c r="UTO181" s="216">
        <f t="shared" si="278"/>
        <v>0</v>
      </c>
      <c r="UTP181" s="216">
        <f t="shared" si="278"/>
        <v>0</v>
      </c>
      <c r="UTQ181" s="216">
        <f t="shared" si="278"/>
        <v>0</v>
      </c>
      <c r="UTR181" s="216">
        <f t="shared" si="278"/>
        <v>0</v>
      </c>
      <c r="UTS181" s="216">
        <f t="shared" si="278"/>
        <v>0</v>
      </c>
      <c r="UTT181" s="216">
        <f t="shared" si="278"/>
        <v>0</v>
      </c>
      <c r="UTU181" s="216">
        <f t="shared" si="278"/>
        <v>0</v>
      </c>
      <c r="UTV181" s="216">
        <f t="shared" si="278"/>
        <v>0</v>
      </c>
      <c r="UTW181" s="216">
        <f t="shared" si="278"/>
        <v>0</v>
      </c>
      <c r="UTX181" s="216">
        <f t="shared" si="278"/>
        <v>0</v>
      </c>
      <c r="UTY181" s="216">
        <f t="shared" si="278"/>
        <v>0</v>
      </c>
      <c r="UTZ181" s="216">
        <f t="shared" si="278"/>
        <v>0</v>
      </c>
      <c r="UUA181" s="216">
        <f t="shared" si="278"/>
        <v>0</v>
      </c>
      <c r="UUB181" s="216">
        <f t="shared" si="278"/>
        <v>0</v>
      </c>
      <c r="UUC181" s="216">
        <f t="shared" si="278"/>
        <v>0</v>
      </c>
      <c r="UUD181" s="216">
        <f t="shared" si="278"/>
        <v>0</v>
      </c>
      <c r="UUE181" s="216">
        <f t="shared" si="278"/>
        <v>0</v>
      </c>
      <c r="UUF181" s="216">
        <f t="shared" si="278"/>
        <v>0</v>
      </c>
      <c r="UUG181" s="216">
        <f t="shared" si="278"/>
        <v>0</v>
      </c>
      <c r="UUH181" s="216">
        <f t="shared" si="278"/>
        <v>0</v>
      </c>
      <c r="UUI181" s="216">
        <f t="shared" si="278"/>
        <v>0</v>
      </c>
      <c r="UUJ181" s="216">
        <f t="shared" si="278"/>
        <v>0</v>
      </c>
      <c r="UUK181" s="216">
        <f t="shared" si="278"/>
        <v>0</v>
      </c>
      <c r="UUL181" s="216">
        <f t="shared" si="278"/>
        <v>0</v>
      </c>
      <c r="UUM181" s="216">
        <f t="shared" si="278"/>
        <v>0</v>
      </c>
      <c r="UUN181" s="216">
        <f t="shared" si="278"/>
        <v>0</v>
      </c>
      <c r="UUO181" s="216">
        <f t="shared" si="278"/>
        <v>0</v>
      </c>
      <c r="UUP181" s="216">
        <f t="shared" si="278"/>
        <v>0</v>
      </c>
      <c r="UUQ181" s="216">
        <f t="shared" si="278"/>
        <v>0</v>
      </c>
      <c r="UUR181" s="216">
        <f t="shared" si="278"/>
        <v>0</v>
      </c>
      <c r="UUS181" s="216">
        <f t="shared" si="278"/>
        <v>0</v>
      </c>
      <c r="UUT181" s="216">
        <f t="shared" si="278"/>
        <v>0</v>
      </c>
      <c r="UUU181" s="216">
        <f t="shared" si="278"/>
        <v>0</v>
      </c>
      <c r="UUV181" s="216">
        <f t="shared" si="278"/>
        <v>0</v>
      </c>
      <c r="UUW181" s="216">
        <f t="shared" si="278"/>
        <v>0</v>
      </c>
      <c r="UUX181" s="216">
        <f t="shared" si="278"/>
        <v>0</v>
      </c>
      <c r="UUY181" s="216">
        <f t="shared" si="278"/>
        <v>0</v>
      </c>
      <c r="UUZ181" s="216">
        <f t="shared" si="278"/>
        <v>0</v>
      </c>
      <c r="UVA181" s="216">
        <f t="shared" si="278"/>
        <v>0</v>
      </c>
      <c r="UVB181" s="216">
        <f t="shared" si="278"/>
        <v>0</v>
      </c>
      <c r="UVC181" s="216">
        <f t="shared" si="278"/>
        <v>0</v>
      </c>
      <c r="UVD181" s="216">
        <f t="shared" si="278"/>
        <v>0</v>
      </c>
      <c r="UVE181" s="216">
        <f t="shared" si="278"/>
        <v>0</v>
      </c>
      <c r="UVF181" s="216">
        <f t="shared" si="278"/>
        <v>0</v>
      </c>
      <c r="UVG181" s="216">
        <f t="shared" si="278"/>
        <v>0</v>
      </c>
      <c r="UVH181" s="216">
        <f t="shared" si="278"/>
        <v>0</v>
      </c>
      <c r="UVI181" s="216">
        <f t="shared" si="278"/>
        <v>0</v>
      </c>
      <c r="UVJ181" s="216">
        <f t="shared" si="278"/>
        <v>0</v>
      </c>
      <c r="UVK181" s="216">
        <f t="shared" si="278"/>
        <v>0</v>
      </c>
      <c r="UVL181" s="216">
        <f t="shared" si="278"/>
        <v>0</v>
      </c>
      <c r="UVM181" s="216">
        <f t="shared" si="278"/>
        <v>0</v>
      </c>
      <c r="UVN181" s="216">
        <f t="shared" si="278"/>
        <v>0</v>
      </c>
      <c r="UVO181" s="216">
        <f t="shared" si="278"/>
        <v>0</v>
      </c>
      <c r="UVP181" s="216">
        <f t="shared" si="278"/>
        <v>0</v>
      </c>
      <c r="UVQ181" s="216">
        <f t="shared" si="278"/>
        <v>0</v>
      </c>
      <c r="UVR181" s="216">
        <f t="shared" si="278"/>
        <v>0</v>
      </c>
      <c r="UVS181" s="216">
        <f t="shared" si="278"/>
        <v>0</v>
      </c>
      <c r="UVT181" s="216">
        <f t="shared" ref="UVT181:UYE181" si="279">UVT180+UVT174+UVT168+UVT155+UVT142+UVT131+UVT126+UVT110+UVT92+UVT76+UVT54+UVT22</f>
        <v>0</v>
      </c>
      <c r="UVU181" s="216">
        <f t="shared" si="279"/>
        <v>0</v>
      </c>
      <c r="UVV181" s="216">
        <f t="shared" si="279"/>
        <v>0</v>
      </c>
      <c r="UVW181" s="216">
        <f t="shared" si="279"/>
        <v>0</v>
      </c>
      <c r="UVX181" s="216">
        <f t="shared" si="279"/>
        <v>0</v>
      </c>
      <c r="UVY181" s="216">
        <f t="shared" si="279"/>
        <v>0</v>
      </c>
      <c r="UVZ181" s="216">
        <f t="shared" si="279"/>
        <v>0</v>
      </c>
      <c r="UWA181" s="216">
        <f t="shared" si="279"/>
        <v>0</v>
      </c>
      <c r="UWB181" s="216">
        <f t="shared" si="279"/>
        <v>0</v>
      </c>
      <c r="UWC181" s="216">
        <f t="shared" si="279"/>
        <v>0</v>
      </c>
      <c r="UWD181" s="216">
        <f t="shared" si="279"/>
        <v>0</v>
      </c>
      <c r="UWE181" s="216">
        <f t="shared" si="279"/>
        <v>0</v>
      </c>
      <c r="UWF181" s="216">
        <f t="shared" si="279"/>
        <v>0</v>
      </c>
      <c r="UWG181" s="216">
        <f t="shared" si="279"/>
        <v>0</v>
      </c>
      <c r="UWH181" s="216">
        <f t="shared" si="279"/>
        <v>0</v>
      </c>
      <c r="UWI181" s="216">
        <f t="shared" si="279"/>
        <v>0</v>
      </c>
      <c r="UWJ181" s="216">
        <f t="shared" si="279"/>
        <v>0</v>
      </c>
      <c r="UWK181" s="216">
        <f t="shared" si="279"/>
        <v>0</v>
      </c>
      <c r="UWL181" s="216">
        <f t="shared" si="279"/>
        <v>0</v>
      </c>
      <c r="UWM181" s="216">
        <f t="shared" si="279"/>
        <v>0</v>
      </c>
      <c r="UWN181" s="216">
        <f t="shared" si="279"/>
        <v>0</v>
      </c>
      <c r="UWO181" s="216">
        <f t="shared" si="279"/>
        <v>0</v>
      </c>
      <c r="UWP181" s="216">
        <f t="shared" si="279"/>
        <v>0</v>
      </c>
      <c r="UWQ181" s="216">
        <f t="shared" si="279"/>
        <v>0</v>
      </c>
      <c r="UWR181" s="216">
        <f t="shared" si="279"/>
        <v>0</v>
      </c>
      <c r="UWS181" s="216">
        <f t="shared" si="279"/>
        <v>0</v>
      </c>
      <c r="UWT181" s="216">
        <f t="shared" si="279"/>
        <v>0</v>
      </c>
      <c r="UWU181" s="216">
        <f t="shared" si="279"/>
        <v>0</v>
      </c>
      <c r="UWV181" s="216">
        <f t="shared" si="279"/>
        <v>0</v>
      </c>
      <c r="UWW181" s="216">
        <f t="shared" si="279"/>
        <v>0</v>
      </c>
      <c r="UWX181" s="216">
        <f t="shared" si="279"/>
        <v>0</v>
      </c>
      <c r="UWY181" s="216">
        <f t="shared" si="279"/>
        <v>0</v>
      </c>
      <c r="UWZ181" s="216">
        <f t="shared" si="279"/>
        <v>0</v>
      </c>
      <c r="UXA181" s="216">
        <f t="shared" si="279"/>
        <v>0</v>
      </c>
      <c r="UXB181" s="216">
        <f t="shared" si="279"/>
        <v>0</v>
      </c>
      <c r="UXC181" s="216">
        <f t="shared" si="279"/>
        <v>0</v>
      </c>
      <c r="UXD181" s="216">
        <f t="shared" si="279"/>
        <v>0</v>
      </c>
      <c r="UXE181" s="216">
        <f t="shared" si="279"/>
        <v>0</v>
      </c>
      <c r="UXF181" s="216">
        <f t="shared" si="279"/>
        <v>0</v>
      </c>
      <c r="UXG181" s="216">
        <f t="shared" si="279"/>
        <v>0</v>
      </c>
      <c r="UXH181" s="216">
        <f t="shared" si="279"/>
        <v>0</v>
      </c>
      <c r="UXI181" s="216">
        <f t="shared" si="279"/>
        <v>0</v>
      </c>
      <c r="UXJ181" s="216">
        <f t="shared" si="279"/>
        <v>0</v>
      </c>
      <c r="UXK181" s="216">
        <f t="shared" si="279"/>
        <v>0</v>
      </c>
      <c r="UXL181" s="216">
        <f t="shared" si="279"/>
        <v>0</v>
      </c>
      <c r="UXM181" s="216">
        <f t="shared" si="279"/>
        <v>0</v>
      </c>
      <c r="UXN181" s="216">
        <f t="shared" si="279"/>
        <v>0</v>
      </c>
      <c r="UXO181" s="216">
        <f t="shared" si="279"/>
        <v>0</v>
      </c>
      <c r="UXP181" s="216">
        <f t="shared" si="279"/>
        <v>0</v>
      </c>
      <c r="UXQ181" s="216">
        <f t="shared" si="279"/>
        <v>0</v>
      </c>
      <c r="UXR181" s="216">
        <f t="shared" si="279"/>
        <v>0</v>
      </c>
      <c r="UXS181" s="216">
        <f t="shared" si="279"/>
        <v>0</v>
      </c>
      <c r="UXT181" s="216">
        <f t="shared" si="279"/>
        <v>0</v>
      </c>
      <c r="UXU181" s="216">
        <f t="shared" si="279"/>
        <v>0</v>
      </c>
      <c r="UXV181" s="216">
        <f t="shared" si="279"/>
        <v>0</v>
      </c>
      <c r="UXW181" s="216">
        <f t="shared" si="279"/>
        <v>0</v>
      </c>
      <c r="UXX181" s="216">
        <f t="shared" si="279"/>
        <v>0</v>
      </c>
      <c r="UXY181" s="216">
        <f t="shared" si="279"/>
        <v>0</v>
      </c>
      <c r="UXZ181" s="216">
        <f t="shared" si="279"/>
        <v>0</v>
      </c>
      <c r="UYA181" s="216">
        <f t="shared" si="279"/>
        <v>0</v>
      </c>
      <c r="UYB181" s="216">
        <f t="shared" si="279"/>
        <v>0</v>
      </c>
      <c r="UYC181" s="216">
        <f t="shared" si="279"/>
        <v>0</v>
      </c>
      <c r="UYD181" s="216">
        <f t="shared" si="279"/>
        <v>0</v>
      </c>
      <c r="UYE181" s="216">
        <f t="shared" si="279"/>
        <v>0</v>
      </c>
      <c r="UYF181" s="216">
        <f t="shared" ref="UYF181:VAQ181" si="280">UYF180+UYF174+UYF168+UYF155+UYF142+UYF131+UYF126+UYF110+UYF92+UYF76+UYF54+UYF22</f>
        <v>0</v>
      </c>
      <c r="UYG181" s="216">
        <f t="shared" si="280"/>
        <v>0</v>
      </c>
      <c r="UYH181" s="216">
        <f t="shared" si="280"/>
        <v>0</v>
      </c>
      <c r="UYI181" s="216">
        <f t="shared" si="280"/>
        <v>0</v>
      </c>
      <c r="UYJ181" s="216">
        <f t="shared" si="280"/>
        <v>0</v>
      </c>
      <c r="UYK181" s="216">
        <f t="shared" si="280"/>
        <v>0</v>
      </c>
      <c r="UYL181" s="216">
        <f t="shared" si="280"/>
        <v>0</v>
      </c>
      <c r="UYM181" s="216">
        <f t="shared" si="280"/>
        <v>0</v>
      </c>
      <c r="UYN181" s="216">
        <f t="shared" si="280"/>
        <v>0</v>
      </c>
      <c r="UYO181" s="216">
        <f t="shared" si="280"/>
        <v>0</v>
      </c>
      <c r="UYP181" s="216">
        <f t="shared" si="280"/>
        <v>0</v>
      </c>
      <c r="UYQ181" s="216">
        <f t="shared" si="280"/>
        <v>0</v>
      </c>
      <c r="UYR181" s="216">
        <f t="shared" si="280"/>
        <v>0</v>
      </c>
      <c r="UYS181" s="216">
        <f t="shared" si="280"/>
        <v>0</v>
      </c>
      <c r="UYT181" s="216">
        <f t="shared" si="280"/>
        <v>0</v>
      </c>
      <c r="UYU181" s="216">
        <f t="shared" si="280"/>
        <v>0</v>
      </c>
      <c r="UYV181" s="216">
        <f t="shared" si="280"/>
        <v>0</v>
      </c>
      <c r="UYW181" s="216">
        <f t="shared" si="280"/>
        <v>0</v>
      </c>
      <c r="UYX181" s="216">
        <f t="shared" si="280"/>
        <v>0</v>
      </c>
      <c r="UYY181" s="216">
        <f t="shared" si="280"/>
        <v>0</v>
      </c>
      <c r="UYZ181" s="216">
        <f t="shared" si="280"/>
        <v>0</v>
      </c>
      <c r="UZA181" s="216">
        <f t="shared" si="280"/>
        <v>0</v>
      </c>
      <c r="UZB181" s="216">
        <f t="shared" si="280"/>
        <v>0</v>
      </c>
      <c r="UZC181" s="216">
        <f t="shared" si="280"/>
        <v>0</v>
      </c>
      <c r="UZD181" s="216">
        <f t="shared" si="280"/>
        <v>0</v>
      </c>
      <c r="UZE181" s="216">
        <f t="shared" si="280"/>
        <v>0</v>
      </c>
      <c r="UZF181" s="216">
        <f t="shared" si="280"/>
        <v>0</v>
      </c>
      <c r="UZG181" s="216">
        <f t="shared" si="280"/>
        <v>0</v>
      </c>
      <c r="UZH181" s="216">
        <f t="shared" si="280"/>
        <v>0</v>
      </c>
      <c r="UZI181" s="216">
        <f t="shared" si="280"/>
        <v>0</v>
      </c>
      <c r="UZJ181" s="216">
        <f t="shared" si="280"/>
        <v>0</v>
      </c>
      <c r="UZK181" s="216">
        <f t="shared" si="280"/>
        <v>0</v>
      </c>
      <c r="UZL181" s="216">
        <f t="shared" si="280"/>
        <v>0</v>
      </c>
      <c r="UZM181" s="216">
        <f t="shared" si="280"/>
        <v>0</v>
      </c>
      <c r="UZN181" s="216">
        <f t="shared" si="280"/>
        <v>0</v>
      </c>
      <c r="UZO181" s="216">
        <f t="shared" si="280"/>
        <v>0</v>
      </c>
      <c r="UZP181" s="216">
        <f t="shared" si="280"/>
        <v>0</v>
      </c>
      <c r="UZQ181" s="216">
        <f t="shared" si="280"/>
        <v>0</v>
      </c>
      <c r="UZR181" s="216">
        <f t="shared" si="280"/>
        <v>0</v>
      </c>
      <c r="UZS181" s="216">
        <f t="shared" si="280"/>
        <v>0</v>
      </c>
      <c r="UZT181" s="216">
        <f t="shared" si="280"/>
        <v>0</v>
      </c>
      <c r="UZU181" s="216">
        <f t="shared" si="280"/>
        <v>0</v>
      </c>
      <c r="UZV181" s="216">
        <f t="shared" si="280"/>
        <v>0</v>
      </c>
      <c r="UZW181" s="216">
        <f t="shared" si="280"/>
        <v>0</v>
      </c>
      <c r="UZX181" s="216">
        <f t="shared" si="280"/>
        <v>0</v>
      </c>
      <c r="UZY181" s="216">
        <f t="shared" si="280"/>
        <v>0</v>
      </c>
      <c r="UZZ181" s="216">
        <f t="shared" si="280"/>
        <v>0</v>
      </c>
      <c r="VAA181" s="216">
        <f t="shared" si="280"/>
        <v>0</v>
      </c>
      <c r="VAB181" s="216">
        <f t="shared" si="280"/>
        <v>0</v>
      </c>
      <c r="VAC181" s="216">
        <f t="shared" si="280"/>
        <v>0</v>
      </c>
      <c r="VAD181" s="216">
        <f t="shared" si="280"/>
        <v>0</v>
      </c>
      <c r="VAE181" s="216">
        <f t="shared" si="280"/>
        <v>0</v>
      </c>
      <c r="VAF181" s="216">
        <f t="shared" si="280"/>
        <v>0</v>
      </c>
      <c r="VAG181" s="216">
        <f t="shared" si="280"/>
        <v>0</v>
      </c>
      <c r="VAH181" s="216">
        <f t="shared" si="280"/>
        <v>0</v>
      </c>
      <c r="VAI181" s="216">
        <f t="shared" si="280"/>
        <v>0</v>
      </c>
      <c r="VAJ181" s="216">
        <f t="shared" si="280"/>
        <v>0</v>
      </c>
      <c r="VAK181" s="216">
        <f t="shared" si="280"/>
        <v>0</v>
      </c>
      <c r="VAL181" s="216">
        <f t="shared" si="280"/>
        <v>0</v>
      </c>
      <c r="VAM181" s="216">
        <f t="shared" si="280"/>
        <v>0</v>
      </c>
      <c r="VAN181" s="216">
        <f t="shared" si="280"/>
        <v>0</v>
      </c>
      <c r="VAO181" s="216">
        <f t="shared" si="280"/>
        <v>0</v>
      </c>
      <c r="VAP181" s="216">
        <f t="shared" si="280"/>
        <v>0</v>
      </c>
      <c r="VAQ181" s="216">
        <f t="shared" si="280"/>
        <v>0</v>
      </c>
      <c r="VAR181" s="216">
        <f t="shared" ref="VAR181:VDC181" si="281">VAR180+VAR174+VAR168+VAR155+VAR142+VAR131+VAR126+VAR110+VAR92+VAR76+VAR54+VAR22</f>
        <v>0</v>
      </c>
      <c r="VAS181" s="216">
        <f t="shared" si="281"/>
        <v>0</v>
      </c>
      <c r="VAT181" s="216">
        <f t="shared" si="281"/>
        <v>0</v>
      </c>
      <c r="VAU181" s="216">
        <f t="shared" si="281"/>
        <v>0</v>
      </c>
      <c r="VAV181" s="216">
        <f t="shared" si="281"/>
        <v>0</v>
      </c>
      <c r="VAW181" s="216">
        <f t="shared" si="281"/>
        <v>0</v>
      </c>
      <c r="VAX181" s="216">
        <f t="shared" si="281"/>
        <v>0</v>
      </c>
      <c r="VAY181" s="216">
        <f t="shared" si="281"/>
        <v>0</v>
      </c>
      <c r="VAZ181" s="216">
        <f t="shared" si="281"/>
        <v>0</v>
      </c>
      <c r="VBA181" s="216">
        <f t="shared" si="281"/>
        <v>0</v>
      </c>
      <c r="VBB181" s="216">
        <f t="shared" si="281"/>
        <v>0</v>
      </c>
      <c r="VBC181" s="216">
        <f t="shared" si="281"/>
        <v>0</v>
      </c>
      <c r="VBD181" s="216">
        <f t="shared" si="281"/>
        <v>0</v>
      </c>
      <c r="VBE181" s="216">
        <f t="shared" si="281"/>
        <v>0</v>
      </c>
      <c r="VBF181" s="216">
        <f t="shared" si="281"/>
        <v>0</v>
      </c>
      <c r="VBG181" s="216">
        <f t="shared" si="281"/>
        <v>0</v>
      </c>
      <c r="VBH181" s="216">
        <f t="shared" si="281"/>
        <v>0</v>
      </c>
      <c r="VBI181" s="216">
        <f t="shared" si="281"/>
        <v>0</v>
      </c>
      <c r="VBJ181" s="216">
        <f t="shared" si="281"/>
        <v>0</v>
      </c>
      <c r="VBK181" s="216">
        <f t="shared" si="281"/>
        <v>0</v>
      </c>
      <c r="VBL181" s="216">
        <f t="shared" si="281"/>
        <v>0</v>
      </c>
      <c r="VBM181" s="216">
        <f t="shared" si="281"/>
        <v>0</v>
      </c>
      <c r="VBN181" s="216">
        <f t="shared" si="281"/>
        <v>0</v>
      </c>
      <c r="VBO181" s="216">
        <f t="shared" si="281"/>
        <v>0</v>
      </c>
      <c r="VBP181" s="216">
        <f t="shared" si="281"/>
        <v>0</v>
      </c>
      <c r="VBQ181" s="216">
        <f t="shared" si="281"/>
        <v>0</v>
      </c>
      <c r="VBR181" s="216">
        <f t="shared" si="281"/>
        <v>0</v>
      </c>
      <c r="VBS181" s="216">
        <f t="shared" si="281"/>
        <v>0</v>
      </c>
      <c r="VBT181" s="216">
        <f t="shared" si="281"/>
        <v>0</v>
      </c>
      <c r="VBU181" s="216">
        <f t="shared" si="281"/>
        <v>0</v>
      </c>
      <c r="VBV181" s="216">
        <f t="shared" si="281"/>
        <v>0</v>
      </c>
      <c r="VBW181" s="216">
        <f t="shared" si="281"/>
        <v>0</v>
      </c>
      <c r="VBX181" s="216">
        <f t="shared" si="281"/>
        <v>0</v>
      </c>
      <c r="VBY181" s="216">
        <f t="shared" si="281"/>
        <v>0</v>
      </c>
      <c r="VBZ181" s="216">
        <f t="shared" si="281"/>
        <v>0</v>
      </c>
      <c r="VCA181" s="216">
        <f t="shared" si="281"/>
        <v>0</v>
      </c>
      <c r="VCB181" s="216">
        <f t="shared" si="281"/>
        <v>0</v>
      </c>
      <c r="VCC181" s="216">
        <f t="shared" si="281"/>
        <v>0</v>
      </c>
      <c r="VCD181" s="216">
        <f t="shared" si="281"/>
        <v>0</v>
      </c>
      <c r="VCE181" s="216">
        <f t="shared" si="281"/>
        <v>0</v>
      </c>
      <c r="VCF181" s="216">
        <f t="shared" si="281"/>
        <v>0</v>
      </c>
      <c r="VCG181" s="216">
        <f t="shared" si="281"/>
        <v>0</v>
      </c>
      <c r="VCH181" s="216">
        <f t="shared" si="281"/>
        <v>0</v>
      </c>
      <c r="VCI181" s="216">
        <f t="shared" si="281"/>
        <v>0</v>
      </c>
      <c r="VCJ181" s="216">
        <f t="shared" si="281"/>
        <v>0</v>
      </c>
      <c r="VCK181" s="216">
        <f t="shared" si="281"/>
        <v>0</v>
      </c>
      <c r="VCL181" s="216">
        <f t="shared" si="281"/>
        <v>0</v>
      </c>
      <c r="VCM181" s="216">
        <f t="shared" si="281"/>
        <v>0</v>
      </c>
      <c r="VCN181" s="216">
        <f t="shared" si="281"/>
        <v>0</v>
      </c>
      <c r="VCO181" s="216">
        <f t="shared" si="281"/>
        <v>0</v>
      </c>
      <c r="VCP181" s="216">
        <f t="shared" si="281"/>
        <v>0</v>
      </c>
      <c r="VCQ181" s="216">
        <f t="shared" si="281"/>
        <v>0</v>
      </c>
      <c r="VCR181" s="216">
        <f t="shared" si="281"/>
        <v>0</v>
      </c>
      <c r="VCS181" s="216">
        <f t="shared" si="281"/>
        <v>0</v>
      </c>
      <c r="VCT181" s="216">
        <f t="shared" si="281"/>
        <v>0</v>
      </c>
      <c r="VCU181" s="216">
        <f t="shared" si="281"/>
        <v>0</v>
      </c>
      <c r="VCV181" s="216">
        <f t="shared" si="281"/>
        <v>0</v>
      </c>
      <c r="VCW181" s="216">
        <f t="shared" si="281"/>
        <v>0</v>
      </c>
      <c r="VCX181" s="216">
        <f t="shared" si="281"/>
        <v>0</v>
      </c>
      <c r="VCY181" s="216">
        <f t="shared" si="281"/>
        <v>0</v>
      </c>
      <c r="VCZ181" s="216">
        <f t="shared" si="281"/>
        <v>0</v>
      </c>
      <c r="VDA181" s="216">
        <f t="shared" si="281"/>
        <v>0</v>
      </c>
      <c r="VDB181" s="216">
        <f t="shared" si="281"/>
        <v>0</v>
      </c>
      <c r="VDC181" s="216">
        <f t="shared" si="281"/>
        <v>0</v>
      </c>
      <c r="VDD181" s="216">
        <f t="shared" ref="VDD181:VFO181" si="282">VDD180+VDD174+VDD168+VDD155+VDD142+VDD131+VDD126+VDD110+VDD92+VDD76+VDD54+VDD22</f>
        <v>0</v>
      </c>
      <c r="VDE181" s="216">
        <f t="shared" si="282"/>
        <v>0</v>
      </c>
      <c r="VDF181" s="216">
        <f t="shared" si="282"/>
        <v>0</v>
      </c>
      <c r="VDG181" s="216">
        <f t="shared" si="282"/>
        <v>0</v>
      </c>
      <c r="VDH181" s="216">
        <f t="shared" si="282"/>
        <v>0</v>
      </c>
      <c r="VDI181" s="216">
        <f t="shared" si="282"/>
        <v>0</v>
      </c>
      <c r="VDJ181" s="216">
        <f t="shared" si="282"/>
        <v>0</v>
      </c>
      <c r="VDK181" s="216">
        <f t="shared" si="282"/>
        <v>0</v>
      </c>
      <c r="VDL181" s="216">
        <f t="shared" si="282"/>
        <v>0</v>
      </c>
      <c r="VDM181" s="216">
        <f t="shared" si="282"/>
        <v>0</v>
      </c>
      <c r="VDN181" s="216">
        <f t="shared" si="282"/>
        <v>0</v>
      </c>
      <c r="VDO181" s="216">
        <f t="shared" si="282"/>
        <v>0</v>
      </c>
      <c r="VDP181" s="216">
        <f t="shared" si="282"/>
        <v>0</v>
      </c>
      <c r="VDQ181" s="216">
        <f t="shared" si="282"/>
        <v>0</v>
      </c>
      <c r="VDR181" s="216">
        <f t="shared" si="282"/>
        <v>0</v>
      </c>
      <c r="VDS181" s="216">
        <f t="shared" si="282"/>
        <v>0</v>
      </c>
      <c r="VDT181" s="216">
        <f t="shared" si="282"/>
        <v>0</v>
      </c>
      <c r="VDU181" s="216">
        <f t="shared" si="282"/>
        <v>0</v>
      </c>
      <c r="VDV181" s="216">
        <f t="shared" si="282"/>
        <v>0</v>
      </c>
      <c r="VDW181" s="216">
        <f t="shared" si="282"/>
        <v>0</v>
      </c>
      <c r="VDX181" s="216">
        <f t="shared" si="282"/>
        <v>0</v>
      </c>
      <c r="VDY181" s="216">
        <f t="shared" si="282"/>
        <v>0</v>
      </c>
      <c r="VDZ181" s="216">
        <f t="shared" si="282"/>
        <v>0</v>
      </c>
      <c r="VEA181" s="216">
        <f t="shared" si="282"/>
        <v>0</v>
      </c>
      <c r="VEB181" s="216">
        <f t="shared" si="282"/>
        <v>0</v>
      </c>
      <c r="VEC181" s="216">
        <f t="shared" si="282"/>
        <v>0</v>
      </c>
      <c r="VED181" s="216">
        <f t="shared" si="282"/>
        <v>0</v>
      </c>
      <c r="VEE181" s="216">
        <f t="shared" si="282"/>
        <v>0</v>
      </c>
      <c r="VEF181" s="216">
        <f t="shared" si="282"/>
        <v>0</v>
      </c>
      <c r="VEG181" s="216">
        <f t="shared" si="282"/>
        <v>0</v>
      </c>
      <c r="VEH181" s="216">
        <f t="shared" si="282"/>
        <v>0</v>
      </c>
      <c r="VEI181" s="216">
        <f t="shared" si="282"/>
        <v>0</v>
      </c>
      <c r="VEJ181" s="216">
        <f t="shared" si="282"/>
        <v>0</v>
      </c>
      <c r="VEK181" s="216">
        <f t="shared" si="282"/>
        <v>0</v>
      </c>
      <c r="VEL181" s="216">
        <f t="shared" si="282"/>
        <v>0</v>
      </c>
      <c r="VEM181" s="216">
        <f t="shared" si="282"/>
        <v>0</v>
      </c>
      <c r="VEN181" s="216">
        <f t="shared" si="282"/>
        <v>0</v>
      </c>
      <c r="VEO181" s="216">
        <f t="shared" si="282"/>
        <v>0</v>
      </c>
      <c r="VEP181" s="216">
        <f t="shared" si="282"/>
        <v>0</v>
      </c>
      <c r="VEQ181" s="216">
        <f t="shared" si="282"/>
        <v>0</v>
      </c>
      <c r="VER181" s="216">
        <f t="shared" si="282"/>
        <v>0</v>
      </c>
      <c r="VES181" s="216">
        <f t="shared" si="282"/>
        <v>0</v>
      </c>
      <c r="VET181" s="216">
        <f t="shared" si="282"/>
        <v>0</v>
      </c>
      <c r="VEU181" s="216">
        <f t="shared" si="282"/>
        <v>0</v>
      </c>
      <c r="VEV181" s="216">
        <f t="shared" si="282"/>
        <v>0</v>
      </c>
      <c r="VEW181" s="216">
        <f t="shared" si="282"/>
        <v>0</v>
      </c>
      <c r="VEX181" s="216">
        <f t="shared" si="282"/>
        <v>0</v>
      </c>
      <c r="VEY181" s="216">
        <f t="shared" si="282"/>
        <v>0</v>
      </c>
      <c r="VEZ181" s="216">
        <f t="shared" si="282"/>
        <v>0</v>
      </c>
      <c r="VFA181" s="216">
        <f t="shared" si="282"/>
        <v>0</v>
      </c>
      <c r="VFB181" s="216">
        <f t="shared" si="282"/>
        <v>0</v>
      </c>
      <c r="VFC181" s="216">
        <f t="shared" si="282"/>
        <v>0</v>
      </c>
      <c r="VFD181" s="216">
        <f t="shared" si="282"/>
        <v>0</v>
      </c>
      <c r="VFE181" s="216">
        <f t="shared" si="282"/>
        <v>0</v>
      </c>
      <c r="VFF181" s="216">
        <f t="shared" si="282"/>
        <v>0</v>
      </c>
      <c r="VFG181" s="216">
        <f t="shared" si="282"/>
        <v>0</v>
      </c>
      <c r="VFH181" s="216">
        <f t="shared" si="282"/>
        <v>0</v>
      </c>
      <c r="VFI181" s="216">
        <f t="shared" si="282"/>
        <v>0</v>
      </c>
      <c r="VFJ181" s="216">
        <f t="shared" si="282"/>
        <v>0</v>
      </c>
      <c r="VFK181" s="216">
        <f t="shared" si="282"/>
        <v>0</v>
      </c>
      <c r="VFL181" s="216">
        <f t="shared" si="282"/>
        <v>0</v>
      </c>
      <c r="VFM181" s="216">
        <f t="shared" si="282"/>
        <v>0</v>
      </c>
      <c r="VFN181" s="216">
        <f t="shared" si="282"/>
        <v>0</v>
      </c>
      <c r="VFO181" s="216">
        <f t="shared" si="282"/>
        <v>0</v>
      </c>
      <c r="VFP181" s="216">
        <f t="shared" ref="VFP181:VIA181" si="283">VFP180+VFP174+VFP168+VFP155+VFP142+VFP131+VFP126+VFP110+VFP92+VFP76+VFP54+VFP22</f>
        <v>0</v>
      </c>
      <c r="VFQ181" s="216">
        <f t="shared" si="283"/>
        <v>0</v>
      </c>
      <c r="VFR181" s="216">
        <f t="shared" si="283"/>
        <v>0</v>
      </c>
      <c r="VFS181" s="216">
        <f t="shared" si="283"/>
        <v>0</v>
      </c>
      <c r="VFT181" s="216">
        <f t="shared" si="283"/>
        <v>0</v>
      </c>
      <c r="VFU181" s="216">
        <f t="shared" si="283"/>
        <v>0</v>
      </c>
      <c r="VFV181" s="216">
        <f t="shared" si="283"/>
        <v>0</v>
      </c>
      <c r="VFW181" s="216">
        <f t="shared" si="283"/>
        <v>0</v>
      </c>
      <c r="VFX181" s="216">
        <f t="shared" si="283"/>
        <v>0</v>
      </c>
      <c r="VFY181" s="216">
        <f t="shared" si="283"/>
        <v>0</v>
      </c>
      <c r="VFZ181" s="216">
        <f t="shared" si="283"/>
        <v>0</v>
      </c>
      <c r="VGA181" s="216">
        <f t="shared" si="283"/>
        <v>0</v>
      </c>
      <c r="VGB181" s="216">
        <f t="shared" si="283"/>
        <v>0</v>
      </c>
      <c r="VGC181" s="216">
        <f t="shared" si="283"/>
        <v>0</v>
      </c>
      <c r="VGD181" s="216">
        <f t="shared" si="283"/>
        <v>0</v>
      </c>
      <c r="VGE181" s="216">
        <f t="shared" si="283"/>
        <v>0</v>
      </c>
      <c r="VGF181" s="216">
        <f t="shared" si="283"/>
        <v>0</v>
      </c>
      <c r="VGG181" s="216">
        <f t="shared" si="283"/>
        <v>0</v>
      </c>
      <c r="VGH181" s="216">
        <f t="shared" si="283"/>
        <v>0</v>
      </c>
      <c r="VGI181" s="216">
        <f t="shared" si="283"/>
        <v>0</v>
      </c>
      <c r="VGJ181" s="216">
        <f t="shared" si="283"/>
        <v>0</v>
      </c>
      <c r="VGK181" s="216">
        <f t="shared" si="283"/>
        <v>0</v>
      </c>
      <c r="VGL181" s="216">
        <f t="shared" si="283"/>
        <v>0</v>
      </c>
      <c r="VGM181" s="216">
        <f t="shared" si="283"/>
        <v>0</v>
      </c>
      <c r="VGN181" s="216">
        <f t="shared" si="283"/>
        <v>0</v>
      </c>
      <c r="VGO181" s="216">
        <f t="shared" si="283"/>
        <v>0</v>
      </c>
      <c r="VGP181" s="216">
        <f t="shared" si="283"/>
        <v>0</v>
      </c>
      <c r="VGQ181" s="216">
        <f t="shared" si="283"/>
        <v>0</v>
      </c>
      <c r="VGR181" s="216">
        <f t="shared" si="283"/>
        <v>0</v>
      </c>
      <c r="VGS181" s="216">
        <f t="shared" si="283"/>
        <v>0</v>
      </c>
      <c r="VGT181" s="216">
        <f t="shared" si="283"/>
        <v>0</v>
      </c>
      <c r="VGU181" s="216">
        <f t="shared" si="283"/>
        <v>0</v>
      </c>
      <c r="VGV181" s="216">
        <f t="shared" si="283"/>
        <v>0</v>
      </c>
      <c r="VGW181" s="216">
        <f t="shared" si="283"/>
        <v>0</v>
      </c>
      <c r="VGX181" s="216">
        <f t="shared" si="283"/>
        <v>0</v>
      </c>
      <c r="VGY181" s="216">
        <f t="shared" si="283"/>
        <v>0</v>
      </c>
      <c r="VGZ181" s="216">
        <f t="shared" si="283"/>
        <v>0</v>
      </c>
      <c r="VHA181" s="216">
        <f t="shared" si="283"/>
        <v>0</v>
      </c>
      <c r="VHB181" s="216">
        <f t="shared" si="283"/>
        <v>0</v>
      </c>
      <c r="VHC181" s="216">
        <f t="shared" si="283"/>
        <v>0</v>
      </c>
      <c r="VHD181" s="216">
        <f t="shared" si="283"/>
        <v>0</v>
      </c>
      <c r="VHE181" s="216">
        <f t="shared" si="283"/>
        <v>0</v>
      </c>
      <c r="VHF181" s="216">
        <f t="shared" si="283"/>
        <v>0</v>
      </c>
      <c r="VHG181" s="216">
        <f t="shared" si="283"/>
        <v>0</v>
      </c>
      <c r="VHH181" s="216">
        <f t="shared" si="283"/>
        <v>0</v>
      </c>
      <c r="VHI181" s="216">
        <f t="shared" si="283"/>
        <v>0</v>
      </c>
      <c r="VHJ181" s="216">
        <f t="shared" si="283"/>
        <v>0</v>
      </c>
      <c r="VHK181" s="216">
        <f t="shared" si="283"/>
        <v>0</v>
      </c>
      <c r="VHL181" s="216">
        <f t="shared" si="283"/>
        <v>0</v>
      </c>
      <c r="VHM181" s="216">
        <f t="shared" si="283"/>
        <v>0</v>
      </c>
      <c r="VHN181" s="216">
        <f t="shared" si="283"/>
        <v>0</v>
      </c>
      <c r="VHO181" s="216">
        <f t="shared" si="283"/>
        <v>0</v>
      </c>
      <c r="VHP181" s="216">
        <f t="shared" si="283"/>
        <v>0</v>
      </c>
      <c r="VHQ181" s="216">
        <f t="shared" si="283"/>
        <v>0</v>
      </c>
      <c r="VHR181" s="216">
        <f t="shared" si="283"/>
        <v>0</v>
      </c>
      <c r="VHS181" s="216">
        <f t="shared" si="283"/>
        <v>0</v>
      </c>
      <c r="VHT181" s="216">
        <f t="shared" si="283"/>
        <v>0</v>
      </c>
      <c r="VHU181" s="216">
        <f t="shared" si="283"/>
        <v>0</v>
      </c>
      <c r="VHV181" s="216">
        <f t="shared" si="283"/>
        <v>0</v>
      </c>
      <c r="VHW181" s="216">
        <f t="shared" si="283"/>
        <v>0</v>
      </c>
      <c r="VHX181" s="216">
        <f t="shared" si="283"/>
        <v>0</v>
      </c>
      <c r="VHY181" s="216">
        <f t="shared" si="283"/>
        <v>0</v>
      </c>
      <c r="VHZ181" s="216">
        <f t="shared" si="283"/>
        <v>0</v>
      </c>
      <c r="VIA181" s="216">
        <f t="shared" si="283"/>
        <v>0</v>
      </c>
      <c r="VIB181" s="216">
        <f t="shared" ref="VIB181:VKM181" si="284">VIB180+VIB174+VIB168+VIB155+VIB142+VIB131+VIB126+VIB110+VIB92+VIB76+VIB54+VIB22</f>
        <v>0</v>
      </c>
      <c r="VIC181" s="216">
        <f t="shared" si="284"/>
        <v>0</v>
      </c>
      <c r="VID181" s="216">
        <f t="shared" si="284"/>
        <v>0</v>
      </c>
      <c r="VIE181" s="216">
        <f t="shared" si="284"/>
        <v>0</v>
      </c>
      <c r="VIF181" s="216">
        <f t="shared" si="284"/>
        <v>0</v>
      </c>
      <c r="VIG181" s="216">
        <f t="shared" si="284"/>
        <v>0</v>
      </c>
      <c r="VIH181" s="216">
        <f t="shared" si="284"/>
        <v>0</v>
      </c>
      <c r="VII181" s="216">
        <f t="shared" si="284"/>
        <v>0</v>
      </c>
      <c r="VIJ181" s="216">
        <f t="shared" si="284"/>
        <v>0</v>
      </c>
      <c r="VIK181" s="216">
        <f t="shared" si="284"/>
        <v>0</v>
      </c>
      <c r="VIL181" s="216">
        <f t="shared" si="284"/>
        <v>0</v>
      </c>
      <c r="VIM181" s="216">
        <f t="shared" si="284"/>
        <v>0</v>
      </c>
      <c r="VIN181" s="216">
        <f t="shared" si="284"/>
        <v>0</v>
      </c>
      <c r="VIO181" s="216">
        <f t="shared" si="284"/>
        <v>0</v>
      </c>
      <c r="VIP181" s="216">
        <f t="shared" si="284"/>
        <v>0</v>
      </c>
      <c r="VIQ181" s="216">
        <f t="shared" si="284"/>
        <v>0</v>
      </c>
      <c r="VIR181" s="216">
        <f t="shared" si="284"/>
        <v>0</v>
      </c>
      <c r="VIS181" s="216">
        <f t="shared" si="284"/>
        <v>0</v>
      </c>
      <c r="VIT181" s="216">
        <f t="shared" si="284"/>
        <v>0</v>
      </c>
      <c r="VIU181" s="216">
        <f t="shared" si="284"/>
        <v>0</v>
      </c>
      <c r="VIV181" s="216">
        <f t="shared" si="284"/>
        <v>0</v>
      </c>
      <c r="VIW181" s="216">
        <f t="shared" si="284"/>
        <v>0</v>
      </c>
      <c r="VIX181" s="216">
        <f t="shared" si="284"/>
        <v>0</v>
      </c>
      <c r="VIY181" s="216">
        <f t="shared" si="284"/>
        <v>0</v>
      </c>
      <c r="VIZ181" s="216">
        <f t="shared" si="284"/>
        <v>0</v>
      </c>
      <c r="VJA181" s="216">
        <f t="shared" si="284"/>
        <v>0</v>
      </c>
      <c r="VJB181" s="216">
        <f t="shared" si="284"/>
        <v>0</v>
      </c>
      <c r="VJC181" s="216">
        <f t="shared" si="284"/>
        <v>0</v>
      </c>
      <c r="VJD181" s="216">
        <f t="shared" si="284"/>
        <v>0</v>
      </c>
      <c r="VJE181" s="216">
        <f t="shared" si="284"/>
        <v>0</v>
      </c>
      <c r="VJF181" s="216">
        <f t="shared" si="284"/>
        <v>0</v>
      </c>
      <c r="VJG181" s="216">
        <f t="shared" si="284"/>
        <v>0</v>
      </c>
      <c r="VJH181" s="216">
        <f t="shared" si="284"/>
        <v>0</v>
      </c>
      <c r="VJI181" s="216">
        <f t="shared" si="284"/>
        <v>0</v>
      </c>
      <c r="VJJ181" s="216">
        <f t="shared" si="284"/>
        <v>0</v>
      </c>
      <c r="VJK181" s="216">
        <f t="shared" si="284"/>
        <v>0</v>
      </c>
      <c r="VJL181" s="216">
        <f t="shared" si="284"/>
        <v>0</v>
      </c>
      <c r="VJM181" s="216">
        <f t="shared" si="284"/>
        <v>0</v>
      </c>
      <c r="VJN181" s="216">
        <f t="shared" si="284"/>
        <v>0</v>
      </c>
      <c r="VJO181" s="216">
        <f t="shared" si="284"/>
        <v>0</v>
      </c>
      <c r="VJP181" s="216">
        <f t="shared" si="284"/>
        <v>0</v>
      </c>
      <c r="VJQ181" s="216">
        <f t="shared" si="284"/>
        <v>0</v>
      </c>
      <c r="VJR181" s="216">
        <f t="shared" si="284"/>
        <v>0</v>
      </c>
      <c r="VJS181" s="216">
        <f t="shared" si="284"/>
        <v>0</v>
      </c>
      <c r="VJT181" s="216">
        <f t="shared" si="284"/>
        <v>0</v>
      </c>
      <c r="VJU181" s="216">
        <f t="shared" si="284"/>
        <v>0</v>
      </c>
      <c r="VJV181" s="216">
        <f t="shared" si="284"/>
        <v>0</v>
      </c>
      <c r="VJW181" s="216">
        <f t="shared" si="284"/>
        <v>0</v>
      </c>
      <c r="VJX181" s="216">
        <f t="shared" si="284"/>
        <v>0</v>
      </c>
      <c r="VJY181" s="216">
        <f t="shared" si="284"/>
        <v>0</v>
      </c>
      <c r="VJZ181" s="216">
        <f t="shared" si="284"/>
        <v>0</v>
      </c>
      <c r="VKA181" s="216">
        <f t="shared" si="284"/>
        <v>0</v>
      </c>
      <c r="VKB181" s="216">
        <f t="shared" si="284"/>
        <v>0</v>
      </c>
      <c r="VKC181" s="216">
        <f t="shared" si="284"/>
        <v>0</v>
      </c>
      <c r="VKD181" s="216">
        <f t="shared" si="284"/>
        <v>0</v>
      </c>
      <c r="VKE181" s="216">
        <f t="shared" si="284"/>
        <v>0</v>
      </c>
      <c r="VKF181" s="216">
        <f t="shared" si="284"/>
        <v>0</v>
      </c>
      <c r="VKG181" s="216">
        <f t="shared" si="284"/>
        <v>0</v>
      </c>
      <c r="VKH181" s="216">
        <f t="shared" si="284"/>
        <v>0</v>
      </c>
      <c r="VKI181" s="216">
        <f t="shared" si="284"/>
        <v>0</v>
      </c>
      <c r="VKJ181" s="216">
        <f t="shared" si="284"/>
        <v>0</v>
      </c>
      <c r="VKK181" s="216">
        <f t="shared" si="284"/>
        <v>0</v>
      </c>
      <c r="VKL181" s="216">
        <f t="shared" si="284"/>
        <v>0</v>
      </c>
      <c r="VKM181" s="216">
        <f t="shared" si="284"/>
        <v>0</v>
      </c>
      <c r="VKN181" s="216">
        <f t="shared" ref="VKN181:VMY181" si="285">VKN180+VKN174+VKN168+VKN155+VKN142+VKN131+VKN126+VKN110+VKN92+VKN76+VKN54+VKN22</f>
        <v>0</v>
      </c>
      <c r="VKO181" s="216">
        <f t="shared" si="285"/>
        <v>0</v>
      </c>
      <c r="VKP181" s="216">
        <f t="shared" si="285"/>
        <v>0</v>
      </c>
      <c r="VKQ181" s="216">
        <f t="shared" si="285"/>
        <v>0</v>
      </c>
      <c r="VKR181" s="216">
        <f t="shared" si="285"/>
        <v>0</v>
      </c>
      <c r="VKS181" s="216">
        <f t="shared" si="285"/>
        <v>0</v>
      </c>
      <c r="VKT181" s="216">
        <f t="shared" si="285"/>
        <v>0</v>
      </c>
      <c r="VKU181" s="216">
        <f t="shared" si="285"/>
        <v>0</v>
      </c>
      <c r="VKV181" s="216">
        <f t="shared" si="285"/>
        <v>0</v>
      </c>
      <c r="VKW181" s="216">
        <f t="shared" si="285"/>
        <v>0</v>
      </c>
      <c r="VKX181" s="216">
        <f t="shared" si="285"/>
        <v>0</v>
      </c>
      <c r="VKY181" s="216">
        <f t="shared" si="285"/>
        <v>0</v>
      </c>
      <c r="VKZ181" s="216">
        <f t="shared" si="285"/>
        <v>0</v>
      </c>
      <c r="VLA181" s="216">
        <f t="shared" si="285"/>
        <v>0</v>
      </c>
      <c r="VLB181" s="216">
        <f t="shared" si="285"/>
        <v>0</v>
      </c>
      <c r="VLC181" s="216">
        <f t="shared" si="285"/>
        <v>0</v>
      </c>
      <c r="VLD181" s="216">
        <f t="shared" si="285"/>
        <v>0</v>
      </c>
      <c r="VLE181" s="216">
        <f t="shared" si="285"/>
        <v>0</v>
      </c>
      <c r="VLF181" s="216">
        <f t="shared" si="285"/>
        <v>0</v>
      </c>
      <c r="VLG181" s="216">
        <f t="shared" si="285"/>
        <v>0</v>
      </c>
      <c r="VLH181" s="216">
        <f t="shared" si="285"/>
        <v>0</v>
      </c>
      <c r="VLI181" s="216">
        <f t="shared" si="285"/>
        <v>0</v>
      </c>
      <c r="VLJ181" s="216">
        <f t="shared" si="285"/>
        <v>0</v>
      </c>
      <c r="VLK181" s="216">
        <f t="shared" si="285"/>
        <v>0</v>
      </c>
      <c r="VLL181" s="216">
        <f t="shared" si="285"/>
        <v>0</v>
      </c>
      <c r="VLM181" s="216">
        <f t="shared" si="285"/>
        <v>0</v>
      </c>
      <c r="VLN181" s="216">
        <f t="shared" si="285"/>
        <v>0</v>
      </c>
      <c r="VLO181" s="216">
        <f t="shared" si="285"/>
        <v>0</v>
      </c>
      <c r="VLP181" s="216">
        <f t="shared" si="285"/>
        <v>0</v>
      </c>
      <c r="VLQ181" s="216">
        <f t="shared" si="285"/>
        <v>0</v>
      </c>
      <c r="VLR181" s="216">
        <f t="shared" si="285"/>
        <v>0</v>
      </c>
      <c r="VLS181" s="216">
        <f t="shared" si="285"/>
        <v>0</v>
      </c>
      <c r="VLT181" s="216">
        <f t="shared" si="285"/>
        <v>0</v>
      </c>
      <c r="VLU181" s="216">
        <f t="shared" si="285"/>
        <v>0</v>
      </c>
      <c r="VLV181" s="216">
        <f t="shared" si="285"/>
        <v>0</v>
      </c>
      <c r="VLW181" s="216">
        <f t="shared" si="285"/>
        <v>0</v>
      </c>
      <c r="VLX181" s="216">
        <f t="shared" si="285"/>
        <v>0</v>
      </c>
      <c r="VLY181" s="216">
        <f t="shared" si="285"/>
        <v>0</v>
      </c>
      <c r="VLZ181" s="216">
        <f t="shared" si="285"/>
        <v>0</v>
      </c>
      <c r="VMA181" s="216">
        <f t="shared" si="285"/>
        <v>0</v>
      </c>
      <c r="VMB181" s="216">
        <f t="shared" si="285"/>
        <v>0</v>
      </c>
      <c r="VMC181" s="216">
        <f t="shared" si="285"/>
        <v>0</v>
      </c>
      <c r="VMD181" s="216">
        <f t="shared" si="285"/>
        <v>0</v>
      </c>
      <c r="VME181" s="216">
        <f t="shared" si="285"/>
        <v>0</v>
      </c>
      <c r="VMF181" s="216">
        <f t="shared" si="285"/>
        <v>0</v>
      </c>
      <c r="VMG181" s="216">
        <f t="shared" si="285"/>
        <v>0</v>
      </c>
      <c r="VMH181" s="216">
        <f t="shared" si="285"/>
        <v>0</v>
      </c>
      <c r="VMI181" s="216">
        <f t="shared" si="285"/>
        <v>0</v>
      </c>
      <c r="VMJ181" s="216">
        <f t="shared" si="285"/>
        <v>0</v>
      </c>
      <c r="VMK181" s="216">
        <f t="shared" si="285"/>
        <v>0</v>
      </c>
      <c r="VML181" s="216">
        <f t="shared" si="285"/>
        <v>0</v>
      </c>
      <c r="VMM181" s="216">
        <f t="shared" si="285"/>
        <v>0</v>
      </c>
      <c r="VMN181" s="216">
        <f t="shared" si="285"/>
        <v>0</v>
      </c>
      <c r="VMO181" s="216">
        <f t="shared" si="285"/>
        <v>0</v>
      </c>
      <c r="VMP181" s="216">
        <f t="shared" si="285"/>
        <v>0</v>
      </c>
      <c r="VMQ181" s="216">
        <f t="shared" si="285"/>
        <v>0</v>
      </c>
      <c r="VMR181" s="216">
        <f t="shared" si="285"/>
        <v>0</v>
      </c>
      <c r="VMS181" s="216">
        <f t="shared" si="285"/>
        <v>0</v>
      </c>
      <c r="VMT181" s="216">
        <f t="shared" si="285"/>
        <v>0</v>
      </c>
      <c r="VMU181" s="216">
        <f t="shared" si="285"/>
        <v>0</v>
      </c>
      <c r="VMV181" s="216">
        <f t="shared" si="285"/>
        <v>0</v>
      </c>
      <c r="VMW181" s="216">
        <f t="shared" si="285"/>
        <v>0</v>
      </c>
      <c r="VMX181" s="216">
        <f t="shared" si="285"/>
        <v>0</v>
      </c>
      <c r="VMY181" s="216">
        <f t="shared" si="285"/>
        <v>0</v>
      </c>
      <c r="VMZ181" s="216">
        <f t="shared" ref="VMZ181:VPK181" si="286">VMZ180+VMZ174+VMZ168+VMZ155+VMZ142+VMZ131+VMZ126+VMZ110+VMZ92+VMZ76+VMZ54+VMZ22</f>
        <v>0</v>
      </c>
      <c r="VNA181" s="216">
        <f t="shared" si="286"/>
        <v>0</v>
      </c>
      <c r="VNB181" s="216">
        <f t="shared" si="286"/>
        <v>0</v>
      </c>
      <c r="VNC181" s="216">
        <f t="shared" si="286"/>
        <v>0</v>
      </c>
      <c r="VND181" s="216">
        <f t="shared" si="286"/>
        <v>0</v>
      </c>
      <c r="VNE181" s="216">
        <f t="shared" si="286"/>
        <v>0</v>
      </c>
      <c r="VNF181" s="216">
        <f t="shared" si="286"/>
        <v>0</v>
      </c>
      <c r="VNG181" s="216">
        <f t="shared" si="286"/>
        <v>0</v>
      </c>
      <c r="VNH181" s="216">
        <f t="shared" si="286"/>
        <v>0</v>
      </c>
      <c r="VNI181" s="216">
        <f t="shared" si="286"/>
        <v>0</v>
      </c>
      <c r="VNJ181" s="216">
        <f t="shared" si="286"/>
        <v>0</v>
      </c>
      <c r="VNK181" s="216">
        <f t="shared" si="286"/>
        <v>0</v>
      </c>
      <c r="VNL181" s="216">
        <f t="shared" si="286"/>
        <v>0</v>
      </c>
      <c r="VNM181" s="216">
        <f t="shared" si="286"/>
        <v>0</v>
      </c>
      <c r="VNN181" s="216">
        <f t="shared" si="286"/>
        <v>0</v>
      </c>
      <c r="VNO181" s="216">
        <f t="shared" si="286"/>
        <v>0</v>
      </c>
      <c r="VNP181" s="216">
        <f t="shared" si="286"/>
        <v>0</v>
      </c>
      <c r="VNQ181" s="216">
        <f t="shared" si="286"/>
        <v>0</v>
      </c>
      <c r="VNR181" s="216">
        <f t="shared" si="286"/>
        <v>0</v>
      </c>
      <c r="VNS181" s="216">
        <f t="shared" si="286"/>
        <v>0</v>
      </c>
      <c r="VNT181" s="216">
        <f t="shared" si="286"/>
        <v>0</v>
      </c>
      <c r="VNU181" s="216">
        <f t="shared" si="286"/>
        <v>0</v>
      </c>
      <c r="VNV181" s="216">
        <f t="shared" si="286"/>
        <v>0</v>
      </c>
      <c r="VNW181" s="216">
        <f t="shared" si="286"/>
        <v>0</v>
      </c>
      <c r="VNX181" s="216">
        <f t="shared" si="286"/>
        <v>0</v>
      </c>
      <c r="VNY181" s="216">
        <f t="shared" si="286"/>
        <v>0</v>
      </c>
      <c r="VNZ181" s="216">
        <f t="shared" si="286"/>
        <v>0</v>
      </c>
      <c r="VOA181" s="216">
        <f t="shared" si="286"/>
        <v>0</v>
      </c>
      <c r="VOB181" s="216">
        <f t="shared" si="286"/>
        <v>0</v>
      </c>
      <c r="VOC181" s="216">
        <f t="shared" si="286"/>
        <v>0</v>
      </c>
      <c r="VOD181" s="216">
        <f t="shared" si="286"/>
        <v>0</v>
      </c>
      <c r="VOE181" s="216">
        <f t="shared" si="286"/>
        <v>0</v>
      </c>
      <c r="VOF181" s="216">
        <f t="shared" si="286"/>
        <v>0</v>
      </c>
      <c r="VOG181" s="216">
        <f t="shared" si="286"/>
        <v>0</v>
      </c>
      <c r="VOH181" s="216">
        <f t="shared" si="286"/>
        <v>0</v>
      </c>
      <c r="VOI181" s="216">
        <f t="shared" si="286"/>
        <v>0</v>
      </c>
      <c r="VOJ181" s="216">
        <f t="shared" si="286"/>
        <v>0</v>
      </c>
      <c r="VOK181" s="216">
        <f t="shared" si="286"/>
        <v>0</v>
      </c>
      <c r="VOL181" s="216">
        <f t="shared" si="286"/>
        <v>0</v>
      </c>
      <c r="VOM181" s="216">
        <f t="shared" si="286"/>
        <v>0</v>
      </c>
      <c r="VON181" s="216">
        <f t="shared" si="286"/>
        <v>0</v>
      </c>
      <c r="VOO181" s="216">
        <f t="shared" si="286"/>
        <v>0</v>
      </c>
      <c r="VOP181" s="216">
        <f t="shared" si="286"/>
        <v>0</v>
      </c>
      <c r="VOQ181" s="216">
        <f t="shared" si="286"/>
        <v>0</v>
      </c>
      <c r="VOR181" s="216">
        <f t="shared" si="286"/>
        <v>0</v>
      </c>
      <c r="VOS181" s="216">
        <f t="shared" si="286"/>
        <v>0</v>
      </c>
      <c r="VOT181" s="216">
        <f t="shared" si="286"/>
        <v>0</v>
      </c>
      <c r="VOU181" s="216">
        <f t="shared" si="286"/>
        <v>0</v>
      </c>
      <c r="VOV181" s="216">
        <f t="shared" si="286"/>
        <v>0</v>
      </c>
      <c r="VOW181" s="216">
        <f t="shared" si="286"/>
        <v>0</v>
      </c>
      <c r="VOX181" s="216">
        <f t="shared" si="286"/>
        <v>0</v>
      </c>
      <c r="VOY181" s="216">
        <f t="shared" si="286"/>
        <v>0</v>
      </c>
      <c r="VOZ181" s="216">
        <f t="shared" si="286"/>
        <v>0</v>
      </c>
      <c r="VPA181" s="216">
        <f t="shared" si="286"/>
        <v>0</v>
      </c>
      <c r="VPB181" s="216">
        <f t="shared" si="286"/>
        <v>0</v>
      </c>
      <c r="VPC181" s="216">
        <f t="shared" si="286"/>
        <v>0</v>
      </c>
      <c r="VPD181" s="216">
        <f t="shared" si="286"/>
        <v>0</v>
      </c>
      <c r="VPE181" s="216">
        <f t="shared" si="286"/>
        <v>0</v>
      </c>
      <c r="VPF181" s="216">
        <f t="shared" si="286"/>
        <v>0</v>
      </c>
      <c r="VPG181" s="216">
        <f t="shared" si="286"/>
        <v>0</v>
      </c>
      <c r="VPH181" s="216">
        <f t="shared" si="286"/>
        <v>0</v>
      </c>
      <c r="VPI181" s="216">
        <f t="shared" si="286"/>
        <v>0</v>
      </c>
      <c r="VPJ181" s="216">
        <f t="shared" si="286"/>
        <v>0</v>
      </c>
      <c r="VPK181" s="216">
        <f t="shared" si="286"/>
        <v>0</v>
      </c>
      <c r="VPL181" s="216">
        <f t="shared" ref="VPL181:VRW181" si="287">VPL180+VPL174+VPL168+VPL155+VPL142+VPL131+VPL126+VPL110+VPL92+VPL76+VPL54+VPL22</f>
        <v>0</v>
      </c>
      <c r="VPM181" s="216">
        <f t="shared" si="287"/>
        <v>0</v>
      </c>
      <c r="VPN181" s="216">
        <f t="shared" si="287"/>
        <v>0</v>
      </c>
      <c r="VPO181" s="216">
        <f t="shared" si="287"/>
        <v>0</v>
      </c>
      <c r="VPP181" s="216">
        <f t="shared" si="287"/>
        <v>0</v>
      </c>
      <c r="VPQ181" s="216">
        <f t="shared" si="287"/>
        <v>0</v>
      </c>
      <c r="VPR181" s="216">
        <f t="shared" si="287"/>
        <v>0</v>
      </c>
      <c r="VPS181" s="216">
        <f t="shared" si="287"/>
        <v>0</v>
      </c>
      <c r="VPT181" s="216">
        <f t="shared" si="287"/>
        <v>0</v>
      </c>
      <c r="VPU181" s="216">
        <f t="shared" si="287"/>
        <v>0</v>
      </c>
      <c r="VPV181" s="216">
        <f t="shared" si="287"/>
        <v>0</v>
      </c>
      <c r="VPW181" s="216">
        <f t="shared" si="287"/>
        <v>0</v>
      </c>
      <c r="VPX181" s="216">
        <f t="shared" si="287"/>
        <v>0</v>
      </c>
      <c r="VPY181" s="216">
        <f t="shared" si="287"/>
        <v>0</v>
      </c>
      <c r="VPZ181" s="216">
        <f t="shared" si="287"/>
        <v>0</v>
      </c>
      <c r="VQA181" s="216">
        <f t="shared" si="287"/>
        <v>0</v>
      </c>
      <c r="VQB181" s="216">
        <f t="shared" si="287"/>
        <v>0</v>
      </c>
      <c r="VQC181" s="216">
        <f t="shared" si="287"/>
        <v>0</v>
      </c>
      <c r="VQD181" s="216">
        <f t="shared" si="287"/>
        <v>0</v>
      </c>
      <c r="VQE181" s="216">
        <f t="shared" si="287"/>
        <v>0</v>
      </c>
      <c r="VQF181" s="216">
        <f t="shared" si="287"/>
        <v>0</v>
      </c>
      <c r="VQG181" s="216">
        <f t="shared" si="287"/>
        <v>0</v>
      </c>
      <c r="VQH181" s="216">
        <f t="shared" si="287"/>
        <v>0</v>
      </c>
      <c r="VQI181" s="216">
        <f t="shared" si="287"/>
        <v>0</v>
      </c>
      <c r="VQJ181" s="216">
        <f t="shared" si="287"/>
        <v>0</v>
      </c>
      <c r="VQK181" s="216">
        <f t="shared" si="287"/>
        <v>0</v>
      </c>
      <c r="VQL181" s="216">
        <f t="shared" si="287"/>
        <v>0</v>
      </c>
      <c r="VQM181" s="216">
        <f t="shared" si="287"/>
        <v>0</v>
      </c>
      <c r="VQN181" s="216">
        <f t="shared" si="287"/>
        <v>0</v>
      </c>
      <c r="VQO181" s="216">
        <f t="shared" si="287"/>
        <v>0</v>
      </c>
      <c r="VQP181" s="216">
        <f t="shared" si="287"/>
        <v>0</v>
      </c>
      <c r="VQQ181" s="216">
        <f t="shared" si="287"/>
        <v>0</v>
      </c>
      <c r="VQR181" s="216">
        <f t="shared" si="287"/>
        <v>0</v>
      </c>
      <c r="VQS181" s="216">
        <f t="shared" si="287"/>
        <v>0</v>
      </c>
      <c r="VQT181" s="216">
        <f t="shared" si="287"/>
        <v>0</v>
      </c>
      <c r="VQU181" s="216">
        <f t="shared" si="287"/>
        <v>0</v>
      </c>
      <c r="VQV181" s="216">
        <f t="shared" si="287"/>
        <v>0</v>
      </c>
      <c r="VQW181" s="216">
        <f t="shared" si="287"/>
        <v>0</v>
      </c>
      <c r="VQX181" s="216">
        <f t="shared" si="287"/>
        <v>0</v>
      </c>
      <c r="VQY181" s="216">
        <f t="shared" si="287"/>
        <v>0</v>
      </c>
      <c r="VQZ181" s="216">
        <f t="shared" si="287"/>
        <v>0</v>
      </c>
      <c r="VRA181" s="216">
        <f t="shared" si="287"/>
        <v>0</v>
      </c>
      <c r="VRB181" s="216">
        <f t="shared" si="287"/>
        <v>0</v>
      </c>
      <c r="VRC181" s="216">
        <f t="shared" si="287"/>
        <v>0</v>
      </c>
      <c r="VRD181" s="216">
        <f t="shared" si="287"/>
        <v>0</v>
      </c>
      <c r="VRE181" s="216">
        <f t="shared" si="287"/>
        <v>0</v>
      </c>
      <c r="VRF181" s="216">
        <f t="shared" si="287"/>
        <v>0</v>
      </c>
      <c r="VRG181" s="216">
        <f t="shared" si="287"/>
        <v>0</v>
      </c>
      <c r="VRH181" s="216">
        <f t="shared" si="287"/>
        <v>0</v>
      </c>
      <c r="VRI181" s="216">
        <f t="shared" si="287"/>
        <v>0</v>
      </c>
      <c r="VRJ181" s="216">
        <f t="shared" si="287"/>
        <v>0</v>
      </c>
      <c r="VRK181" s="216">
        <f t="shared" si="287"/>
        <v>0</v>
      </c>
      <c r="VRL181" s="216">
        <f t="shared" si="287"/>
        <v>0</v>
      </c>
      <c r="VRM181" s="216">
        <f t="shared" si="287"/>
        <v>0</v>
      </c>
      <c r="VRN181" s="216">
        <f t="shared" si="287"/>
        <v>0</v>
      </c>
      <c r="VRO181" s="216">
        <f t="shared" si="287"/>
        <v>0</v>
      </c>
      <c r="VRP181" s="216">
        <f t="shared" si="287"/>
        <v>0</v>
      </c>
      <c r="VRQ181" s="216">
        <f t="shared" si="287"/>
        <v>0</v>
      </c>
      <c r="VRR181" s="216">
        <f t="shared" si="287"/>
        <v>0</v>
      </c>
      <c r="VRS181" s="216">
        <f t="shared" si="287"/>
        <v>0</v>
      </c>
      <c r="VRT181" s="216">
        <f t="shared" si="287"/>
        <v>0</v>
      </c>
      <c r="VRU181" s="216">
        <f t="shared" si="287"/>
        <v>0</v>
      </c>
      <c r="VRV181" s="216">
        <f t="shared" si="287"/>
        <v>0</v>
      </c>
      <c r="VRW181" s="216">
        <f t="shared" si="287"/>
        <v>0</v>
      </c>
      <c r="VRX181" s="216">
        <f t="shared" ref="VRX181:VUI181" si="288">VRX180+VRX174+VRX168+VRX155+VRX142+VRX131+VRX126+VRX110+VRX92+VRX76+VRX54+VRX22</f>
        <v>0</v>
      </c>
      <c r="VRY181" s="216">
        <f t="shared" si="288"/>
        <v>0</v>
      </c>
      <c r="VRZ181" s="216">
        <f t="shared" si="288"/>
        <v>0</v>
      </c>
      <c r="VSA181" s="216">
        <f t="shared" si="288"/>
        <v>0</v>
      </c>
      <c r="VSB181" s="216">
        <f t="shared" si="288"/>
        <v>0</v>
      </c>
      <c r="VSC181" s="216">
        <f t="shared" si="288"/>
        <v>0</v>
      </c>
      <c r="VSD181" s="216">
        <f t="shared" si="288"/>
        <v>0</v>
      </c>
      <c r="VSE181" s="216">
        <f t="shared" si="288"/>
        <v>0</v>
      </c>
      <c r="VSF181" s="216">
        <f t="shared" si="288"/>
        <v>0</v>
      </c>
      <c r="VSG181" s="216">
        <f t="shared" si="288"/>
        <v>0</v>
      </c>
      <c r="VSH181" s="216">
        <f t="shared" si="288"/>
        <v>0</v>
      </c>
      <c r="VSI181" s="216">
        <f t="shared" si="288"/>
        <v>0</v>
      </c>
      <c r="VSJ181" s="216">
        <f t="shared" si="288"/>
        <v>0</v>
      </c>
      <c r="VSK181" s="216">
        <f t="shared" si="288"/>
        <v>0</v>
      </c>
      <c r="VSL181" s="216">
        <f t="shared" si="288"/>
        <v>0</v>
      </c>
      <c r="VSM181" s="216">
        <f t="shared" si="288"/>
        <v>0</v>
      </c>
      <c r="VSN181" s="216">
        <f t="shared" si="288"/>
        <v>0</v>
      </c>
      <c r="VSO181" s="216">
        <f t="shared" si="288"/>
        <v>0</v>
      </c>
      <c r="VSP181" s="216">
        <f t="shared" si="288"/>
        <v>0</v>
      </c>
      <c r="VSQ181" s="216">
        <f t="shared" si="288"/>
        <v>0</v>
      </c>
      <c r="VSR181" s="216">
        <f t="shared" si="288"/>
        <v>0</v>
      </c>
      <c r="VSS181" s="216">
        <f t="shared" si="288"/>
        <v>0</v>
      </c>
      <c r="VST181" s="216">
        <f t="shared" si="288"/>
        <v>0</v>
      </c>
      <c r="VSU181" s="216">
        <f t="shared" si="288"/>
        <v>0</v>
      </c>
      <c r="VSV181" s="216">
        <f t="shared" si="288"/>
        <v>0</v>
      </c>
      <c r="VSW181" s="216">
        <f t="shared" si="288"/>
        <v>0</v>
      </c>
      <c r="VSX181" s="216">
        <f t="shared" si="288"/>
        <v>0</v>
      </c>
      <c r="VSY181" s="216">
        <f t="shared" si="288"/>
        <v>0</v>
      </c>
      <c r="VSZ181" s="216">
        <f t="shared" si="288"/>
        <v>0</v>
      </c>
      <c r="VTA181" s="216">
        <f t="shared" si="288"/>
        <v>0</v>
      </c>
      <c r="VTB181" s="216">
        <f t="shared" si="288"/>
        <v>0</v>
      </c>
      <c r="VTC181" s="216">
        <f t="shared" si="288"/>
        <v>0</v>
      </c>
      <c r="VTD181" s="216">
        <f t="shared" si="288"/>
        <v>0</v>
      </c>
      <c r="VTE181" s="216">
        <f t="shared" si="288"/>
        <v>0</v>
      </c>
      <c r="VTF181" s="216">
        <f t="shared" si="288"/>
        <v>0</v>
      </c>
      <c r="VTG181" s="216">
        <f t="shared" si="288"/>
        <v>0</v>
      </c>
      <c r="VTH181" s="216">
        <f t="shared" si="288"/>
        <v>0</v>
      </c>
      <c r="VTI181" s="216">
        <f t="shared" si="288"/>
        <v>0</v>
      </c>
      <c r="VTJ181" s="216">
        <f t="shared" si="288"/>
        <v>0</v>
      </c>
      <c r="VTK181" s="216">
        <f t="shared" si="288"/>
        <v>0</v>
      </c>
      <c r="VTL181" s="216">
        <f t="shared" si="288"/>
        <v>0</v>
      </c>
      <c r="VTM181" s="216">
        <f t="shared" si="288"/>
        <v>0</v>
      </c>
      <c r="VTN181" s="216">
        <f t="shared" si="288"/>
        <v>0</v>
      </c>
      <c r="VTO181" s="216">
        <f t="shared" si="288"/>
        <v>0</v>
      </c>
      <c r="VTP181" s="216">
        <f t="shared" si="288"/>
        <v>0</v>
      </c>
      <c r="VTQ181" s="216">
        <f t="shared" si="288"/>
        <v>0</v>
      </c>
      <c r="VTR181" s="216">
        <f t="shared" si="288"/>
        <v>0</v>
      </c>
      <c r="VTS181" s="216">
        <f t="shared" si="288"/>
        <v>0</v>
      </c>
      <c r="VTT181" s="216">
        <f t="shared" si="288"/>
        <v>0</v>
      </c>
      <c r="VTU181" s="216">
        <f t="shared" si="288"/>
        <v>0</v>
      </c>
      <c r="VTV181" s="216">
        <f t="shared" si="288"/>
        <v>0</v>
      </c>
      <c r="VTW181" s="216">
        <f t="shared" si="288"/>
        <v>0</v>
      </c>
      <c r="VTX181" s="216">
        <f t="shared" si="288"/>
        <v>0</v>
      </c>
      <c r="VTY181" s="216">
        <f t="shared" si="288"/>
        <v>0</v>
      </c>
      <c r="VTZ181" s="216">
        <f t="shared" si="288"/>
        <v>0</v>
      </c>
      <c r="VUA181" s="216">
        <f t="shared" si="288"/>
        <v>0</v>
      </c>
      <c r="VUB181" s="216">
        <f t="shared" si="288"/>
        <v>0</v>
      </c>
      <c r="VUC181" s="216">
        <f t="shared" si="288"/>
        <v>0</v>
      </c>
      <c r="VUD181" s="216">
        <f t="shared" si="288"/>
        <v>0</v>
      </c>
      <c r="VUE181" s="216">
        <f t="shared" si="288"/>
        <v>0</v>
      </c>
      <c r="VUF181" s="216">
        <f t="shared" si="288"/>
        <v>0</v>
      </c>
      <c r="VUG181" s="216">
        <f t="shared" si="288"/>
        <v>0</v>
      </c>
      <c r="VUH181" s="216">
        <f t="shared" si="288"/>
        <v>0</v>
      </c>
      <c r="VUI181" s="216">
        <f t="shared" si="288"/>
        <v>0</v>
      </c>
      <c r="VUJ181" s="216">
        <f t="shared" ref="VUJ181:VWU181" si="289">VUJ180+VUJ174+VUJ168+VUJ155+VUJ142+VUJ131+VUJ126+VUJ110+VUJ92+VUJ76+VUJ54+VUJ22</f>
        <v>0</v>
      </c>
      <c r="VUK181" s="216">
        <f t="shared" si="289"/>
        <v>0</v>
      </c>
      <c r="VUL181" s="216">
        <f t="shared" si="289"/>
        <v>0</v>
      </c>
      <c r="VUM181" s="216">
        <f t="shared" si="289"/>
        <v>0</v>
      </c>
      <c r="VUN181" s="216">
        <f t="shared" si="289"/>
        <v>0</v>
      </c>
      <c r="VUO181" s="216">
        <f t="shared" si="289"/>
        <v>0</v>
      </c>
      <c r="VUP181" s="216">
        <f t="shared" si="289"/>
        <v>0</v>
      </c>
      <c r="VUQ181" s="216">
        <f t="shared" si="289"/>
        <v>0</v>
      </c>
      <c r="VUR181" s="216">
        <f t="shared" si="289"/>
        <v>0</v>
      </c>
      <c r="VUS181" s="216">
        <f t="shared" si="289"/>
        <v>0</v>
      </c>
      <c r="VUT181" s="216">
        <f t="shared" si="289"/>
        <v>0</v>
      </c>
      <c r="VUU181" s="216">
        <f t="shared" si="289"/>
        <v>0</v>
      </c>
      <c r="VUV181" s="216">
        <f t="shared" si="289"/>
        <v>0</v>
      </c>
      <c r="VUW181" s="216">
        <f t="shared" si="289"/>
        <v>0</v>
      </c>
      <c r="VUX181" s="216">
        <f t="shared" si="289"/>
        <v>0</v>
      </c>
      <c r="VUY181" s="216">
        <f t="shared" si="289"/>
        <v>0</v>
      </c>
      <c r="VUZ181" s="216">
        <f t="shared" si="289"/>
        <v>0</v>
      </c>
      <c r="VVA181" s="216">
        <f t="shared" si="289"/>
        <v>0</v>
      </c>
      <c r="VVB181" s="216">
        <f t="shared" si="289"/>
        <v>0</v>
      </c>
      <c r="VVC181" s="216">
        <f t="shared" si="289"/>
        <v>0</v>
      </c>
      <c r="VVD181" s="216">
        <f t="shared" si="289"/>
        <v>0</v>
      </c>
      <c r="VVE181" s="216">
        <f t="shared" si="289"/>
        <v>0</v>
      </c>
      <c r="VVF181" s="216">
        <f t="shared" si="289"/>
        <v>0</v>
      </c>
      <c r="VVG181" s="216">
        <f t="shared" si="289"/>
        <v>0</v>
      </c>
      <c r="VVH181" s="216">
        <f t="shared" si="289"/>
        <v>0</v>
      </c>
      <c r="VVI181" s="216">
        <f t="shared" si="289"/>
        <v>0</v>
      </c>
      <c r="VVJ181" s="216">
        <f t="shared" si="289"/>
        <v>0</v>
      </c>
      <c r="VVK181" s="216">
        <f t="shared" si="289"/>
        <v>0</v>
      </c>
      <c r="VVL181" s="216">
        <f t="shared" si="289"/>
        <v>0</v>
      </c>
      <c r="VVM181" s="216">
        <f t="shared" si="289"/>
        <v>0</v>
      </c>
      <c r="VVN181" s="216">
        <f t="shared" si="289"/>
        <v>0</v>
      </c>
      <c r="VVO181" s="216">
        <f t="shared" si="289"/>
        <v>0</v>
      </c>
      <c r="VVP181" s="216">
        <f t="shared" si="289"/>
        <v>0</v>
      </c>
      <c r="VVQ181" s="216">
        <f t="shared" si="289"/>
        <v>0</v>
      </c>
      <c r="VVR181" s="216">
        <f t="shared" si="289"/>
        <v>0</v>
      </c>
      <c r="VVS181" s="216">
        <f t="shared" si="289"/>
        <v>0</v>
      </c>
      <c r="VVT181" s="216">
        <f t="shared" si="289"/>
        <v>0</v>
      </c>
      <c r="VVU181" s="216">
        <f t="shared" si="289"/>
        <v>0</v>
      </c>
      <c r="VVV181" s="216">
        <f t="shared" si="289"/>
        <v>0</v>
      </c>
      <c r="VVW181" s="216">
        <f t="shared" si="289"/>
        <v>0</v>
      </c>
      <c r="VVX181" s="216">
        <f t="shared" si="289"/>
        <v>0</v>
      </c>
      <c r="VVY181" s="216">
        <f t="shared" si="289"/>
        <v>0</v>
      </c>
      <c r="VVZ181" s="216">
        <f t="shared" si="289"/>
        <v>0</v>
      </c>
      <c r="VWA181" s="216">
        <f t="shared" si="289"/>
        <v>0</v>
      </c>
      <c r="VWB181" s="216">
        <f t="shared" si="289"/>
        <v>0</v>
      </c>
      <c r="VWC181" s="216">
        <f t="shared" si="289"/>
        <v>0</v>
      </c>
      <c r="VWD181" s="216">
        <f t="shared" si="289"/>
        <v>0</v>
      </c>
      <c r="VWE181" s="216">
        <f t="shared" si="289"/>
        <v>0</v>
      </c>
      <c r="VWF181" s="216">
        <f t="shared" si="289"/>
        <v>0</v>
      </c>
      <c r="VWG181" s="216">
        <f t="shared" si="289"/>
        <v>0</v>
      </c>
      <c r="VWH181" s="216">
        <f t="shared" si="289"/>
        <v>0</v>
      </c>
      <c r="VWI181" s="216">
        <f t="shared" si="289"/>
        <v>0</v>
      </c>
      <c r="VWJ181" s="216">
        <f t="shared" si="289"/>
        <v>0</v>
      </c>
      <c r="VWK181" s="216">
        <f t="shared" si="289"/>
        <v>0</v>
      </c>
      <c r="VWL181" s="216">
        <f t="shared" si="289"/>
        <v>0</v>
      </c>
      <c r="VWM181" s="216">
        <f t="shared" si="289"/>
        <v>0</v>
      </c>
      <c r="VWN181" s="216">
        <f t="shared" si="289"/>
        <v>0</v>
      </c>
      <c r="VWO181" s="216">
        <f t="shared" si="289"/>
        <v>0</v>
      </c>
      <c r="VWP181" s="216">
        <f t="shared" si="289"/>
        <v>0</v>
      </c>
      <c r="VWQ181" s="216">
        <f t="shared" si="289"/>
        <v>0</v>
      </c>
      <c r="VWR181" s="216">
        <f t="shared" si="289"/>
        <v>0</v>
      </c>
      <c r="VWS181" s="216">
        <f t="shared" si="289"/>
        <v>0</v>
      </c>
      <c r="VWT181" s="216">
        <f t="shared" si="289"/>
        <v>0</v>
      </c>
      <c r="VWU181" s="216">
        <f t="shared" si="289"/>
        <v>0</v>
      </c>
      <c r="VWV181" s="216">
        <f t="shared" ref="VWV181:VZG181" si="290">VWV180+VWV174+VWV168+VWV155+VWV142+VWV131+VWV126+VWV110+VWV92+VWV76+VWV54+VWV22</f>
        <v>0</v>
      </c>
      <c r="VWW181" s="216">
        <f t="shared" si="290"/>
        <v>0</v>
      </c>
      <c r="VWX181" s="216">
        <f t="shared" si="290"/>
        <v>0</v>
      </c>
      <c r="VWY181" s="216">
        <f t="shared" si="290"/>
        <v>0</v>
      </c>
      <c r="VWZ181" s="216">
        <f t="shared" si="290"/>
        <v>0</v>
      </c>
      <c r="VXA181" s="216">
        <f t="shared" si="290"/>
        <v>0</v>
      </c>
      <c r="VXB181" s="216">
        <f t="shared" si="290"/>
        <v>0</v>
      </c>
      <c r="VXC181" s="216">
        <f t="shared" si="290"/>
        <v>0</v>
      </c>
      <c r="VXD181" s="216">
        <f t="shared" si="290"/>
        <v>0</v>
      </c>
      <c r="VXE181" s="216">
        <f t="shared" si="290"/>
        <v>0</v>
      </c>
      <c r="VXF181" s="216">
        <f t="shared" si="290"/>
        <v>0</v>
      </c>
      <c r="VXG181" s="216">
        <f t="shared" si="290"/>
        <v>0</v>
      </c>
      <c r="VXH181" s="216">
        <f t="shared" si="290"/>
        <v>0</v>
      </c>
      <c r="VXI181" s="216">
        <f t="shared" si="290"/>
        <v>0</v>
      </c>
      <c r="VXJ181" s="216">
        <f t="shared" si="290"/>
        <v>0</v>
      </c>
      <c r="VXK181" s="216">
        <f t="shared" si="290"/>
        <v>0</v>
      </c>
      <c r="VXL181" s="216">
        <f t="shared" si="290"/>
        <v>0</v>
      </c>
      <c r="VXM181" s="216">
        <f t="shared" si="290"/>
        <v>0</v>
      </c>
      <c r="VXN181" s="216">
        <f t="shared" si="290"/>
        <v>0</v>
      </c>
      <c r="VXO181" s="216">
        <f t="shared" si="290"/>
        <v>0</v>
      </c>
      <c r="VXP181" s="216">
        <f t="shared" si="290"/>
        <v>0</v>
      </c>
      <c r="VXQ181" s="216">
        <f t="shared" si="290"/>
        <v>0</v>
      </c>
      <c r="VXR181" s="216">
        <f t="shared" si="290"/>
        <v>0</v>
      </c>
      <c r="VXS181" s="216">
        <f t="shared" si="290"/>
        <v>0</v>
      </c>
      <c r="VXT181" s="216">
        <f t="shared" si="290"/>
        <v>0</v>
      </c>
      <c r="VXU181" s="216">
        <f t="shared" si="290"/>
        <v>0</v>
      </c>
      <c r="VXV181" s="216">
        <f t="shared" si="290"/>
        <v>0</v>
      </c>
      <c r="VXW181" s="216">
        <f t="shared" si="290"/>
        <v>0</v>
      </c>
      <c r="VXX181" s="216">
        <f t="shared" si="290"/>
        <v>0</v>
      </c>
      <c r="VXY181" s="216">
        <f t="shared" si="290"/>
        <v>0</v>
      </c>
      <c r="VXZ181" s="216">
        <f t="shared" si="290"/>
        <v>0</v>
      </c>
      <c r="VYA181" s="216">
        <f t="shared" si="290"/>
        <v>0</v>
      </c>
      <c r="VYB181" s="216">
        <f t="shared" si="290"/>
        <v>0</v>
      </c>
      <c r="VYC181" s="216">
        <f t="shared" si="290"/>
        <v>0</v>
      </c>
      <c r="VYD181" s="216">
        <f t="shared" si="290"/>
        <v>0</v>
      </c>
      <c r="VYE181" s="216">
        <f t="shared" si="290"/>
        <v>0</v>
      </c>
      <c r="VYF181" s="216">
        <f t="shared" si="290"/>
        <v>0</v>
      </c>
      <c r="VYG181" s="216">
        <f t="shared" si="290"/>
        <v>0</v>
      </c>
      <c r="VYH181" s="216">
        <f t="shared" si="290"/>
        <v>0</v>
      </c>
      <c r="VYI181" s="216">
        <f t="shared" si="290"/>
        <v>0</v>
      </c>
      <c r="VYJ181" s="216">
        <f t="shared" si="290"/>
        <v>0</v>
      </c>
      <c r="VYK181" s="216">
        <f t="shared" si="290"/>
        <v>0</v>
      </c>
      <c r="VYL181" s="216">
        <f t="shared" si="290"/>
        <v>0</v>
      </c>
      <c r="VYM181" s="216">
        <f t="shared" si="290"/>
        <v>0</v>
      </c>
      <c r="VYN181" s="216">
        <f t="shared" si="290"/>
        <v>0</v>
      </c>
      <c r="VYO181" s="216">
        <f t="shared" si="290"/>
        <v>0</v>
      </c>
      <c r="VYP181" s="216">
        <f t="shared" si="290"/>
        <v>0</v>
      </c>
      <c r="VYQ181" s="216">
        <f t="shared" si="290"/>
        <v>0</v>
      </c>
      <c r="VYR181" s="216">
        <f t="shared" si="290"/>
        <v>0</v>
      </c>
      <c r="VYS181" s="216">
        <f t="shared" si="290"/>
        <v>0</v>
      </c>
      <c r="VYT181" s="216">
        <f t="shared" si="290"/>
        <v>0</v>
      </c>
      <c r="VYU181" s="216">
        <f t="shared" si="290"/>
        <v>0</v>
      </c>
      <c r="VYV181" s="216">
        <f t="shared" si="290"/>
        <v>0</v>
      </c>
      <c r="VYW181" s="216">
        <f t="shared" si="290"/>
        <v>0</v>
      </c>
      <c r="VYX181" s="216">
        <f t="shared" si="290"/>
        <v>0</v>
      </c>
      <c r="VYY181" s="216">
        <f t="shared" si="290"/>
        <v>0</v>
      </c>
      <c r="VYZ181" s="216">
        <f t="shared" si="290"/>
        <v>0</v>
      </c>
      <c r="VZA181" s="216">
        <f t="shared" si="290"/>
        <v>0</v>
      </c>
      <c r="VZB181" s="216">
        <f t="shared" si="290"/>
        <v>0</v>
      </c>
      <c r="VZC181" s="216">
        <f t="shared" si="290"/>
        <v>0</v>
      </c>
      <c r="VZD181" s="216">
        <f t="shared" si="290"/>
        <v>0</v>
      </c>
      <c r="VZE181" s="216">
        <f t="shared" si="290"/>
        <v>0</v>
      </c>
      <c r="VZF181" s="216">
        <f t="shared" si="290"/>
        <v>0</v>
      </c>
      <c r="VZG181" s="216">
        <f t="shared" si="290"/>
        <v>0</v>
      </c>
      <c r="VZH181" s="216">
        <f t="shared" ref="VZH181:WBS181" si="291">VZH180+VZH174+VZH168+VZH155+VZH142+VZH131+VZH126+VZH110+VZH92+VZH76+VZH54+VZH22</f>
        <v>0</v>
      </c>
      <c r="VZI181" s="216">
        <f t="shared" si="291"/>
        <v>0</v>
      </c>
      <c r="VZJ181" s="216">
        <f t="shared" si="291"/>
        <v>0</v>
      </c>
      <c r="VZK181" s="216">
        <f t="shared" si="291"/>
        <v>0</v>
      </c>
      <c r="VZL181" s="216">
        <f t="shared" si="291"/>
        <v>0</v>
      </c>
      <c r="VZM181" s="216">
        <f t="shared" si="291"/>
        <v>0</v>
      </c>
      <c r="VZN181" s="216">
        <f t="shared" si="291"/>
        <v>0</v>
      </c>
      <c r="VZO181" s="216">
        <f t="shared" si="291"/>
        <v>0</v>
      </c>
      <c r="VZP181" s="216">
        <f t="shared" si="291"/>
        <v>0</v>
      </c>
      <c r="VZQ181" s="216">
        <f t="shared" si="291"/>
        <v>0</v>
      </c>
      <c r="VZR181" s="216">
        <f t="shared" si="291"/>
        <v>0</v>
      </c>
      <c r="VZS181" s="216">
        <f t="shared" si="291"/>
        <v>0</v>
      </c>
      <c r="VZT181" s="216">
        <f t="shared" si="291"/>
        <v>0</v>
      </c>
      <c r="VZU181" s="216">
        <f t="shared" si="291"/>
        <v>0</v>
      </c>
      <c r="VZV181" s="216">
        <f t="shared" si="291"/>
        <v>0</v>
      </c>
      <c r="VZW181" s="216">
        <f t="shared" si="291"/>
        <v>0</v>
      </c>
      <c r="VZX181" s="216">
        <f t="shared" si="291"/>
        <v>0</v>
      </c>
      <c r="VZY181" s="216">
        <f t="shared" si="291"/>
        <v>0</v>
      </c>
      <c r="VZZ181" s="216">
        <f t="shared" si="291"/>
        <v>0</v>
      </c>
      <c r="WAA181" s="216">
        <f t="shared" si="291"/>
        <v>0</v>
      </c>
      <c r="WAB181" s="216">
        <f t="shared" si="291"/>
        <v>0</v>
      </c>
      <c r="WAC181" s="216">
        <f t="shared" si="291"/>
        <v>0</v>
      </c>
      <c r="WAD181" s="216">
        <f t="shared" si="291"/>
        <v>0</v>
      </c>
      <c r="WAE181" s="216">
        <f t="shared" si="291"/>
        <v>0</v>
      </c>
      <c r="WAF181" s="216">
        <f t="shared" si="291"/>
        <v>0</v>
      </c>
      <c r="WAG181" s="216">
        <f t="shared" si="291"/>
        <v>0</v>
      </c>
      <c r="WAH181" s="216">
        <f t="shared" si="291"/>
        <v>0</v>
      </c>
      <c r="WAI181" s="216">
        <f t="shared" si="291"/>
        <v>0</v>
      </c>
      <c r="WAJ181" s="216">
        <f t="shared" si="291"/>
        <v>0</v>
      </c>
      <c r="WAK181" s="216">
        <f t="shared" si="291"/>
        <v>0</v>
      </c>
      <c r="WAL181" s="216">
        <f t="shared" si="291"/>
        <v>0</v>
      </c>
      <c r="WAM181" s="216">
        <f t="shared" si="291"/>
        <v>0</v>
      </c>
      <c r="WAN181" s="216">
        <f t="shared" si="291"/>
        <v>0</v>
      </c>
      <c r="WAO181" s="216">
        <f t="shared" si="291"/>
        <v>0</v>
      </c>
      <c r="WAP181" s="216">
        <f t="shared" si="291"/>
        <v>0</v>
      </c>
      <c r="WAQ181" s="216">
        <f t="shared" si="291"/>
        <v>0</v>
      </c>
      <c r="WAR181" s="216">
        <f t="shared" si="291"/>
        <v>0</v>
      </c>
      <c r="WAS181" s="216">
        <f t="shared" si="291"/>
        <v>0</v>
      </c>
      <c r="WAT181" s="216">
        <f t="shared" si="291"/>
        <v>0</v>
      </c>
      <c r="WAU181" s="216">
        <f t="shared" si="291"/>
        <v>0</v>
      </c>
      <c r="WAV181" s="216">
        <f t="shared" si="291"/>
        <v>0</v>
      </c>
      <c r="WAW181" s="216">
        <f t="shared" si="291"/>
        <v>0</v>
      </c>
      <c r="WAX181" s="216">
        <f t="shared" si="291"/>
        <v>0</v>
      </c>
      <c r="WAY181" s="216">
        <f t="shared" si="291"/>
        <v>0</v>
      </c>
      <c r="WAZ181" s="216">
        <f t="shared" si="291"/>
        <v>0</v>
      </c>
      <c r="WBA181" s="216">
        <f t="shared" si="291"/>
        <v>0</v>
      </c>
      <c r="WBB181" s="216">
        <f t="shared" si="291"/>
        <v>0</v>
      </c>
      <c r="WBC181" s="216">
        <f t="shared" si="291"/>
        <v>0</v>
      </c>
      <c r="WBD181" s="216">
        <f t="shared" si="291"/>
        <v>0</v>
      </c>
      <c r="WBE181" s="216">
        <f t="shared" si="291"/>
        <v>0</v>
      </c>
      <c r="WBF181" s="216">
        <f t="shared" si="291"/>
        <v>0</v>
      </c>
      <c r="WBG181" s="216">
        <f t="shared" si="291"/>
        <v>0</v>
      </c>
      <c r="WBH181" s="216">
        <f t="shared" si="291"/>
        <v>0</v>
      </c>
      <c r="WBI181" s="216">
        <f t="shared" si="291"/>
        <v>0</v>
      </c>
      <c r="WBJ181" s="216">
        <f t="shared" si="291"/>
        <v>0</v>
      </c>
      <c r="WBK181" s="216">
        <f t="shared" si="291"/>
        <v>0</v>
      </c>
      <c r="WBL181" s="216">
        <f t="shared" si="291"/>
        <v>0</v>
      </c>
      <c r="WBM181" s="216">
        <f t="shared" si="291"/>
        <v>0</v>
      </c>
      <c r="WBN181" s="216">
        <f t="shared" si="291"/>
        <v>0</v>
      </c>
      <c r="WBO181" s="216">
        <f t="shared" si="291"/>
        <v>0</v>
      </c>
      <c r="WBP181" s="216">
        <f t="shared" si="291"/>
        <v>0</v>
      </c>
      <c r="WBQ181" s="216">
        <f t="shared" si="291"/>
        <v>0</v>
      </c>
      <c r="WBR181" s="216">
        <f t="shared" si="291"/>
        <v>0</v>
      </c>
      <c r="WBS181" s="216">
        <f t="shared" si="291"/>
        <v>0</v>
      </c>
      <c r="WBT181" s="216">
        <f t="shared" ref="WBT181:WEE181" si="292">WBT180+WBT174+WBT168+WBT155+WBT142+WBT131+WBT126+WBT110+WBT92+WBT76+WBT54+WBT22</f>
        <v>0</v>
      </c>
      <c r="WBU181" s="216">
        <f t="shared" si="292"/>
        <v>0</v>
      </c>
      <c r="WBV181" s="216">
        <f t="shared" si="292"/>
        <v>0</v>
      </c>
      <c r="WBW181" s="216">
        <f t="shared" si="292"/>
        <v>0</v>
      </c>
      <c r="WBX181" s="216">
        <f t="shared" si="292"/>
        <v>0</v>
      </c>
      <c r="WBY181" s="216">
        <f t="shared" si="292"/>
        <v>0</v>
      </c>
      <c r="WBZ181" s="216">
        <f t="shared" si="292"/>
        <v>0</v>
      </c>
      <c r="WCA181" s="216">
        <f t="shared" si="292"/>
        <v>0</v>
      </c>
      <c r="WCB181" s="216">
        <f t="shared" si="292"/>
        <v>0</v>
      </c>
      <c r="WCC181" s="216">
        <f t="shared" si="292"/>
        <v>0</v>
      </c>
      <c r="WCD181" s="216">
        <f t="shared" si="292"/>
        <v>0</v>
      </c>
      <c r="WCE181" s="216">
        <f t="shared" si="292"/>
        <v>0</v>
      </c>
      <c r="WCF181" s="216">
        <f t="shared" si="292"/>
        <v>0</v>
      </c>
      <c r="WCG181" s="216">
        <f t="shared" si="292"/>
        <v>0</v>
      </c>
      <c r="WCH181" s="216">
        <f t="shared" si="292"/>
        <v>0</v>
      </c>
      <c r="WCI181" s="216">
        <f t="shared" si="292"/>
        <v>0</v>
      </c>
      <c r="WCJ181" s="216">
        <f t="shared" si="292"/>
        <v>0</v>
      </c>
      <c r="WCK181" s="216">
        <f t="shared" si="292"/>
        <v>0</v>
      </c>
      <c r="WCL181" s="216">
        <f t="shared" si="292"/>
        <v>0</v>
      </c>
      <c r="WCM181" s="216">
        <f t="shared" si="292"/>
        <v>0</v>
      </c>
      <c r="WCN181" s="216">
        <f t="shared" si="292"/>
        <v>0</v>
      </c>
      <c r="WCO181" s="216">
        <f t="shared" si="292"/>
        <v>0</v>
      </c>
      <c r="WCP181" s="216">
        <f t="shared" si="292"/>
        <v>0</v>
      </c>
      <c r="WCQ181" s="216">
        <f t="shared" si="292"/>
        <v>0</v>
      </c>
      <c r="WCR181" s="216">
        <f t="shared" si="292"/>
        <v>0</v>
      </c>
      <c r="WCS181" s="216">
        <f t="shared" si="292"/>
        <v>0</v>
      </c>
      <c r="WCT181" s="216">
        <f t="shared" si="292"/>
        <v>0</v>
      </c>
      <c r="WCU181" s="216">
        <f t="shared" si="292"/>
        <v>0</v>
      </c>
      <c r="WCV181" s="216">
        <f t="shared" si="292"/>
        <v>0</v>
      </c>
      <c r="WCW181" s="216">
        <f t="shared" si="292"/>
        <v>0</v>
      </c>
      <c r="WCX181" s="216">
        <f t="shared" si="292"/>
        <v>0</v>
      </c>
      <c r="WCY181" s="216">
        <f t="shared" si="292"/>
        <v>0</v>
      </c>
      <c r="WCZ181" s="216">
        <f t="shared" si="292"/>
        <v>0</v>
      </c>
      <c r="WDA181" s="216">
        <f t="shared" si="292"/>
        <v>0</v>
      </c>
      <c r="WDB181" s="216">
        <f t="shared" si="292"/>
        <v>0</v>
      </c>
      <c r="WDC181" s="216">
        <f t="shared" si="292"/>
        <v>0</v>
      </c>
      <c r="WDD181" s="216">
        <f t="shared" si="292"/>
        <v>0</v>
      </c>
      <c r="WDE181" s="216">
        <f t="shared" si="292"/>
        <v>0</v>
      </c>
      <c r="WDF181" s="216">
        <f t="shared" si="292"/>
        <v>0</v>
      </c>
      <c r="WDG181" s="216">
        <f t="shared" si="292"/>
        <v>0</v>
      </c>
      <c r="WDH181" s="216">
        <f t="shared" si="292"/>
        <v>0</v>
      </c>
      <c r="WDI181" s="216">
        <f t="shared" si="292"/>
        <v>0</v>
      </c>
      <c r="WDJ181" s="216">
        <f t="shared" si="292"/>
        <v>0</v>
      </c>
      <c r="WDK181" s="216">
        <f t="shared" si="292"/>
        <v>0</v>
      </c>
      <c r="WDL181" s="216">
        <f t="shared" si="292"/>
        <v>0</v>
      </c>
      <c r="WDM181" s="216">
        <f t="shared" si="292"/>
        <v>0</v>
      </c>
      <c r="WDN181" s="216">
        <f t="shared" si="292"/>
        <v>0</v>
      </c>
      <c r="WDO181" s="216">
        <f t="shared" si="292"/>
        <v>0</v>
      </c>
      <c r="WDP181" s="216">
        <f t="shared" si="292"/>
        <v>0</v>
      </c>
      <c r="WDQ181" s="216">
        <f t="shared" si="292"/>
        <v>0</v>
      </c>
      <c r="WDR181" s="216">
        <f t="shared" si="292"/>
        <v>0</v>
      </c>
      <c r="WDS181" s="216">
        <f t="shared" si="292"/>
        <v>0</v>
      </c>
      <c r="WDT181" s="216">
        <f t="shared" si="292"/>
        <v>0</v>
      </c>
      <c r="WDU181" s="216">
        <f t="shared" si="292"/>
        <v>0</v>
      </c>
      <c r="WDV181" s="216">
        <f t="shared" si="292"/>
        <v>0</v>
      </c>
      <c r="WDW181" s="216">
        <f t="shared" si="292"/>
        <v>0</v>
      </c>
      <c r="WDX181" s="216">
        <f t="shared" si="292"/>
        <v>0</v>
      </c>
      <c r="WDY181" s="216">
        <f t="shared" si="292"/>
        <v>0</v>
      </c>
      <c r="WDZ181" s="216">
        <f t="shared" si="292"/>
        <v>0</v>
      </c>
      <c r="WEA181" s="216">
        <f t="shared" si="292"/>
        <v>0</v>
      </c>
      <c r="WEB181" s="216">
        <f t="shared" si="292"/>
        <v>0</v>
      </c>
      <c r="WEC181" s="216">
        <f t="shared" si="292"/>
        <v>0</v>
      </c>
      <c r="WED181" s="216">
        <f t="shared" si="292"/>
        <v>0</v>
      </c>
      <c r="WEE181" s="216">
        <f t="shared" si="292"/>
        <v>0</v>
      </c>
      <c r="WEF181" s="216">
        <f t="shared" ref="WEF181:WGQ181" si="293">WEF180+WEF174+WEF168+WEF155+WEF142+WEF131+WEF126+WEF110+WEF92+WEF76+WEF54+WEF22</f>
        <v>0</v>
      </c>
      <c r="WEG181" s="216">
        <f t="shared" si="293"/>
        <v>0</v>
      </c>
      <c r="WEH181" s="216">
        <f t="shared" si="293"/>
        <v>0</v>
      </c>
      <c r="WEI181" s="216">
        <f t="shared" si="293"/>
        <v>0</v>
      </c>
      <c r="WEJ181" s="216">
        <f t="shared" si="293"/>
        <v>0</v>
      </c>
      <c r="WEK181" s="216">
        <f t="shared" si="293"/>
        <v>0</v>
      </c>
      <c r="WEL181" s="216">
        <f t="shared" si="293"/>
        <v>0</v>
      </c>
      <c r="WEM181" s="216">
        <f t="shared" si="293"/>
        <v>0</v>
      </c>
      <c r="WEN181" s="216">
        <f t="shared" si="293"/>
        <v>0</v>
      </c>
      <c r="WEO181" s="216">
        <f t="shared" si="293"/>
        <v>0</v>
      </c>
      <c r="WEP181" s="216">
        <f t="shared" si="293"/>
        <v>0</v>
      </c>
      <c r="WEQ181" s="216">
        <f t="shared" si="293"/>
        <v>0</v>
      </c>
      <c r="WER181" s="216">
        <f t="shared" si="293"/>
        <v>0</v>
      </c>
      <c r="WES181" s="216">
        <f t="shared" si="293"/>
        <v>0</v>
      </c>
      <c r="WET181" s="216">
        <f t="shared" si="293"/>
        <v>0</v>
      </c>
      <c r="WEU181" s="216">
        <f t="shared" si="293"/>
        <v>0</v>
      </c>
      <c r="WEV181" s="216">
        <f t="shared" si="293"/>
        <v>0</v>
      </c>
      <c r="WEW181" s="216">
        <f t="shared" si="293"/>
        <v>0</v>
      </c>
      <c r="WEX181" s="216">
        <f t="shared" si="293"/>
        <v>0</v>
      </c>
      <c r="WEY181" s="216">
        <f t="shared" si="293"/>
        <v>0</v>
      </c>
      <c r="WEZ181" s="216">
        <f t="shared" si="293"/>
        <v>0</v>
      </c>
      <c r="WFA181" s="216">
        <f t="shared" si="293"/>
        <v>0</v>
      </c>
      <c r="WFB181" s="216">
        <f t="shared" si="293"/>
        <v>0</v>
      </c>
      <c r="WFC181" s="216">
        <f t="shared" si="293"/>
        <v>0</v>
      </c>
      <c r="WFD181" s="216">
        <f t="shared" si="293"/>
        <v>0</v>
      </c>
      <c r="WFE181" s="216">
        <f t="shared" si="293"/>
        <v>0</v>
      </c>
      <c r="WFF181" s="216">
        <f t="shared" si="293"/>
        <v>0</v>
      </c>
      <c r="WFG181" s="216">
        <f t="shared" si="293"/>
        <v>0</v>
      </c>
      <c r="WFH181" s="216">
        <f t="shared" si="293"/>
        <v>0</v>
      </c>
      <c r="WFI181" s="216">
        <f t="shared" si="293"/>
        <v>0</v>
      </c>
      <c r="WFJ181" s="216">
        <f t="shared" si="293"/>
        <v>0</v>
      </c>
      <c r="WFK181" s="216">
        <f t="shared" si="293"/>
        <v>0</v>
      </c>
      <c r="WFL181" s="216">
        <f t="shared" si="293"/>
        <v>0</v>
      </c>
      <c r="WFM181" s="216">
        <f t="shared" si="293"/>
        <v>0</v>
      </c>
      <c r="WFN181" s="216">
        <f t="shared" si="293"/>
        <v>0</v>
      </c>
      <c r="WFO181" s="216">
        <f t="shared" si="293"/>
        <v>0</v>
      </c>
      <c r="WFP181" s="216">
        <f t="shared" si="293"/>
        <v>0</v>
      </c>
      <c r="WFQ181" s="216">
        <f t="shared" si="293"/>
        <v>0</v>
      </c>
      <c r="WFR181" s="216">
        <f t="shared" si="293"/>
        <v>0</v>
      </c>
      <c r="WFS181" s="216">
        <f t="shared" si="293"/>
        <v>0</v>
      </c>
      <c r="WFT181" s="216">
        <f t="shared" si="293"/>
        <v>0</v>
      </c>
      <c r="WFU181" s="216">
        <f t="shared" si="293"/>
        <v>0</v>
      </c>
      <c r="WFV181" s="216">
        <f t="shared" si="293"/>
        <v>0</v>
      </c>
      <c r="WFW181" s="216">
        <f t="shared" si="293"/>
        <v>0</v>
      </c>
      <c r="WFX181" s="216">
        <f t="shared" si="293"/>
        <v>0</v>
      </c>
      <c r="WFY181" s="216">
        <f t="shared" si="293"/>
        <v>0</v>
      </c>
      <c r="WFZ181" s="216">
        <f t="shared" si="293"/>
        <v>0</v>
      </c>
      <c r="WGA181" s="216">
        <f t="shared" si="293"/>
        <v>0</v>
      </c>
      <c r="WGB181" s="216">
        <f t="shared" si="293"/>
        <v>0</v>
      </c>
      <c r="WGC181" s="216">
        <f t="shared" si="293"/>
        <v>0</v>
      </c>
      <c r="WGD181" s="216">
        <f t="shared" si="293"/>
        <v>0</v>
      </c>
      <c r="WGE181" s="216">
        <f t="shared" si="293"/>
        <v>0</v>
      </c>
      <c r="WGF181" s="216">
        <f t="shared" si="293"/>
        <v>0</v>
      </c>
      <c r="WGG181" s="216">
        <f t="shared" si="293"/>
        <v>0</v>
      </c>
      <c r="WGH181" s="216">
        <f t="shared" si="293"/>
        <v>0</v>
      </c>
      <c r="WGI181" s="216">
        <f t="shared" si="293"/>
        <v>0</v>
      </c>
      <c r="WGJ181" s="216">
        <f t="shared" si="293"/>
        <v>0</v>
      </c>
      <c r="WGK181" s="216">
        <f t="shared" si="293"/>
        <v>0</v>
      </c>
      <c r="WGL181" s="216">
        <f t="shared" si="293"/>
        <v>0</v>
      </c>
      <c r="WGM181" s="216">
        <f t="shared" si="293"/>
        <v>0</v>
      </c>
      <c r="WGN181" s="216">
        <f t="shared" si="293"/>
        <v>0</v>
      </c>
      <c r="WGO181" s="216">
        <f t="shared" si="293"/>
        <v>0</v>
      </c>
      <c r="WGP181" s="216">
        <f t="shared" si="293"/>
        <v>0</v>
      </c>
      <c r="WGQ181" s="216">
        <f t="shared" si="293"/>
        <v>0</v>
      </c>
      <c r="WGR181" s="216">
        <f t="shared" ref="WGR181:WJC181" si="294">WGR180+WGR174+WGR168+WGR155+WGR142+WGR131+WGR126+WGR110+WGR92+WGR76+WGR54+WGR22</f>
        <v>0</v>
      </c>
      <c r="WGS181" s="216">
        <f t="shared" si="294"/>
        <v>0</v>
      </c>
      <c r="WGT181" s="216">
        <f t="shared" si="294"/>
        <v>0</v>
      </c>
      <c r="WGU181" s="216">
        <f t="shared" si="294"/>
        <v>0</v>
      </c>
      <c r="WGV181" s="216">
        <f t="shared" si="294"/>
        <v>0</v>
      </c>
      <c r="WGW181" s="216">
        <f t="shared" si="294"/>
        <v>0</v>
      </c>
      <c r="WGX181" s="216">
        <f t="shared" si="294"/>
        <v>0</v>
      </c>
      <c r="WGY181" s="216">
        <f t="shared" si="294"/>
        <v>0</v>
      </c>
      <c r="WGZ181" s="216">
        <f t="shared" si="294"/>
        <v>0</v>
      </c>
      <c r="WHA181" s="216">
        <f t="shared" si="294"/>
        <v>0</v>
      </c>
      <c r="WHB181" s="216">
        <f t="shared" si="294"/>
        <v>0</v>
      </c>
      <c r="WHC181" s="216">
        <f t="shared" si="294"/>
        <v>0</v>
      </c>
      <c r="WHD181" s="216">
        <f t="shared" si="294"/>
        <v>0</v>
      </c>
      <c r="WHE181" s="216">
        <f t="shared" si="294"/>
        <v>0</v>
      </c>
      <c r="WHF181" s="216">
        <f t="shared" si="294"/>
        <v>0</v>
      </c>
      <c r="WHG181" s="216">
        <f t="shared" si="294"/>
        <v>0</v>
      </c>
      <c r="WHH181" s="216">
        <f t="shared" si="294"/>
        <v>0</v>
      </c>
      <c r="WHI181" s="216">
        <f t="shared" si="294"/>
        <v>0</v>
      </c>
      <c r="WHJ181" s="216">
        <f t="shared" si="294"/>
        <v>0</v>
      </c>
      <c r="WHK181" s="216">
        <f t="shared" si="294"/>
        <v>0</v>
      </c>
      <c r="WHL181" s="216">
        <f t="shared" si="294"/>
        <v>0</v>
      </c>
      <c r="WHM181" s="216">
        <f t="shared" si="294"/>
        <v>0</v>
      </c>
      <c r="WHN181" s="216">
        <f t="shared" si="294"/>
        <v>0</v>
      </c>
      <c r="WHO181" s="216">
        <f t="shared" si="294"/>
        <v>0</v>
      </c>
      <c r="WHP181" s="216">
        <f t="shared" si="294"/>
        <v>0</v>
      </c>
      <c r="WHQ181" s="216">
        <f t="shared" si="294"/>
        <v>0</v>
      </c>
      <c r="WHR181" s="216">
        <f t="shared" si="294"/>
        <v>0</v>
      </c>
      <c r="WHS181" s="216">
        <f t="shared" si="294"/>
        <v>0</v>
      </c>
      <c r="WHT181" s="216">
        <f t="shared" si="294"/>
        <v>0</v>
      </c>
      <c r="WHU181" s="216">
        <f t="shared" si="294"/>
        <v>0</v>
      </c>
      <c r="WHV181" s="216">
        <f t="shared" si="294"/>
        <v>0</v>
      </c>
      <c r="WHW181" s="216">
        <f t="shared" si="294"/>
        <v>0</v>
      </c>
      <c r="WHX181" s="216">
        <f t="shared" si="294"/>
        <v>0</v>
      </c>
      <c r="WHY181" s="216">
        <f t="shared" si="294"/>
        <v>0</v>
      </c>
      <c r="WHZ181" s="216">
        <f t="shared" si="294"/>
        <v>0</v>
      </c>
      <c r="WIA181" s="216">
        <f t="shared" si="294"/>
        <v>0</v>
      </c>
      <c r="WIB181" s="216">
        <f t="shared" si="294"/>
        <v>0</v>
      </c>
      <c r="WIC181" s="216">
        <f t="shared" si="294"/>
        <v>0</v>
      </c>
      <c r="WID181" s="216">
        <f t="shared" si="294"/>
        <v>0</v>
      </c>
      <c r="WIE181" s="216">
        <f t="shared" si="294"/>
        <v>0</v>
      </c>
      <c r="WIF181" s="216">
        <f t="shared" si="294"/>
        <v>0</v>
      </c>
      <c r="WIG181" s="216">
        <f t="shared" si="294"/>
        <v>0</v>
      </c>
      <c r="WIH181" s="216">
        <f t="shared" si="294"/>
        <v>0</v>
      </c>
      <c r="WII181" s="216">
        <f t="shared" si="294"/>
        <v>0</v>
      </c>
      <c r="WIJ181" s="216">
        <f t="shared" si="294"/>
        <v>0</v>
      </c>
      <c r="WIK181" s="216">
        <f t="shared" si="294"/>
        <v>0</v>
      </c>
      <c r="WIL181" s="216">
        <f t="shared" si="294"/>
        <v>0</v>
      </c>
      <c r="WIM181" s="216">
        <f t="shared" si="294"/>
        <v>0</v>
      </c>
      <c r="WIN181" s="216">
        <f t="shared" si="294"/>
        <v>0</v>
      </c>
      <c r="WIO181" s="216">
        <f t="shared" si="294"/>
        <v>0</v>
      </c>
      <c r="WIP181" s="216">
        <f t="shared" si="294"/>
        <v>0</v>
      </c>
      <c r="WIQ181" s="216">
        <f t="shared" si="294"/>
        <v>0</v>
      </c>
      <c r="WIR181" s="216">
        <f t="shared" si="294"/>
        <v>0</v>
      </c>
      <c r="WIS181" s="216">
        <f t="shared" si="294"/>
        <v>0</v>
      </c>
      <c r="WIT181" s="216">
        <f t="shared" si="294"/>
        <v>0</v>
      </c>
      <c r="WIU181" s="216">
        <f t="shared" si="294"/>
        <v>0</v>
      </c>
      <c r="WIV181" s="216">
        <f t="shared" si="294"/>
        <v>0</v>
      </c>
      <c r="WIW181" s="216">
        <f t="shared" si="294"/>
        <v>0</v>
      </c>
      <c r="WIX181" s="216">
        <f t="shared" si="294"/>
        <v>0</v>
      </c>
      <c r="WIY181" s="216">
        <f t="shared" si="294"/>
        <v>0</v>
      </c>
      <c r="WIZ181" s="216">
        <f t="shared" si="294"/>
        <v>0</v>
      </c>
      <c r="WJA181" s="216">
        <f t="shared" si="294"/>
        <v>0</v>
      </c>
      <c r="WJB181" s="216">
        <f t="shared" si="294"/>
        <v>0</v>
      </c>
      <c r="WJC181" s="216">
        <f t="shared" si="294"/>
        <v>0</v>
      </c>
      <c r="WJD181" s="216">
        <f t="shared" ref="WJD181:WLO181" si="295">WJD180+WJD174+WJD168+WJD155+WJD142+WJD131+WJD126+WJD110+WJD92+WJD76+WJD54+WJD22</f>
        <v>0</v>
      </c>
      <c r="WJE181" s="216">
        <f t="shared" si="295"/>
        <v>0</v>
      </c>
      <c r="WJF181" s="216">
        <f t="shared" si="295"/>
        <v>0</v>
      </c>
      <c r="WJG181" s="216">
        <f t="shared" si="295"/>
        <v>0</v>
      </c>
      <c r="WJH181" s="216">
        <f t="shared" si="295"/>
        <v>0</v>
      </c>
      <c r="WJI181" s="216">
        <f t="shared" si="295"/>
        <v>0</v>
      </c>
      <c r="WJJ181" s="216">
        <f t="shared" si="295"/>
        <v>0</v>
      </c>
      <c r="WJK181" s="216">
        <f t="shared" si="295"/>
        <v>0</v>
      </c>
      <c r="WJL181" s="216">
        <f t="shared" si="295"/>
        <v>0</v>
      </c>
      <c r="WJM181" s="216">
        <f t="shared" si="295"/>
        <v>0</v>
      </c>
      <c r="WJN181" s="216">
        <f t="shared" si="295"/>
        <v>0</v>
      </c>
      <c r="WJO181" s="216">
        <f t="shared" si="295"/>
        <v>0</v>
      </c>
      <c r="WJP181" s="216">
        <f t="shared" si="295"/>
        <v>0</v>
      </c>
      <c r="WJQ181" s="216">
        <f t="shared" si="295"/>
        <v>0</v>
      </c>
      <c r="WJR181" s="216">
        <f t="shared" si="295"/>
        <v>0</v>
      </c>
      <c r="WJS181" s="216">
        <f t="shared" si="295"/>
        <v>0</v>
      </c>
      <c r="WJT181" s="216">
        <f t="shared" si="295"/>
        <v>0</v>
      </c>
      <c r="WJU181" s="216">
        <f t="shared" si="295"/>
        <v>0</v>
      </c>
      <c r="WJV181" s="216">
        <f t="shared" si="295"/>
        <v>0</v>
      </c>
      <c r="WJW181" s="216">
        <f t="shared" si="295"/>
        <v>0</v>
      </c>
      <c r="WJX181" s="216">
        <f t="shared" si="295"/>
        <v>0</v>
      </c>
      <c r="WJY181" s="216">
        <f t="shared" si="295"/>
        <v>0</v>
      </c>
      <c r="WJZ181" s="216">
        <f t="shared" si="295"/>
        <v>0</v>
      </c>
      <c r="WKA181" s="216">
        <f t="shared" si="295"/>
        <v>0</v>
      </c>
      <c r="WKB181" s="216">
        <f t="shared" si="295"/>
        <v>0</v>
      </c>
      <c r="WKC181" s="216">
        <f t="shared" si="295"/>
        <v>0</v>
      </c>
      <c r="WKD181" s="216">
        <f t="shared" si="295"/>
        <v>0</v>
      </c>
      <c r="WKE181" s="216">
        <f t="shared" si="295"/>
        <v>0</v>
      </c>
      <c r="WKF181" s="216">
        <f t="shared" si="295"/>
        <v>0</v>
      </c>
      <c r="WKG181" s="216">
        <f t="shared" si="295"/>
        <v>0</v>
      </c>
      <c r="WKH181" s="216">
        <f t="shared" si="295"/>
        <v>0</v>
      </c>
      <c r="WKI181" s="216">
        <f t="shared" si="295"/>
        <v>0</v>
      </c>
      <c r="WKJ181" s="216">
        <f t="shared" si="295"/>
        <v>0</v>
      </c>
      <c r="WKK181" s="216">
        <f t="shared" si="295"/>
        <v>0</v>
      </c>
      <c r="WKL181" s="216">
        <f t="shared" si="295"/>
        <v>0</v>
      </c>
      <c r="WKM181" s="216">
        <f t="shared" si="295"/>
        <v>0</v>
      </c>
      <c r="WKN181" s="216">
        <f t="shared" si="295"/>
        <v>0</v>
      </c>
      <c r="WKO181" s="216">
        <f t="shared" si="295"/>
        <v>0</v>
      </c>
      <c r="WKP181" s="216">
        <f t="shared" si="295"/>
        <v>0</v>
      </c>
      <c r="WKQ181" s="216">
        <f t="shared" si="295"/>
        <v>0</v>
      </c>
      <c r="WKR181" s="216">
        <f t="shared" si="295"/>
        <v>0</v>
      </c>
      <c r="WKS181" s="216">
        <f t="shared" si="295"/>
        <v>0</v>
      </c>
      <c r="WKT181" s="216">
        <f t="shared" si="295"/>
        <v>0</v>
      </c>
      <c r="WKU181" s="216">
        <f t="shared" si="295"/>
        <v>0</v>
      </c>
      <c r="WKV181" s="216">
        <f t="shared" si="295"/>
        <v>0</v>
      </c>
      <c r="WKW181" s="216">
        <f t="shared" si="295"/>
        <v>0</v>
      </c>
      <c r="WKX181" s="216">
        <f t="shared" si="295"/>
        <v>0</v>
      </c>
      <c r="WKY181" s="216">
        <f t="shared" si="295"/>
        <v>0</v>
      </c>
      <c r="WKZ181" s="216">
        <f t="shared" si="295"/>
        <v>0</v>
      </c>
      <c r="WLA181" s="216">
        <f t="shared" si="295"/>
        <v>0</v>
      </c>
      <c r="WLB181" s="216">
        <f t="shared" si="295"/>
        <v>0</v>
      </c>
      <c r="WLC181" s="216">
        <f t="shared" si="295"/>
        <v>0</v>
      </c>
      <c r="WLD181" s="216">
        <f t="shared" si="295"/>
        <v>0</v>
      </c>
      <c r="WLE181" s="216">
        <f t="shared" si="295"/>
        <v>0</v>
      </c>
      <c r="WLF181" s="216">
        <f t="shared" si="295"/>
        <v>0</v>
      </c>
      <c r="WLG181" s="216">
        <f t="shared" si="295"/>
        <v>0</v>
      </c>
      <c r="WLH181" s="216">
        <f t="shared" si="295"/>
        <v>0</v>
      </c>
      <c r="WLI181" s="216">
        <f t="shared" si="295"/>
        <v>0</v>
      </c>
      <c r="WLJ181" s="216">
        <f t="shared" si="295"/>
        <v>0</v>
      </c>
      <c r="WLK181" s="216">
        <f t="shared" si="295"/>
        <v>0</v>
      </c>
      <c r="WLL181" s="216">
        <f t="shared" si="295"/>
        <v>0</v>
      </c>
      <c r="WLM181" s="216">
        <f t="shared" si="295"/>
        <v>0</v>
      </c>
      <c r="WLN181" s="216">
        <f t="shared" si="295"/>
        <v>0</v>
      </c>
      <c r="WLO181" s="216">
        <f t="shared" si="295"/>
        <v>0</v>
      </c>
      <c r="WLP181" s="216">
        <f t="shared" ref="WLP181:WOA181" si="296">WLP180+WLP174+WLP168+WLP155+WLP142+WLP131+WLP126+WLP110+WLP92+WLP76+WLP54+WLP22</f>
        <v>0</v>
      </c>
      <c r="WLQ181" s="216">
        <f t="shared" si="296"/>
        <v>0</v>
      </c>
      <c r="WLR181" s="216">
        <f t="shared" si="296"/>
        <v>0</v>
      </c>
      <c r="WLS181" s="216">
        <f t="shared" si="296"/>
        <v>0</v>
      </c>
      <c r="WLT181" s="216">
        <f t="shared" si="296"/>
        <v>0</v>
      </c>
      <c r="WLU181" s="216">
        <f t="shared" si="296"/>
        <v>0</v>
      </c>
      <c r="WLV181" s="216">
        <f t="shared" si="296"/>
        <v>0</v>
      </c>
      <c r="WLW181" s="216">
        <f t="shared" si="296"/>
        <v>0</v>
      </c>
      <c r="WLX181" s="216">
        <f t="shared" si="296"/>
        <v>0</v>
      </c>
      <c r="WLY181" s="216">
        <f t="shared" si="296"/>
        <v>0</v>
      </c>
      <c r="WLZ181" s="216">
        <f t="shared" si="296"/>
        <v>0</v>
      </c>
      <c r="WMA181" s="216">
        <f t="shared" si="296"/>
        <v>0</v>
      </c>
      <c r="WMB181" s="216">
        <f t="shared" si="296"/>
        <v>0</v>
      </c>
      <c r="WMC181" s="216">
        <f t="shared" si="296"/>
        <v>0</v>
      </c>
      <c r="WMD181" s="216">
        <f t="shared" si="296"/>
        <v>0</v>
      </c>
      <c r="WME181" s="216">
        <f t="shared" si="296"/>
        <v>0</v>
      </c>
      <c r="WMF181" s="216">
        <f t="shared" si="296"/>
        <v>0</v>
      </c>
      <c r="WMG181" s="216">
        <f t="shared" si="296"/>
        <v>0</v>
      </c>
      <c r="WMH181" s="216">
        <f t="shared" si="296"/>
        <v>0</v>
      </c>
      <c r="WMI181" s="216">
        <f t="shared" si="296"/>
        <v>0</v>
      </c>
      <c r="WMJ181" s="216">
        <f t="shared" si="296"/>
        <v>0</v>
      </c>
      <c r="WMK181" s="216">
        <f t="shared" si="296"/>
        <v>0</v>
      </c>
      <c r="WML181" s="216">
        <f t="shared" si="296"/>
        <v>0</v>
      </c>
      <c r="WMM181" s="216">
        <f t="shared" si="296"/>
        <v>0</v>
      </c>
      <c r="WMN181" s="216">
        <f t="shared" si="296"/>
        <v>0</v>
      </c>
      <c r="WMO181" s="216">
        <f t="shared" si="296"/>
        <v>0</v>
      </c>
      <c r="WMP181" s="216">
        <f t="shared" si="296"/>
        <v>0</v>
      </c>
      <c r="WMQ181" s="216">
        <f t="shared" si="296"/>
        <v>0</v>
      </c>
      <c r="WMR181" s="216">
        <f t="shared" si="296"/>
        <v>0</v>
      </c>
      <c r="WMS181" s="216">
        <f t="shared" si="296"/>
        <v>0</v>
      </c>
      <c r="WMT181" s="216">
        <f t="shared" si="296"/>
        <v>0</v>
      </c>
      <c r="WMU181" s="216">
        <f t="shared" si="296"/>
        <v>0</v>
      </c>
      <c r="WMV181" s="216">
        <f t="shared" si="296"/>
        <v>0</v>
      </c>
      <c r="WMW181" s="216">
        <f t="shared" si="296"/>
        <v>0</v>
      </c>
      <c r="WMX181" s="216">
        <f t="shared" si="296"/>
        <v>0</v>
      </c>
      <c r="WMY181" s="216">
        <f t="shared" si="296"/>
        <v>0</v>
      </c>
      <c r="WMZ181" s="216">
        <f t="shared" si="296"/>
        <v>0</v>
      </c>
      <c r="WNA181" s="216">
        <f t="shared" si="296"/>
        <v>0</v>
      </c>
      <c r="WNB181" s="216">
        <f t="shared" si="296"/>
        <v>0</v>
      </c>
      <c r="WNC181" s="216">
        <f t="shared" si="296"/>
        <v>0</v>
      </c>
      <c r="WND181" s="216">
        <f t="shared" si="296"/>
        <v>0</v>
      </c>
      <c r="WNE181" s="216">
        <f t="shared" si="296"/>
        <v>0</v>
      </c>
      <c r="WNF181" s="216">
        <f t="shared" si="296"/>
        <v>0</v>
      </c>
      <c r="WNG181" s="216">
        <f t="shared" si="296"/>
        <v>0</v>
      </c>
      <c r="WNH181" s="216">
        <f t="shared" si="296"/>
        <v>0</v>
      </c>
      <c r="WNI181" s="216">
        <f t="shared" si="296"/>
        <v>0</v>
      </c>
      <c r="WNJ181" s="216">
        <f t="shared" si="296"/>
        <v>0</v>
      </c>
      <c r="WNK181" s="216">
        <f t="shared" si="296"/>
        <v>0</v>
      </c>
      <c r="WNL181" s="216">
        <f t="shared" si="296"/>
        <v>0</v>
      </c>
      <c r="WNM181" s="216">
        <f t="shared" si="296"/>
        <v>0</v>
      </c>
      <c r="WNN181" s="216">
        <f t="shared" si="296"/>
        <v>0</v>
      </c>
      <c r="WNO181" s="216">
        <f t="shared" si="296"/>
        <v>0</v>
      </c>
      <c r="WNP181" s="216">
        <f t="shared" si="296"/>
        <v>0</v>
      </c>
      <c r="WNQ181" s="216">
        <f t="shared" si="296"/>
        <v>0</v>
      </c>
      <c r="WNR181" s="216">
        <f t="shared" si="296"/>
        <v>0</v>
      </c>
      <c r="WNS181" s="216">
        <f t="shared" si="296"/>
        <v>0</v>
      </c>
      <c r="WNT181" s="216">
        <f t="shared" si="296"/>
        <v>0</v>
      </c>
      <c r="WNU181" s="216">
        <f t="shared" si="296"/>
        <v>0</v>
      </c>
      <c r="WNV181" s="216">
        <f t="shared" si="296"/>
        <v>0</v>
      </c>
      <c r="WNW181" s="216">
        <f t="shared" si="296"/>
        <v>0</v>
      </c>
      <c r="WNX181" s="216">
        <f t="shared" si="296"/>
        <v>0</v>
      </c>
      <c r="WNY181" s="216">
        <f t="shared" si="296"/>
        <v>0</v>
      </c>
      <c r="WNZ181" s="216">
        <f t="shared" si="296"/>
        <v>0</v>
      </c>
      <c r="WOA181" s="216">
        <f t="shared" si="296"/>
        <v>0</v>
      </c>
      <c r="WOB181" s="216">
        <f t="shared" ref="WOB181:WQM181" si="297">WOB180+WOB174+WOB168+WOB155+WOB142+WOB131+WOB126+WOB110+WOB92+WOB76+WOB54+WOB22</f>
        <v>0</v>
      </c>
      <c r="WOC181" s="216">
        <f t="shared" si="297"/>
        <v>0</v>
      </c>
      <c r="WOD181" s="216">
        <f t="shared" si="297"/>
        <v>0</v>
      </c>
      <c r="WOE181" s="216">
        <f t="shared" si="297"/>
        <v>0</v>
      </c>
      <c r="WOF181" s="216">
        <f t="shared" si="297"/>
        <v>0</v>
      </c>
      <c r="WOG181" s="216">
        <f t="shared" si="297"/>
        <v>0</v>
      </c>
      <c r="WOH181" s="216">
        <f t="shared" si="297"/>
        <v>0</v>
      </c>
      <c r="WOI181" s="216">
        <f t="shared" si="297"/>
        <v>0</v>
      </c>
      <c r="WOJ181" s="216">
        <f t="shared" si="297"/>
        <v>0</v>
      </c>
      <c r="WOK181" s="216">
        <f t="shared" si="297"/>
        <v>0</v>
      </c>
      <c r="WOL181" s="216">
        <f t="shared" si="297"/>
        <v>0</v>
      </c>
      <c r="WOM181" s="216">
        <f t="shared" si="297"/>
        <v>0</v>
      </c>
      <c r="WON181" s="216">
        <f t="shared" si="297"/>
        <v>0</v>
      </c>
      <c r="WOO181" s="216">
        <f t="shared" si="297"/>
        <v>0</v>
      </c>
      <c r="WOP181" s="216">
        <f t="shared" si="297"/>
        <v>0</v>
      </c>
      <c r="WOQ181" s="216">
        <f t="shared" si="297"/>
        <v>0</v>
      </c>
      <c r="WOR181" s="216">
        <f t="shared" si="297"/>
        <v>0</v>
      </c>
      <c r="WOS181" s="216">
        <f t="shared" si="297"/>
        <v>0</v>
      </c>
      <c r="WOT181" s="216">
        <f t="shared" si="297"/>
        <v>0</v>
      </c>
      <c r="WOU181" s="216">
        <f t="shared" si="297"/>
        <v>0</v>
      </c>
      <c r="WOV181" s="216">
        <f t="shared" si="297"/>
        <v>0</v>
      </c>
      <c r="WOW181" s="216">
        <f t="shared" si="297"/>
        <v>0</v>
      </c>
      <c r="WOX181" s="216">
        <f t="shared" si="297"/>
        <v>0</v>
      </c>
      <c r="WOY181" s="216">
        <f t="shared" si="297"/>
        <v>0</v>
      </c>
      <c r="WOZ181" s="216">
        <f t="shared" si="297"/>
        <v>0</v>
      </c>
      <c r="WPA181" s="216">
        <f t="shared" si="297"/>
        <v>0</v>
      </c>
      <c r="WPB181" s="216">
        <f t="shared" si="297"/>
        <v>0</v>
      </c>
      <c r="WPC181" s="216">
        <f t="shared" si="297"/>
        <v>0</v>
      </c>
      <c r="WPD181" s="216">
        <f t="shared" si="297"/>
        <v>0</v>
      </c>
      <c r="WPE181" s="216">
        <f t="shared" si="297"/>
        <v>0</v>
      </c>
      <c r="WPF181" s="216">
        <f t="shared" si="297"/>
        <v>0</v>
      </c>
      <c r="WPG181" s="216">
        <f t="shared" si="297"/>
        <v>0</v>
      </c>
      <c r="WPH181" s="216">
        <f t="shared" si="297"/>
        <v>0</v>
      </c>
      <c r="WPI181" s="216">
        <f t="shared" si="297"/>
        <v>0</v>
      </c>
      <c r="WPJ181" s="216">
        <f t="shared" si="297"/>
        <v>0</v>
      </c>
      <c r="WPK181" s="216">
        <f t="shared" si="297"/>
        <v>0</v>
      </c>
      <c r="WPL181" s="216">
        <f t="shared" si="297"/>
        <v>0</v>
      </c>
      <c r="WPM181" s="216">
        <f t="shared" si="297"/>
        <v>0</v>
      </c>
      <c r="WPN181" s="216">
        <f t="shared" si="297"/>
        <v>0</v>
      </c>
      <c r="WPO181" s="216">
        <f t="shared" si="297"/>
        <v>0</v>
      </c>
      <c r="WPP181" s="216">
        <f t="shared" si="297"/>
        <v>0</v>
      </c>
      <c r="WPQ181" s="216">
        <f t="shared" si="297"/>
        <v>0</v>
      </c>
      <c r="WPR181" s="216">
        <f t="shared" si="297"/>
        <v>0</v>
      </c>
      <c r="WPS181" s="216">
        <f t="shared" si="297"/>
        <v>0</v>
      </c>
      <c r="WPT181" s="216">
        <f t="shared" si="297"/>
        <v>0</v>
      </c>
      <c r="WPU181" s="216">
        <f t="shared" si="297"/>
        <v>0</v>
      </c>
      <c r="WPV181" s="216">
        <f t="shared" si="297"/>
        <v>0</v>
      </c>
      <c r="WPW181" s="216">
        <f t="shared" si="297"/>
        <v>0</v>
      </c>
      <c r="WPX181" s="216">
        <f t="shared" si="297"/>
        <v>0</v>
      </c>
      <c r="WPY181" s="216">
        <f t="shared" si="297"/>
        <v>0</v>
      </c>
      <c r="WPZ181" s="216">
        <f t="shared" si="297"/>
        <v>0</v>
      </c>
      <c r="WQA181" s="216">
        <f t="shared" si="297"/>
        <v>0</v>
      </c>
      <c r="WQB181" s="216">
        <f t="shared" si="297"/>
        <v>0</v>
      </c>
      <c r="WQC181" s="216">
        <f t="shared" si="297"/>
        <v>0</v>
      </c>
      <c r="WQD181" s="216">
        <f t="shared" si="297"/>
        <v>0</v>
      </c>
      <c r="WQE181" s="216">
        <f t="shared" si="297"/>
        <v>0</v>
      </c>
      <c r="WQF181" s="216">
        <f t="shared" si="297"/>
        <v>0</v>
      </c>
      <c r="WQG181" s="216">
        <f t="shared" si="297"/>
        <v>0</v>
      </c>
      <c r="WQH181" s="216">
        <f t="shared" si="297"/>
        <v>0</v>
      </c>
      <c r="WQI181" s="216">
        <f t="shared" si="297"/>
        <v>0</v>
      </c>
      <c r="WQJ181" s="216">
        <f t="shared" si="297"/>
        <v>0</v>
      </c>
      <c r="WQK181" s="216">
        <f t="shared" si="297"/>
        <v>0</v>
      </c>
      <c r="WQL181" s="216">
        <f t="shared" si="297"/>
        <v>0</v>
      </c>
      <c r="WQM181" s="216">
        <f t="shared" si="297"/>
        <v>0</v>
      </c>
      <c r="WQN181" s="216">
        <f t="shared" ref="WQN181:WSY181" si="298">WQN180+WQN174+WQN168+WQN155+WQN142+WQN131+WQN126+WQN110+WQN92+WQN76+WQN54+WQN22</f>
        <v>0</v>
      </c>
      <c r="WQO181" s="216">
        <f t="shared" si="298"/>
        <v>0</v>
      </c>
      <c r="WQP181" s="216">
        <f t="shared" si="298"/>
        <v>0</v>
      </c>
      <c r="WQQ181" s="216">
        <f t="shared" si="298"/>
        <v>0</v>
      </c>
      <c r="WQR181" s="216">
        <f t="shared" si="298"/>
        <v>0</v>
      </c>
      <c r="WQS181" s="216">
        <f t="shared" si="298"/>
        <v>0</v>
      </c>
      <c r="WQT181" s="216">
        <f t="shared" si="298"/>
        <v>0</v>
      </c>
      <c r="WQU181" s="216">
        <f t="shared" si="298"/>
        <v>0</v>
      </c>
      <c r="WQV181" s="216">
        <f t="shared" si="298"/>
        <v>0</v>
      </c>
      <c r="WQW181" s="216">
        <f t="shared" si="298"/>
        <v>0</v>
      </c>
      <c r="WQX181" s="216">
        <f t="shared" si="298"/>
        <v>0</v>
      </c>
      <c r="WQY181" s="216">
        <f t="shared" si="298"/>
        <v>0</v>
      </c>
      <c r="WQZ181" s="216">
        <f t="shared" si="298"/>
        <v>0</v>
      </c>
      <c r="WRA181" s="216">
        <f t="shared" si="298"/>
        <v>0</v>
      </c>
      <c r="WRB181" s="216">
        <f t="shared" si="298"/>
        <v>0</v>
      </c>
      <c r="WRC181" s="216">
        <f t="shared" si="298"/>
        <v>0</v>
      </c>
      <c r="WRD181" s="216">
        <f t="shared" si="298"/>
        <v>0</v>
      </c>
      <c r="WRE181" s="216">
        <f t="shared" si="298"/>
        <v>0</v>
      </c>
      <c r="WRF181" s="216">
        <f t="shared" si="298"/>
        <v>0</v>
      </c>
      <c r="WRG181" s="216">
        <f t="shared" si="298"/>
        <v>0</v>
      </c>
      <c r="WRH181" s="216">
        <f t="shared" si="298"/>
        <v>0</v>
      </c>
      <c r="WRI181" s="216">
        <f t="shared" si="298"/>
        <v>0</v>
      </c>
      <c r="WRJ181" s="216">
        <f t="shared" si="298"/>
        <v>0</v>
      </c>
      <c r="WRK181" s="216">
        <f t="shared" si="298"/>
        <v>0</v>
      </c>
      <c r="WRL181" s="216">
        <f t="shared" si="298"/>
        <v>0</v>
      </c>
      <c r="WRM181" s="216">
        <f t="shared" si="298"/>
        <v>0</v>
      </c>
      <c r="WRN181" s="216">
        <f t="shared" si="298"/>
        <v>0</v>
      </c>
      <c r="WRO181" s="216">
        <f t="shared" si="298"/>
        <v>0</v>
      </c>
      <c r="WRP181" s="216">
        <f t="shared" si="298"/>
        <v>0</v>
      </c>
      <c r="WRQ181" s="216">
        <f t="shared" si="298"/>
        <v>0</v>
      </c>
      <c r="WRR181" s="216">
        <f t="shared" si="298"/>
        <v>0</v>
      </c>
      <c r="WRS181" s="216">
        <f t="shared" si="298"/>
        <v>0</v>
      </c>
      <c r="WRT181" s="216">
        <f t="shared" si="298"/>
        <v>0</v>
      </c>
      <c r="WRU181" s="216">
        <f t="shared" si="298"/>
        <v>0</v>
      </c>
      <c r="WRV181" s="216">
        <f t="shared" si="298"/>
        <v>0</v>
      </c>
      <c r="WRW181" s="216">
        <f t="shared" si="298"/>
        <v>0</v>
      </c>
      <c r="WRX181" s="216">
        <f t="shared" si="298"/>
        <v>0</v>
      </c>
      <c r="WRY181" s="216">
        <f t="shared" si="298"/>
        <v>0</v>
      </c>
      <c r="WRZ181" s="216">
        <f t="shared" si="298"/>
        <v>0</v>
      </c>
      <c r="WSA181" s="216">
        <f t="shared" si="298"/>
        <v>0</v>
      </c>
      <c r="WSB181" s="216">
        <f t="shared" si="298"/>
        <v>0</v>
      </c>
      <c r="WSC181" s="216">
        <f t="shared" si="298"/>
        <v>0</v>
      </c>
      <c r="WSD181" s="216">
        <f t="shared" si="298"/>
        <v>0</v>
      </c>
      <c r="WSE181" s="216">
        <f t="shared" si="298"/>
        <v>0</v>
      </c>
      <c r="WSF181" s="216">
        <f t="shared" si="298"/>
        <v>0</v>
      </c>
      <c r="WSG181" s="216">
        <f t="shared" si="298"/>
        <v>0</v>
      </c>
      <c r="WSH181" s="216">
        <f t="shared" si="298"/>
        <v>0</v>
      </c>
      <c r="WSI181" s="216">
        <f t="shared" si="298"/>
        <v>0</v>
      </c>
      <c r="WSJ181" s="216">
        <f t="shared" si="298"/>
        <v>0</v>
      </c>
      <c r="WSK181" s="216">
        <f t="shared" si="298"/>
        <v>0</v>
      </c>
      <c r="WSL181" s="216">
        <f t="shared" si="298"/>
        <v>0</v>
      </c>
      <c r="WSM181" s="216">
        <f t="shared" si="298"/>
        <v>0</v>
      </c>
      <c r="WSN181" s="216">
        <f t="shared" si="298"/>
        <v>0</v>
      </c>
      <c r="WSO181" s="216">
        <f t="shared" si="298"/>
        <v>0</v>
      </c>
      <c r="WSP181" s="216">
        <f t="shared" si="298"/>
        <v>0</v>
      </c>
      <c r="WSQ181" s="216">
        <f t="shared" si="298"/>
        <v>0</v>
      </c>
      <c r="WSR181" s="216">
        <f t="shared" si="298"/>
        <v>0</v>
      </c>
      <c r="WSS181" s="216">
        <f t="shared" si="298"/>
        <v>0</v>
      </c>
      <c r="WST181" s="216">
        <f t="shared" si="298"/>
        <v>0</v>
      </c>
      <c r="WSU181" s="216">
        <f t="shared" si="298"/>
        <v>0</v>
      </c>
      <c r="WSV181" s="216">
        <f t="shared" si="298"/>
        <v>0</v>
      </c>
      <c r="WSW181" s="216">
        <f t="shared" si="298"/>
        <v>0</v>
      </c>
      <c r="WSX181" s="216">
        <f t="shared" si="298"/>
        <v>0</v>
      </c>
      <c r="WSY181" s="216">
        <f t="shared" si="298"/>
        <v>0</v>
      </c>
      <c r="WSZ181" s="216">
        <f t="shared" ref="WSZ181:WVK181" si="299">WSZ180+WSZ174+WSZ168+WSZ155+WSZ142+WSZ131+WSZ126+WSZ110+WSZ92+WSZ76+WSZ54+WSZ22</f>
        <v>0</v>
      </c>
      <c r="WTA181" s="216">
        <f t="shared" si="299"/>
        <v>0</v>
      </c>
      <c r="WTB181" s="216">
        <f t="shared" si="299"/>
        <v>0</v>
      </c>
      <c r="WTC181" s="216">
        <f t="shared" si="299"/>
        <v>0</v>
      </c>
      <c r="WTD181" s="216">
        <f t="shared" si="299"/>
        <v>0</v>
      </c>
      <c r="WTE181" s="216">
        <f t="shared" si="299"/>
        <v>0</v>
      </c>
      <c r="WTF181" s="216">
        <f t="shared" si="299"/>
        <v>0</v>
      </c>
      <c r="WTG181" s="216">
        <f t="shared" si="299"/>
        <v>0</v>
      </c>
      <c r="WTH181" s="216">
        <f t="shared" si="299"/>
        <v>0</v>
      </c>
      <c r="WTI181" s="216">
        <f t="shared" si="299"/>
        <v>0</v>
      </c>
      <c r="WTJ181" s="216">
        <f t="shared" si="299"/>
        <v>0</v>
      </c>
      <c r="WTK181" s="216">
        <f t="shared" si="299"/>
        <v>0</v>
      </c>
      <c r="WTL181" s="216">
        <f t="shared" si="299"/>
        <v>0</v>
      </c>
      <c r="WTM181" s="216">
        <f t="shared" si="299"/>
        <v>0</v>
      </c>
      <c r="WTN181" s="216">
        <f t="shared" si="299"/>
        <v>0</v>
      </c>
      <c r="WTO181" s="216">
        <f t="shared" si="299"/>
        <v>0</v>
      </c>
      <c r="WTP181" s="216">
        <f t="shared" si="299"/>
        <v>0</v>
      </c>
      <c r="WTQ181" s="216">
        <f t="shared" si="299"/>
        <v>0</v>
      </c>
      <c r="WTR181" s="216">
        <f t="shared" si="299"/>
        <v>0</v>
      </c>
      <c r="WTS181" s="216">
        <f t="shared" si="299"/>
        <v>0</v>
      </c>
      <c r="WTT181" s="216">
        <f t="shared" si="299"/>
        <v>0</v>
      </c>
      <c r="WTU181" s="216">
        <f t="shared" si="299"/>
        <v>0</v>
      </c>
      <c r="WTV181" s="216">
        <f t="shared" si="299"/>
        <v>0</v>
      </c>
      <c r="WTW181" s="216">
        <f t="shared" si="299"/>
        <v>0</v>
      </c>
      <c r="WTX181" s="216">
        <f t="shared" si="299"/>
        <v>0</v>
      </c>
      <c r="WTY181" s="216">
        <f t="shared" si="299"/>
        <v>0</v>
      </c>
      <c r="WTZ181" s="216">
        <f t="shared" si="299"/>
        <v>0</v>
      </c>
      <c r="WUA181" s="216">
        <f t="shared" si="299"/>
        <v>0</v>
      </c>
      <c r="WUB181" s="216">
        <f t="shared" si="299"/>
        <v>0</v>
      </c>
      <c r="WUC181" s="216">
        <f t="shared" si="299"/>
        <v>0</v>
      </c>
      <c r="WUD181" s="216">
        <f t="shared" si="299"/>
        <v>0</v>
      </c>
      <c r="WUE181" s="216">
        <f t="shared" si="299"/>
        <v>0</v>
      </c>
      <c r="WUF181" s="216">
        <f t="shared" si="299"/>
        <v>0</v>
      </c>
      <c r="WUG181" s="216">
        <f t="shared" si="299"/>
        <v>0</v>
      </c>
      <c r="WUH181" s="216">
        <f t="shared" si="299"/>
        <v>0</v>
      </c>
      <c r="WUI181" s="216">
        <f t="shared" si="299"/>
        <v>0</v>
      </c>
      <c r="WUJ181" s="216">
        <f t="shared" si="299"/>
        <v>0</v>
      </c>
      <c r="WUK181" s="216">
        <f t="shared" si="299"/>
        <v>0</v>
      </c>
      <c r="WUL181" s="216">
        <f t="shared" si="299"/>
        <v>0</v>
      </c>
      <c r="WUM181" s="216">
        <f t="shared" si="299"/>
        <v>0</v>
      </c>
      <c r="WUN181" s="216">
        <f t="shared" si="299"/>
        <v>0</v>
      </c>
      <c r="WUO181" s="216">
        <f t="shared" si="299"/>
        <v>0</v>
      </c>
      <c r="WUP181" s="216">
        <f t="shared" si="299"/>
        <v>0</v>
      </c>
      <c r="WUQ181" s="216">
        <f t="shared" si="299"/>
        <v>0</v>
      </c>
      <c r="WUR181" s="216">
        <f t="shared" si="299"/>
        <v>0</v>
      </c>
      <c r="WUS181" s="216">
        <f t="shared" si="299"/>
        <v>0</v>
      </c>
      <c r="WUT181" s="216">
        <f t="shared" si="299"/>
        <v>0</v>
      </c>
      <c r="WUU181" s="216">
        <f t="shared" si="299"/>
        <v>0</v>
      </c>
      <c r="WUV181" s="216">
        <f t="shared" si="299"/>
        <v>0</v>
      </c>
      <c r="WUW181" s="216">
        <f t="shared" si="299"/>
        <v>0</v>
      </c>
      <c r="WUX181" s="216">
        <f t="shared" si="299"/>
        <v>0</v>
      </c>
      <c r="WUY181" s="216">
        <f t="shared" si="299"/>
        <v>0</v>
      </c>
      <c r="WUZ181" s="216">
        <f t="shared" si="299"/>
        <v>0</v>
      </c>
      <c r="WVA181" s="216">
        <f t="shared" si="299"/>
        <v>0</v>
      </c>
      <c r="WVB181" s="216">
        <f t="shared" si="299"/>
        <v>0</v>
      </c>
      <c r="WVC181" s="216">
        <f t="shared" si="299"/>
        <v>0</v>
      </c>
      <c r="WVD181" s="216">
        <f t="shared" si="299"/>
        <v>0</v>
      </c>
      <c r="WVE181" s="216">
        <f t="shared" si="299"/>
        <v>0</v>
      </c>
      <c r="WVF181" s="216">
        <f t="shared" si="299"/>
        <v>0</v>
      </c>
      <c r="WVG181" s="216">
        <f t="shared" si="299"/>
        <v>0</v>
      </c>
      <c r="WVH181" s="216">
        <f t="shared" si="299"/>
        <v>0</v>
      </c>
      <c r="WVI181" s="216">
        <f t="shared" si="299"/>
        <v>0</v>
      </c>
      <c r="WVJ181" s="216">
        <f t="shared" si="299"/>
        <v>0</v>
      </c>
      <c r="WVK181" s="216">
        <f t="shared" si="299"/>
        <v>0</v>
      </c>
      <c r="WVL181" s="216">
        <f t="shared" ref="WVL181:WXW181" si="300">WVL180+WVL174+WVL168+WVL155+WVL142+WVL131+WVL126+WVL110+WVL92+WVL76+WVL54+WVL22</f>
        <v>0</v>
      </c>
      <c r="WVM181" s="216">
        <f t="shared" si="300"/>
        <v>0</v>
      </c>
      <c r="WVN181" s="216">
        <f t="shared" si="300"/>
        <v>0</v>
      </c>
      <c r="WVO181" s="216">
        <f t="shared" si="300"/>
        <v>0</v>
      </c>
      <c r="WVP181" s="216">
        <f t="shared" si="300"/>
        <v>0</v>
      </c>
      <c r="WVQ181" s="216">
        <f t="shared" si="300"/>
        <v>0</v>
      </c>
      <c r="WVR181" s="216">
        <f t="shared" si="300"/>
        <v>0</v>
      </c>
      <c r="WVS181" s="216">
        <f t="shared" si="300"/>
        <v>0</v>
      </c>
      <c r="WVT181" s="216">
        <f t="shared" si="300"/>
        <v>0</v>
      </c>
      <c r="WVU181" s="216">
        <f t="shared" si="300"/>
        <v>0</v>
      </c>
      <c r="WVV181" s="216">
        <f t="shared" si="300"/>
        <v>0</v>
      </c>
      <c r="WVW181" s="216">
        <f t="shared" si="300"/>
        <v>0</v>
      </c>
      <c r="WVX181" s="216">
        <f t="shared" si="300"/>
        <v>0</v>
      </c>
      <c r="WVY181" s="216">
        <f t="shared" si="300"/>
        <v>0</v>
      </c>
      <c r="WVZ181" s="216">
        <f t="shared" si="300"/>
        <v>0</v>
      </c>
      <c r="WWA181" s="216">
        <f t="shared" si="300"/>
        <v>0</v>
      </c>
      <c r="WWB181" s="216">
        <f t="shared" si="300"/>
        <v>0</v>
      </c>
      <c r="WWC181" s="216">
        <f t="shared" si="300"/>
        <v>0</v>
      </c>
      <c r="WWD181" s="216">
        <f t="shared" si="300"/>
        <v>0</v>
      </c>
      <c r="WWE181" s="216">
        <f t="shared" si="300"/>
        <v>0</v>
      </c>
      <c r="WWF181" s="216">
        <f t="shared" si="300"/>
        <v>0</v>
      </c>
      <c r="WWG181" s="216">
        <f t="shared" si="300"/>
        <v>0</v>
      </c>
      <c r="WWH181" s="216">
        <f t="shared" si="300"/>
        <v>0</v>
      </c>
      <c r="WWI181" s="216">
        <f t="shared" si="300"/>
        <v>0</v>
      </c>
      <c r="WWJ181" s="216">
        <f t="shared" si="300"/>
        <v>0</v>
      </c>
      <c r="WWK181" s="216">
        <f t="shared" si="300"/>
        <v>0</v>
      </c>
      <c r="WWL181" s="216">
        <f t="shared" si="300"/>
        <v>0</v>
      </c>
      <c r="WWM181" s="216">
        <f t="shared" si="300"/>
        <v>0</v>
      </c>
      <c r="WWN181" s="216">
        <f t="shared" si="300"/>
        <v>0</v>
      </c>
      <c r="WWO181" s="216">
        <f t="shared" si="300"/>
        <v>0</v>
      </c>
      <c r="WWP181" s="216">
        <f t="shared" si="300"/>
        <v>0</v>
      </c>
      <c r="WWQ181" s="216">
        <f t="shared" si="300"/>
        <v>0</v>
      </c>
      <c r="WWR181" s="216">
        <f t="shared" si="300"/>
        <v>0</v>
      </c>
      <c r="WWS181" s="216">
        <f t="shared" si="300"/>
        <v>0</v>
      </c>
      <c r="WWT181" s="216">
        <f t="shared" si="300"/>
        <v>0</v>
      </c>
      <c r="WWU181" s="216">
        <f t="shared" si="300"/>
        <v>0</v>
      </c>
      <c r="WWV181" s="216">
        <f t="shared" si="300"/>
        <v>0</v>
      </c>
      <c r="WWW181" s="216">
        <f t="shared" si="300"/>
        <v>0</v>
      </c>
      <c r="WWX181" s="216">
        <f t="shared" si="300"/>
        <v>0</v>
      </c>
      <c r="WWY181" s="216">
        <f t="shared" si="300"/>
        <v>0</v>
      </c>
      <c r="WWZ181" s="216">
        <f t="shared" si="300"/>
        <v>0</v>
      </c>
      <c r="WXA181" s="216">
        <f t="shared" si="300"/>
        <v>0</v>
      </c>
      <c r="WXB181" s="216">
        <f t="shared" si="300"/>
        <v>0</v>
      </c>
      <c r="WXC181" s="216">
        <f t="shared" si="300"/>
        <v>0</v>
      </c>
      <c r="WXD181" s="216">
        <f t="shared" si="300"/>
        <v>0</v>
      </c>
      <c r="WXE181" s="216">
        <f t="shared" si="300"/>
        <v>0</v>
      </c>
      <c r="WXF181" s="216">
        <f t="shared" si="300"/>
        <v>0</v>
      </c>
      <c r="WXG181" s="216">
        <f t="shared" si="300"/>
        <v>0</v>
      </c>
      <c r="WXH181" s="216">
        <f t="shared" si="300"/>
        <v>0</v>
      </c>
      <c r="WXI181" s="216">
        <f t="shared" si="300"/>
        <v>0</v>
      </c>
      <c r="WXJ181" s="216">
        <f t="shared" si="300"/>
        <v>0</v>
      </c>
      <c r="WXK181" s="216">
        <f t="shared" si="300"/>
        <v>0</v>
      </c>
      <c r="WXL181" s="216">
        <f t="shared" si="300"/>
        <v>0</v>
      </c>
      <c r="WXM181" s="216">
        <f t="shared" si="300"/>
        <v>0</v>
      </c>
      <c r="WXN181" s="216">
        <f t="shared" si="300"/>
        <v>0</v>
      </c>
      <c r="WXO181" s="216">
        <f t="shared" si="300"/>
        <v>0</v>
      </c>
      <c r="WXP181" s="216">
        <f t="shared" si="300"/>
        <v>0</v>
      </c>
      <c r="WXQ181" s="216">
        <f t="shared" si="300"/>
        <v>0</v>
      </c>
      <c r="WXR181" s="216">
        <f t="shared" si="300"/>
        <v>0</v>
      </c>
      <c r="WXS181" s="216">
        <f t="shared" si="300"/>
        <v>0</v>
      </c>
      <c r="WXT181" s="216">
        <f t="shared" si="300"/>
        <v>0</v>
      </c>
      <c r="WXU181" s="216">
        <f t="shared" si="300"/>
        <v>0</v>
      </c>
      <c r="WXV181" s="216">
        <f t="shared" si="300"/>
        <v>0</v>
      </c>
      <c r="WXW181" s="216">
        <f t="shared" si="300"/>
        <v>0</v>
      </c>
      <c r="WXX181" s="216">
        <f t="shared" ref="WXX181:XAI181" si="301">WXX180+WXX174+WXX168+WXX155+WXX142+WXX131+WXX126+WXX110+WXX92+WXX76+WXX54+WXX22</f>
        <v>0</v>
      </c>
      <c r="WXY181" s="216">
        <f t="shared" si="301"/>
        <v>0</v>
      </c>
      <c r="WXZ181" s="216">
        <f t="shared" si="301"/>
        <v>0</v>
      </c>
      <c r="WYA181" s="216">
        <f t="shared" si="301"/>
        <v>0</v>
      </c>
      <c r="WYB181" s="216">
        <f t="shared" si="301"/>
        <v>0</v>
      </c>
      <c r="WYC181" s="216">
        <f t="shared" si="301"/>
        <v>0</v>
      </c>
      <c r="WYD181" s="216">
        <f t="shared" si="301"/>
        <v>0</v>
      </c>
      <c r="WYE181" s="216">
        <f t="shared" si="301"/>
        <v>0</v>
      </c>
      <c r="WYF181" s="216">
        <f t="shared" si="301"/>
        <v>0</v>
      </c>
      <c r="WYG181" s="216">
        <f t="shared" si="301"/>
        <v>0</v>
      </c>
      <c r="WYH181" s="216">
        <f t="shared" si="301"/>
        <v>0</v>
      </c>
      <c r="WYI181" s="216">
        <f t="shared" si="301"/>
        <v>0</v>
      </c>
      <c r="WYJ181" s="216">
        <f t="shared" si="301"/>
        <v>0</v>
      </c>
      <c r="WYK181" s="216">
        <f t="shared" si="301"/>
        <v>0</v>
      </c>
      <c r="WYL181" s="216">
        <f t="shared" si="301"/>
        <v>0</v>
      </c>
      <c r="WYM181" s="216">
        <f t="shared" si="301"/>
        <v>0</v>
      </c>
      <c r="WYN181" s="216">
        <f t="shared" si="301"/>
        <v>0</v>
      </c>
      <c r="WYO181" s="216">
        <f t="shared" si="301"/>
        <v>0</v>
      </c>
      <c r="WYP181" s="216">
        <f t="shared" si="301"/>
        <v>0</v>
      </c>
      <c r="WYQ181" s="216">
        <f t="shared" si="301"/>
        <v>0</v>
      </c>
      <c r="WYR181" s="216">
        <f t="shared" si="301"/>
        <v>0</v>
      </c>
      <c r="WYS181" s="216">
        <f t="shared" si="301"/>
        <v>0</v>
      </c>
      <c r="WYT181" s="216">
        <f t="shared" si="301"/>
        <v>0</v>
      </c>
      <c r="WYU181" s="216">
        <f t="shared" si="301"/>
        <v>0</v>
      </c>
      <c r="WYV181" s="216">
        <f t="shared" si="301"/>
        <v>0</v>
      </c>
      <c r="WYW181" s="216">
        <f t="shared" si="301"/>
        <v>0</v>
      </c>
      <c r="WYX181" s="216">
        <f t="shared" si="301"/>
        <v>0</v>
      </c>
      <c r="WYY181" s="216">
        <f t="shared" si="301"/>
        <v>0</v>
      </c>
      <c r="WYZ181" s="216">
        <f t="shared" si="301"/>
        <v>0</v>
      </c>
      <c r="WZA181" s="216">
        <f t="shared" si="301"/>
        <v>0</v>
      </c>
      <c r="WZB181" s="216">
        <f t="shared" si="301"/>
        <v>0</v>
      </c>
      <c r="WZC181" s="216">
        <f t="shared" si="301"/>
        <v>0</v>
      </c>
      <c r="WZD181" s="216">
        <f t="shared" si="301"/>
        <v>0</v>
      </c>
      <c r="WZE181" s="216">
        <f t="shared" si="301"/>
        <v>0</v>
      </c>
      <c r="WZF181" s="216">
        <f t="shared" si="301"/>
        <v>0</v>
      </c>
      <c r="WZG181" s="216">
        <f t="shared" si="301"/>
        <v>0</v>
      </c>
      <c r="WZH181" s="216">
        <f t="shared" si="301"/>
        <v>0</v>
      </c>
      <c r="WZI181" s="216">
        <f t="shared" si="301"/>
        <v>0</v>
      </c>
      <c r="WZJ181" s="216">
        <f t="shared" si="301"/>
        <v>0</v>
      </c>
      <c r="WZK181" s="216">
        <f t="shared" si="301"/>
        <v>0</v>
      </c>
      <c r="WZL181" s="216">
        <f t="shared" si="301"/>
        <v>0</v>
      </c>
      <c r="WZM181" s="216">
        <f t="shared" si="301"/>
        <v>0</v>
      </c>
      <c r="WZN181" s="216">
        <f t="shared" si="301"/>
        <v>0</v>
      </c>
      <c r="WZO181" s="216">
        <f t="shared" si="301"/>
        <v>0</v>
      </c>
      <c r="WZP181" s="216">
        <f t="shared" si="301"/>
        <v>0</v>
      </c>
      <c r="WZQ181" s="216">
        <f t="shared" si="301"/>
        <v>0</v>
      </c>
      <c r="WZR181" s="216">
        <f t="shared" si="301"/>
        <v>0</v>
      </c>
      <c r="WZS181" s="216">
        <f t="shared" si="301"/>
        <v>0</v>
      </c>
      <c r="WZT181" s="216">
        <f t="shared" si="301"/>
        <v>0</v>
      </c>
      <c r="WZU181" s="216">
        <f t="shared" si="301"/>
        <v>0</v>
      </c>
      <c r="WZV181" s="216">
        <f t="shared" si="301"/>
        <v>0</v>
      </c>
      <c r="WZW181" s="216">
        <f t="shared" si="301"/>
        <v>0</v>
      </c>
      <c r="WZX181" s="216">
        <f t="shared" si="301"/>
        <v>0</v>
      </c>
      <c r="WZY181" s="216">
        <f t="shared" si="301"/>
        <v>0</v>
      </c>
      <c r="WZZ181" s="216">
        <f t="shared" si="301"/>
        <v>0</v>
      </c>
      <c r="XAA181" s="216">
        <f t="shared" si="301"/>
        <v>0</v>
      </c>
      <c r="XAB181" s="216">
        <f t="shared" si="301"/>
        <v>0</v>
      </c>
      <c r="XAC181" s="216">
        <f t="shared" si="301"/>
        <v>0</v>
      </c>
      <c r="XAD181" s="216">
        <f t="shared" si="301"/>
        <v>0</v>
      </c>
      <c r="XAE181" s="216">
        <f t="shared" si="301"/>
        <v>0</v>
      </c>
      <c r="XAF181" s="216">
        <f t="shared" si="301"/>
        <v>0</v>
      </c>
      <c r="XAG181" s="216">
        <f t="shared" si="301"/>
        <v>0</v>
      </c>
      <c r="XAH181" s="216">
        <f t="shared" si="301"/>
        <v>0</v>
      </c>
      <c r="XAI181" s="216">
        <f t="shared" si="301"/>
        <v>0</v>
      </c>
      <c r="XAJ181" s="216">
        <f t="shared" ref="XAJ181:XCU181" si="302">XAJ180+XAJ174+XAJ168+XAJ155+XAJ142+XAJ131+XAJ126+XAJ110+XAJ92+XAJ76+XAJ54+XAJ22</f>
        <v>0</v>
      </c>
      <c r="XAK181" s="216">
        <f t="shared" si="302"/>
        <v>0</v>
      </c>
      <c r="XAL181" s="216">
        <f t="shared" si="302"/>
        <v>0</v>
      </c>
      <c r="XAM181" s="216">
        <f t="shared" si="302"/>
        <v>0</v>
      </c>
      <c r="XAN181" s="216">
        <f t="shared" si="302"/>
        <v>0</v>
      </c>
      <c r="XAO181" s="216">
        <f t="shared" si="302"/>
        <v>0</v>
      </c>
      <c r="XAP181" s="216">
        <f t="shared" si="302"/>
        <v>0</v>
      </c>
      <c r="XAQ181" s="216">
        <f t="shared" si="302"/>
        <v>0</v>
      </c>
      <c r="XAR181" s="216">
        <f t="shared" si="302"/>
        <v>0</v>
      </c>
      <c r="XAS181" s="216">
        <f t="shared" si="302"/>
        <v>0</v>
      </c>
      <c r="XAT181" s="216">
        <f t="shared" si="302"/>
        <v>0</v>
      </c>
      <c r="XAU181" s="216">
        <f t="shared" si="302"/>
        <v>0</v>
      </c>
      <c r="XAV181" s="216">
        <f t="shared" si="302"/>
        <v>0</v>
      </c>
      <c r="XAW181" s="216">
        <f t="shared" si="302"/>
        <v>0</v>
      </c>
      <c r="XAX181" s="216">
        <f t="shared" si="302"/>
        <v>0</v>
      </c>
      <c r="XAY181" s="216">
        <f t="shared" si="302"/>
        <v>0</v>
      </c>
      <c r="XAZ181" s="216">
        <f t="shared" si="302"/>
        <v>0</v>
      </c>
      <c r="XBA181" s="216">
        <f t="shared" si="302"/>
        <v>0</v>
      </c>
      <c r="XBB181" s="216">
        <f t="shared" si="302"/>
        <v>0</v>
      </c>
      <c r="XBC181" s="216">
        <f t="shared" si="302"/>
        <v>0</v>
      </c>
      <c r="XBD181" s="216">
        <f t="shared" si="302"/>
        <v>0</v>
      </c>
      <c r="XBE181" s="216">
        <f t="shared" si="302"/>
        <v>0</v>
      </c>
      <c r="XBF181" s="216">
        <f t="shared" si="302"/>
        <v>0</v>
      </c>
      <c r="XBG181" s="216">
        <f t="shared" si="302"/>
        <v>0</v>
      </c>
      <c r="XBH181" s="216">
        <f t="shared" si="302"/>
        <v>0</v>
      </c>
      <c r="XBI181" s="216">
        <f t="shared" si="302"/>
        <v>0</v>
      </c>
      <c r="XBJ181" s="216">
        <f t="shared" si="302"/>
        <v>0</v>
      </c>
      <c r="XBK181" s="216">
        <f t="shared" si="302"/>
        <v>0</v>
      </c>
      <c r="XBL181" s="216">
        <f t="shared" si="302"/>
        <v>0</v>
      </c>
      <c r="XBM181" s="216">
        <f t="shared" si="302"/>
        <v>0</v>
      </c>
      <c r="XBN181" s="216">
        <f t="shared" si="302"/>
        <v>0</v>
      </c>
      <c r="XBO181" s="216">
        <f t="shared" si="302"/>
        <v>0</v>
      </c>
      <c r="XBP181" s="216">
        <f t="shared" si="302"/>
        <v>0</v>
      </c>
      <c r="XBQ181" s="216">
        <f t="shared" si="302"/>
        <v>0</v>
      </c>
      <c r="XBR181" s="216">
        <f t="shared" si="302"/>
        <v>0</v>
      </c>
      <c r="XBS181" s="216">
        <f t="shared" si="302"/>
        <v>0</v>
      </c>
      <c r="XBT181" s="216">
        <f t="shared" si="302"/>
        <v>0</v>
      </c>
      <c r="XBU181" s="216">
        <f t="shared" si="302"/>
        <v>0</v>
      </c>
      <c r="XBV181" s="216">
        <f t="shared" si="302"/>
        <v>0</v>
      </c>
      <c r="XBW181" s="216">
        <f t="shared" si="302"/>
        <v>0</v>
      </c>
      <c r="XBX181" s="216">
        <f t="shared" si="302"/>
        <v>0</v>
      </c>
      <c r="XBY181" s="216">
        <f t="shared" si="302"/>
        <v>0</v>
      </c>
      <c r="XBZ181" s="216">
        <f t="shared" si="302"/>
        <v>0</v>
      </c>
      <c r="XCA181" s="216">
        <f t="shared" si="302"/>
        <v>0</v>
      </c>
      <c r="XCB181" s="216">
        <f t="shared" si="302"/>
        <v>0</v>
      </c>
      <c r="XCC181" s="216">
        <f t="shared" si="302"/>
        <v>0</v>
      </c>
      <c r="XCD181" s="216">
        <f t="shared" si="302"/>
        <v>0</v>
      </c>
      <c r="XCE181" s="216">
        <f t="shared" si="302"/>
        <v>0</v>
      </c>
      <c r="XCF181" s="216">
        <f t="shared" si="302"/>
        <v>0</v>
      </c>
      <c r="XCG181" s="216">
        <f t="shared" si="302"/>
        <v>0</v>
      </c>
      <c r="XCH181" s="216">
        <f t="shared" si="302"/>
        <v>0</v>
      </c>
      <c r="XCI181" s="216">
        <f t="shared" si="302"/>
        <v>0</v>
      </c>
      <c r="XCJ181" s="216">
        <f t="shared" si="302"/>
        <v>0</v>
      </c>
      <c r="XCK181" s="216">
        <f t="shared" si="302"/>
        <v>0</v>
      </c>
      <c r="XCL181" s="216">
        <f t="shared" si="302"/>
        <v>0</v>
      </c>
      <c r="XCM181" s="216">
        <f t="shared" si="302"/>
        <v>0</v>
      </c>
      <c r="XCN181" s="216">
        <f t="shared" si="302"/>
        <v>0</v>
      </c>
      <c r="XCO181" s="216">
        <f t="shared" si="302"/>
        <v>0</v>
      </c>
      <c r="XCP181" s="216">
        <f t="shared" si="302"/>
        <v>0</v>
      </c>
      <c r="XCQ181" s="216">
        <f t="shared" si="302"/>
        <v>0</v>
      </c>
      <c r="XCR181" s="216">
        <f t="shared" si="302"/>
        <v>0</v>
      </c>
      <c r="XCS181" s="216">
        <f t="shared" si="302"/>
        <v>0</v>
      </c>
      <c r="XCT181" s="216">
        <f t="shared" si="302"/>
        <v>0</v>
      </c>
      <c r="XCU181" s="216">
        <f t="shared" si="302"/>
        <v>0</v>
      </c>
      <c r="XCV181" s="216">
        <f t="shared" ref="XCV181:XFD181" si="303">XCV180+XCV174+XCV168+XCV155+XCV142+XCV131+XCV126+XCV110+XCV92+XCV76+XCV54+XCV22</f>
        <v>0</v>
      </c>
      <c r="XCW181" s="216">
        <f t="shared" si="303"/>
        <v>0</v>
      </c>
      <c r="XCX181" s="216">
        <f t="shared" si="303"/>
        <v>0</v>
      </c>
      <c r="XCY181" s="216">
        <f t="shared" si="303"/>
        <v>0</v>
      </c>
      <c r="XCZ181" s="216">
        <f t="shared" si="303"/>
        <v>0</v>
      </c>
      <c r="XDA181" s="216">
        <f t="shared" si="303"/>
        <v>0</v>
      </c>
      <c r="XDB181" s="216">
        <f t="shared" si="303"/>
        <v>0</v>
      </c>
      <c r="XDC181" s="216">
        <f t="shared" si="303"/>
        <v>0</v>
      </c>
      <c r="XDD181" s="216">
        <f t="shared" si="303"/>
        <v>0</v>
      </c>
      <c r="XDE181" s="216">
        <f t="shared" si="303"/>
        <v>0</v>
      </c>
      <c r="XDF181" s="216">
        <f t="shared" si="303"/>
        <v>0</v>
      </c>
      <c r="XDG181" s="216">
        <f t="shared" si="303"/>
        <v>0</v>
      </c>
      <c r="XDH181" s="216">
        <f t="shared" si="303"/>
        <v>0</v>
      </c>
      <c r="XDI181" s="216">
        <f t="shared" si="303"/>
        <v>0</v>
      </c>
      <c r="XDJ181" s="216">
        <f t="shared" si="303"/>
        <v>0</v>
      </c>
      <c r="XDK181" s="216">
        <f t="shared" si="303"/>
        <v>0</v>
      </c>
      <c r="XDL181" s="216">
        <f t="shared" si="303"/>
        <v>0</v>
      </c>
      <c r="XDM181" s="216">
        <f t="shared" si="303"/>
        <v>0</v>
      </c>
      <c r="XDN181" s="216">
        <f t="shared" si="303"/>
        <v>0</v>
      </c>
      <c r="XDO181" s="216">
        <f t="shared" si="303"/>
        <v>0</v>
      </c>
      <c r="XDP181" s="216">
        <f t="shared" si="303"/>
        <v>0</v>
      </c>
      <c r="XDQ181" s="216">
        <f t="shared" si="303"/>
        <v>0</v>
      </c>
      <c r="XDR181" s="216">
        <f t="shared" si="303"/>
        <v>0</v>
      </c>
      <c r="XDS181" s="216">
        <f t="shared" si="303"/>
        <v>0</v>
      </c>
      <c r="XDT181" s="216">
        <f t="shared" si="303"/>
        <v>0</v>
      </c>
      <c r="XDU181" s="216">
        <f t="shared" si="303"/>
        <v>0</v>
      </c>
      <c r="XDV181" s="216">
        <f t="shared" si="303"/>
        <v>0</v>
      </c>
      <c r="XDW181" s="216">
        <f t="shared" si="303"/>
        <v>0</v>
      </c>
      <c r="XDX181" s="216">
        <f t="shared" si="303"/>
        <v>0</v>
      </c>
      <c r="XDY181" s="216">
        <f t="shared" si="303"/>
        <v>0</v>
      </c>
      <c r="XDZ181" s="216">
        <f t="shared" si="303"/>
        <v>0</v>
      </c>
      <c r="XEA181" s="216">
        <f t="shared" si="303"/>
        <v>0</v>
      </c>
      <c r="XEB181" s="216">
        <f t="shared" si="303"/>
        <v>0</v>
      </c>
      <c r="XEC181" s="216">
        <f t="shared" si="303"/>
        <v>0</v>
      </c>
      <c r="XED181" s="216">
        <f t="shared" si="303"/>
        <v>0</v>
      </c>
      <c r="XEE181" s="216">
        <f t="shared" si="303"/>
        <v>0</v>
      </c>
      <c r="XEF181" s="216">
        <f t="shared" si="303"/>
        <v>0</v>
      </c>
      <c r="XEG181" s="216">
        <f t="shared" si="303"/>
        <v>0</v>
      </c>
      <c r="XEH181" s="216">
        <f t="shared" si="303"/>
        <v>0</v>
      </c>
      <c r="XEI181" s="216">
        <f t="shared" si="303"/>
        <v>0</v>
      </c>
      <c r="XEJ181" s="216">
        <f t="shared" si="303"/>
        <v>0</v>
      </c>
      <c r="XEK181" s="216">
        <f t="shared" si="303"/>
        <v>0</v>
      </c>
      <c r="XEL181" s="216">
        <f t="shared" si="303"/>
        <v>0</v>
      </c>
      <c r="XEM181" s="216">
        <f t="shared" si="303"/>
        <v>0</v>
      </c>
      <c r="XEN181" s="216">
        <f t="shared" si="303"/>
        <v>0</v>
      </c>
      <c r="XEO181" s="216">
        <f t="shared" si="303"/>
        <v>0</v>
      </c>
      <c r="XEP181" s="216">
        <f t="shared" si="303"/>
        <v>0</v>
      </c>
      <c r="XEQ181" s="216">
        <f t="shared" si="303"/>
        <v>0</v>
      </c>
      <c r="XER181" s="216">
        <f t="shared" si="303"/>
        <v>0</v>
      </c>
      <c r="XES181" s="216">
        <f t="shared" si="303"/>
        <v>0</v>
      </c>
      <c r="XET181" s="216">
        <f t="shared" si="303"/>
        <v>0</v>
      </c>
      <c r="XEU181" s="216">
        <f t="shared" si="303"/>
        <v>0</v>
      </c>
      <c r="XEV181" s="216">
        <f t="shared" si="303"/>
        <v>0</v>
      </c>
      <c r="XEW181" s="216">
        <f t="shared" si="303"/>
        <v>0</v>
      </c>
      <c r="XEX181" s="216">
        <f t="shared" si="303"/>
        <v>0</v>
      </c>
      <c r="XEY181" s="216">
        <f t="shared" si="303"/>
        <v>0</v>
      </c>
      <c r="XEZ181" s="216">
        <f t="shared" si="303"/>
        <v>0</v>
      </c>
      <c r="XFA181" s="216">
        <f t="shared" si="303"/>
        <v>0</v>
      </c>
      <c r="XFB181" s="216">
        <f t="shared" si="303"/>
        <v>0</v>
      </c>
      <c r="XFC181" s="216">
        <f t="shared" si="303"/>
        <v>0</v>
      </c>
      <c r="XFD181" s="216">
        <f t="shared" si="303"/>
        <v>0</v>
      </c>
    </row>
    <row r="182" spans="1:16384" s="151" customFormat="1" ht="17.25" customHeight="1" x14ac:dyDescent="0.3">
      <c r="A182" s="489" t="s">
        <v>59</v>
      </c>
      <c r="B182" s="489"/>
      <c r="C182" s="100">
        <f>(C181-L181-Z181)*0.0214</f>
        <v>19225517.842093997</v>
      </c>
      <c r="D182" s="100"/>
      <c r="E182" s="100"/>
      <c r="F182" s="100"/>
      <c r="G182" s="100"/>
      <c r="H182" s="100"/>
      <c r="I182" s="100"/>
      <c r="J182" s="102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22"/>
      <c r="AB182" s="122"/>
      <c r="AC182" s="122"/>
      <c r="AD182" s="122"/>
      <c r="AE182" s="193"/>
      <c r="AF182" s="122"/>
    </row>
    <row r="183" spans="1:16384" s="151" customFormat="1" ht="17.25" customHeight="1" x14ac:dyDescent="0.3">
      <c r="A183" s="501" t="s">
        <v>60</v>
      </c>
      <c r="B183" s="501"/>
      <c r="C183" s="111">
        <f>C181+C182</f>
        <v>969072646.65729392</v>
      </c>
      <c r="D183" s="100"/>
      <c r="E183" s="100"/>
      <c r="F183" s="100"/>
      <c r="G183" s="100"/>
      <c r="H183" s="100"/>
      <c r="I183" s="100"/>
      <c r="J183" s="102"/>
      <c r="K183" s="100">
        <f>C182+L181</f>
        <v>37533962.447293997</v>
      </c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22"/>
      <c r="AB183" s="122"/>
      <c r="AC183" s="122"/>
      <c r="AD183" s="122"/>
    </row>
    <row r="184" spans="1:16384" ht="23.25" hidden="1" customHeight="1" x14ac:dyDescent="0.3">
      <c r="A184" s="194"/>
      <c r="B184" s="126"/>
      <c r="C184" s="122"/>
      <c r="D184" s="127"/>
      <c r="E184" s="127"/>
      <c r="F184" s="127"/>
      <c r="G184" s="127"/>
      <c r="H184" s="127"/>
      <c r="I184" s="127"/>
      <c r="J184" s="106"/>
      <c r="K184" s="127"/>
      <c r="L184" s="127"/>
      <c r="M184" s="127"/>
      <c r="N184" s="122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2"/>
    </row>
    <row r="185" spans="1:16384" ht="23.25" hidden="1" customHeight="1" x14ac:dyDescent="0.3">
      <c r="A185" s="194"/>
      <c r="B185" s="126"/>
      <c r="C185" s="122"/>
      <c r="D185" s="127"/>
      <c r="E185" s="127"/>
      <c r="F185" s="127"/>
      <c r="G185" s="127"/>
      <c r="H185" s="127"/>
      <c r="I185" s="127"/>
      <c r="J185" s="106"/>
      <c r="K185" s="127"/>
      <c r="L185" s="127"/>
      <c r="M185" s="127"/>
      <c r="N185" s="122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</row>
    <row r="186" spans="1:16384" ht="23.25" hidden="1" customHeight="1" x14ac:dyDescent="0.3">
      <c r="A186" s="194"/>
      <c r="B186" s="126"/>
      <c r="C186" s="122"/>
      <c r="D186" s="127"/>
      <c r="E186" s="127"/>
      <c r="F186" s="127"/>
      <c r="G186" s="127"/>
      <c r="H186" s="127"/>
      <c r="I186" s="127"/>
      <c r="J186" s="106"/>
      <c r="K186" s="127"/>
      <c r="L186" s="127"/>
      <c r="M186" s="127"/>
      <c r="N186" s="122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</row>
    <row r="187" spans="1:16384" ht="23.25" hidden="1" customHeight="1" x14ac:dyDescent="0.3">
      <c r="A187" s="194"/>
      <c r="B187" s="126"/>
      <c r="C187" s="122"/>
      <c r="D187" s="127"/>
      <c r="E187" s="127"/>
      <c r="F187" s="127"/>
      <c r="G187" s="127"/>
      <c r="H187" s="127"/>
      <c r="I187" s="127"/>
      <c r="J187" s="106"/>
      <c r="K187" s="127"/>
      <c r="L187" s="127"/>
      <c r="M187" s="127"/>
      <c r="N187" s="122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</row>
    <row r="188" spans="1:16384" ht="23.25" hidden="1" customHeight="1" x14ac:dyDescent="0.3">
      <c r="A188" s="194"/>
      <c r="B188" s="126"/>
      <c r="C188" s="122"/>
      <c r="D188" s="127"/>
      <c r="E188" s="127"/>
      <c r="F188" s="127"/>
      <c r="G188" s="127"/>
      <c r="H188" s="127"/>
      <c r="I188" s="127"/>
      <c r="J188" s="106"/>
      <c r="K188" s="127"/>
      <c r="L188" s="127"/>
      <c r="M188" s="127"/>
      <c r="N188" s="122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</row>
    <row r="189" spans="1:16384" ht="23.25" hidden="1" customHeight="1" x14ac:dyDescent="0.3">
      <c r="A189" s="194"/>
      <c r="B189" s="128"/>
      <c r="C189" s="122"/>
      <c r="D189" s="127"/>
      <c r="E189" s="127"/>
      <c r="F189" s="127"/>
      <c r="G189" s="127"/>
      <c r="H189" s="127"/>
      <c r="I189" s="127"/>
      <c r="J189" s="106"/>
      <c r="K189" s="127"/>
      <c r="L189" s="127"/>
      <c r="M189" s="127"/>
      <c r="N189" s="122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</row>
    <row r="190" spans="1:16384" ht="23.25" hidden="1" customHeight="1" x14ac:dyDescent="0.3">
      <c r="A190" s="194"/>
      <c r="B190" s="126"/>
      <c r="C190" s="122"/>
      <c r="D190" s="127"/>
      <c r="E190" s="127"/>
      <c r="F190" s="127"/>
      <c r="G190" s="127"/>
      <c r="H190" s="127"/>
      <c r="I190" s="127"/>
      <c r="J190" s="106"/>
      <c r="K190" s="127"/>
      <c r="L190" s="127"/>
      <c r="M190" s="127"/>
      <c r="N190" s="122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2"/>
    </row>
    <row r="191" spans="1:16384" s="131" customFormat="1" ht="23.25" hidden="1" customHeight="1" x14ac:dyDescent="0.3">
      <c r="A191" s="194"/>
      <c r="B191" s="128"/>
      <c r="C191" s="122"/>
      <c r="D191" s="127"/>
      <c r="E191" s="129"/>
      <c r="F191" s="127"/>
      <c r="G191" s="127"/>
      <c r="H191" s="127"/>
      <c r="I191" s="127"/>
      <c r="J191" s="106"/>
      <c r="K191" s="130"/>
      <c r="L191" s="130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30"/>
      <c r="Z191" s="127"/>
    </row>
    <row r="192" spans="1:16384" s="131" customFormat="1" ht="23.25" hidden="1" customHeight="1" x14ac:dyDescent="0.3">
      <c r="A192" s="194"/>
      <c r="B192" s="132"/>
      <c r="C192" s="122"/>
      <c r="D192" s="127"/>
      <c r="E192" s="129"/>
      <c r="F192" s="127"/>
      <c r="G192" s="127"/>
      <c r="H192" s="127"/>
      <c r="I192" s="127"/>
      <c r="J192" s="106"/>
      <c r="K192" s="130"/>
      <c r="L192" s="130"/>
      <c r="M192" s="127"/>
      <c r="N192" s="127"/>
      <c r="O192" s="127"/>
      <c r="P192" s="127"/>
      <c r="Q192" s="122"/>
      <c r="R192" s="133"/>
      <c r="S192" s="127"/>
      <c r="T192" s="127"/>
      <c r="U192" s="127"/>
      <c r="V192" s="127"/>
      <c r="W192" s="127"/>
      <c r="X192" s="127"/>
      <c r="Y192" s="130"/>
      <c r="Z192" s="127"/>
    </row>
    <row r="193" spans="1:26" ht="23.25" hidden="1" customHeight="1" x14ac:dyDescent="0.3">
      <c r="A193" s="194"/>
      <c r="B193" s="126"/>
      <c r="C193" s="122"/>
      <c r="D193" s="127"/>
      <c r="E193" s="127"/>
      <c r="F193" s="127"/>
      <c r="G193" s="127"/>
      <c r="H193" s="127"/>
      <c r="I193" s="127"/>
      <c r="J193" s="106"/>
      <c r="K193" s="134"/>
      <c r="L193" s="127"/>
      <c r="M193" s="127"/>
      <c r="N193" s="122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</row>
    <row r="194" spans="1:26" ht="23.25" hidden="1" customHeight="1" x14ac:dyDescent="0.3">
      <c r="A194" s="194"/>
      <c r="B194" s="126"/>
      <c r="C194" s="122"/>
      <c r="D194" s="127"/>
      <c r="E194" s="127"/>
      <c r="F194" s="127"/>
      <c r="G194" s="127"/>
      <c r="H194" s="127"/>
      <c r="I194" s="127"/>
      <c r="J194" s="106"/>
      <c r="K194" s="134"/>
      <c r="L194" s="127"/>
      <c r="M194" s="127"/>
      <c r="N194" s="122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</row>
    <row r="195" spans="1:26" ht="23.25" hidden="1" customHeight="1" x14ac:dyDescent="0.3">
      <c r="A195" s="194"/>
      <c r="B195" s="126"/>
      <c r="C195" s="122"/>
      <c r="D195" s="127"/>
      <c r="E195" s="127"/>
      <c r="F195" s="127"/>
      <c r="G195" s="127"/>
      <c r="H195" s="127"/>
      <c r="I195" s="127"/>
      <c r="J195" s="106"/>
      <c r="K195" s="127"/>
      <c r="L195" s="127"/>
      <c r="M195" s="127"/>
      <c r="N195" s="122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</row>
    <row r="196" spans="1:26" ht="23.25" hidden="1" customHeight="1" x14ac:dyDescent="0.3">
      <c r="A196" s="194"/>
      <c r="B196" s="126"/>
      <c r="C196" s="122"/>
      <c r="D196" s="127"/>
      <c r="E196" s="127"/>
      <c r="F196" s="127"/>
      <c r="G196" s="127"/>
      <c r="H196" s="127"/>
      <c r="I196" s="127"/>
      <c r="J196" s="106"/>
      <c r="K196" s="127"/>
      <c r="L196" s="127"/>
      <c r="M196" s="127"/>
      <c r="N196" s="122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</row>
    <row r="197" spans="1:26" ht="23.25" hidden="1" customHeight="1" x14ac:dyDescent="0.3">
      <c r="A197" s="194"/>
      <c r="B197" s="126"/>
      <c r="C197" s="122"/>
      <c r="D197" s="127"/>
      <c r="E197" s="127"/>
      <c r="F197" s="127"/>
      <c r="G197" s="127"/>
      <c r="H197" s="127"/>
      <c r="I197" s="127"/>
      <c r="J197" s="106"/>
      <c r="K197" s="127"/>
      <c r="L197" s="127"/>
      <c r="M197" s="127"/>
      <c r="N197" s="122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</row>
    <row r="198" spans="1:26" ht="23.25" hidden="1" customHeight="1" x14ac:dyDescent="0.3">
      <c r="A198" s="194"/>
      <c r="B198" s="126"/>
      <c r="C198" s="122"/>
      <c r="D198" s="127"/>
      <c r="E198" s="127"/>
      <c r="F198" s="127"/>
      <c r="G198" s="127"/>
      <c r="H198" s="127"/>
      <c r="I198" s="127"/>
      <c r="J198" s="106"/>
      <c r="K198" s="127"/>
      <c r="L198" s="127"/>
      <c r="M198" s="127"/>
      <c r="N198" s="122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</row>
    <row r="199" spans="1:26" ht="23.25" hidden="1" customHeight="1" x14ac:dyDescent="0.3">
      <c r="A199" s="167"/>
      <c r="B199" s="132"/>
      <c r="C199" s="127"/>
      <c r="D199" s="127"/>
      <c r="E199" s="127"/>
      <c r="F199" s="127"/>
      <c r="G199" s="127"/>
      <c r="H199" s="127"/>
      <c r="I199" s="127"/>
      <c r="J199" s="106"/>
      <c r="K199" s="134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</row>
    <row r="200" spans="1:26" s="131" customFormat="1" ht="23.25" hidden="1" customHeight="1" x14ac:dyDescent="0.3">
      <c r="A200" s="167"/>
      <c r="B200" s="195"/>
      <c r="C200" s="136"/>
      <c r="D200" s="136"/>
      <c r="E200" s="136"/>
      <c r="F200" s="139"/>
      <c r="G200" s="139"/>
      <c r="H200" s="139"/>
      <c r="I200" s="139"/>
      <c r="J200" s="196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  <c r="Y200" s="139"/>
      <c r="Z200" s="139"/>
    </row>
    <row r="201" spans="1:26" s="131" customFormat="1" ht="23.25" hidden="1" customHeight="1" x14ac:dyDescent="0.3">
      <c r="A201" s="194"/>
      <c r="B201" s="138"/>
      <c r="C201" s="122"/>
      <c r="D201" s="127"/>
      <c r="E201" s="129"/>
      <c r="F201" s="127"/>
      <c r="G201" s="127"/>
      <c r="H201" s="127"/>
      <c r="I201" s="127"/>
      <c r="J201" s="106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30"/>
      <c r="Z201" s="127"/>
    </row>
    <row r="202" spans="1:26" s="131" customFormat="1" ht="23.25" hidden="1" customHeight="1" x14ac:dyDescent="0.3">
      <c r="A202" s="194"/>
      <c r="B202" s="128"/>
      <c r="C202" s="122"/>
      <c r="D202" s="127"/>
      <c r="E202" s="129"/>
      <c r="F202" s="127"/>
      <c r="G202" s="127"/>
      <c r="H202" s="127"/>
      <c r="I202" s="127"/>
      <c r="J202" s="106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30"/>
      <c r="Z202" s="127"/>
    </row>
    <row r="203" spans="1:26" s="131" customFormat="1" ht="23.25" hidden="1" customHeight="1" x14ac:dyDescent="0.3">
      <c r="A203" s="194"/>
      <c r="B203" s="128"/>
      <c r="C203" s="122"/>
      <c r="D203" s="127"/>
      <c r="E203" s="129"/>
      <c r="F203" s="127"/>
      <c r="G203" s="127"/>
      <c r="H203" s="127"/>
      <c r="I203" s="127"/>
      <c r="J203" s="106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30"/>
      <c r="Z203" s="127"/>
    </row>
    <row r="204" spans="1:26" s="131" customFormat="1" ht="23.25" hidden="1" customHeight="1" x14ac:dyDescent="0.3">
      <c r="A204" s="167"/>
      <c r="B204" s="128"/>
      <c r="C204" s="127"/>
      <c r="D204" s="127"/>
      <c r="E204" s="127"/>
      <c r="F204" s="127"/>
      <c r="G204" s="127"/>
      <c r="H204" s="127"/>
      <c r="I204" s="127"/>
      <c r="J204" s="106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</row>
    <row r="205" spans="1:26" ht="23.25" hidden="1" customHeight="1" x14ac:dyDescent="0.3">
      <c r="A205" s="167"/>
      <c r="B205" s="167"/>
      <c r="C205" s="137"/>
      <c r="D205" s="137"/>
      <c r="E205" s="137"/>
      <c r="F205" s="137"/>
      <c r="G205" s="137"/>
      <c r="H205" s="137"/>
      <c r="I205" s="137"/>
      <c r="J205" s="140"/>
      <c r="K205" s="141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</row>
    <row r="206" spans="1:26" ht="23.25" hidden="1" customHeight="1" x14ac:dyDescent="0.3">
      <c r="A206" s="167"/>
      <c r="B206" s="167"/>
      <c r="C206" s="135"/>
      <c r="D206" s="135"/>
      <c r="E206" s="135"/>
      <c r="F206" s="135"/>
      <c r="G206" s="135"/>
      <c r="H206" s="135"/>
      <c r="I206" s="135"/>
      <c r="J206" s="197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</row>
    <row r="207" spans="1:26" ht="23.25" hidden="1" customHeight="1" x14ac:dyDescent="0.3">
      <c r="A207" s="167"/>
      <c r="B207" s="167"/>
      <c r="C207" s="135"/>
      <c r="D207" s="136"/>
      <c r="E207" s="136"/>
      <c r="F207" s="136"/>
      <c r="G207" s="136"/>
      <c r="H207" s="136"/>
      <c r="I207" s="136"/>
      <c r="J207" s="198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</row>
    <row r="208" spans="1:26" ht="23.25" hidden="1" customHeight="1" x14ac:dyDescent="0.3">
      <c r="A208" s="194"/>
      <c r="B208" s="138"/>
      <c r="C208" s="122"/>
      <c r="D208" s="127"/>
      <c r="E208" s="137"/>
      <c r="F208" s="137"/>
      <c r="G208" s="137"/>
      <c r="H208" s="137"/>
      <c r="I208" s="137"/>
      <c r="J208" s="140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27"/>
    </row>
    <row r="209" spans="1:26" ht="23.25" hidden="1" customHeight="1" x14ac:dyDescent="0.3">
      <c r="A209" s="194"/>
      <c r="B209" s="126"/>
      <c r="C209" s="122"/>
      <c r="D209" s="127"/>
      <c r="E209" s="137"/>
      <c r="F209" s="137"/>
      <c r="G209" s="137"/>
      <c r="H209" s="137"/>
      <c r="I209" s="137"/>
      <c r="J209" s="140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27"/>
    </row>
    <row r="210" spans="1:26" ht="23.25" hidden="1" customHeight="1" x14ac:dyDescent="0.3">
      <c r="A210" s="194"/>
      <c r="B210" s="126"/>
      <c r="C210" s="122"/>
      <c r="D210" s="127"/>
      <c r="E210" s="137"/>
      <c r="F210" s="137"/>
      <c r="G210" s="137"/>
      <c r="H210" s="137"/>
      <c r="I210" s="137"/>
      <c r="J210" s="140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22"/>
    </row>
    <row r="211" spans="1:26" ht="23.25" hidden="1" customHeight="1" x14ac:dyDescent="0.3">
      <c r="A211" s="194"/>
      <c r="B211" s="138"/>
      <c r="C211" s="122"/>
      <c r="D211" s="127"/>
      <c r="E211" s="137"/>
      <c r="F211" s="137"/>
      <c r="G211" s="137"/>
      <c r="H211" s="137"/>
      <c r="I211" s="137"/>
      <c r="J211" s="140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22"/>
    </row>
    <row r="212" spans="1:26" ht="23.25" hidden="1" customHeight="1" x14ac:dyDescent="0.3">
      <c r="A212" s="194"/>
      <c r="B212" s="126"/>
      <c r="C212" s="122"/>
      <c r="D212" s="127"/>
      <c r="E212" s="137"/>
      <c r="F212" s="137"/>
      <c r="G212" s="137"/>
      <c r="H212" s="137"/>
      <c r="I212" s="137"/>
      <c r="J212" s="140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22"/>
    </row>
    <row r="213" spans="1:26" ht="23.25" hidden="1" customHeight="1" x14ac:dyDescent="0.3">
      <c r="A213" s="194"/>
      <c r="B213" s="138"/>
      <c r="C213" s="122"/>
      <c r="D213" s="127"/>
      <c r="E213" s="137"/>
      <c r="F213" s="137"/>
      <c r="G213" s="137"/>
      <c r="H213" s="137"/>
      <c r="I213" s="137"/>
      <c r="J213" s="140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22"/>
    </row>
    <row r="214" spans="1:26" ht="23.25" hidden="1" customHeight="1" x14ac:dyDescent="0.3">
      <c r="A214" s="194"/>
      <c r="B214" s="128"/>
      <c r="C214" s="122"/>
      <c r="D214" s="127"/>
      <c r="E214" s="137"/>
      <c r="F214" s="137"/>
      <c r="G214" s="137"/>
      <c r="H214" s="137"/>
      <c r="I214" s="137"/>
      <c r="J214" s="140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22"/>
    </row>
    <row r="215" spans="1:26" ht="23.25" hidden="1" customHeight="1" x14ac:dyDescent="0.3">
      <c r="A215" s="194"/>
      <c r="B215" s="126"/>
      <c r="C215" s="122"/>
      <c r="D215" s="127"/>
      <c r="E215" s="137"/>
      <c r="F215" s="137"/>
      <c r="G215" s="137"/>
      <c r="H215" s="137"/>
      <c r="I215" s="137"/>
      <c r="J215" s="140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27"/>
    </row>
    <row r="216" spans="1:26" ht="23.25" hidden="1" customHeight="1" x14ac:dyDescent="0.3">
      <c r="A216" s="194"/>
      <c r="B216" s="126"/>
      <c r="C216" s="122"/>
      <c r="D216" s="127"/>
      <c r="E216" s="137"/>
      <c r="F216" s="137"/>
      <c r="G216" s="137"/>
      <c r="H216" s="137"/>
      <c r="I216" s="137"/>
      <c r="J216" s="140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27"/>
    </row>
    <row r="217" spans="1:26" ht="23.25" hidden="1" customHeight="1" x14ac:dyDescent="0.3">
      <c r="A217" s="194"/>
      <c r="B217" s="126"/>
      <c r="C217" s="122"/>
      <c r="D217" s="127"/>
      <c r="E217" s="137"/>
      <c r="F217" s="137"/>
      <c r="G217" s="137"/>
      <c r="H217" s="137"/>
      <c r="I217" s="137"/>
      <c r="J217" s="140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27"/>
    </row>
    <row r="218" spans="1:26" ht="23.25" hidden="1" customHeight="1" x14ac:dyDescent="0.3">
      <c r="A218" s="194"/>
      <c r="B218" s="126"/>
      <c r="C218" s="122"/>
      <c r="D218" s="127"/>
      <c r="E218" s="137"/>
      <c r="F218" s="137"/>
      <c r="G218" s="137"/>
      <c r="H218" s="137"/>
      <c r="I218" s="137"/>
      <c r="J218" s="140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27"/>
    </row>
    <row r="219" spans="1:26" ht="23.25" hidden="1" customHeight="1" x14ac:dyDescent="0.3">
      <c r="A219" s="194"/>
      <c r="B219" s="126"/>
      <c r="C219" s="122"/>
      <c r="D219" s="127"/>
      <c r="E219" s="137"/>
      <c r="F219" s="137"/>
      <c r="G219" s="137"/>
      <c r="H219" s="137"/>
      <c r="I219" s="137"/>
      <c r="J219" s="140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27"/>
    </row>
    <row r="220" spans="1:26" ht="23.25" hidden="1" customHeight="1" x14ac:dyDescent="0.3">
      <c r="A220" s="194"/>
      <c r="B220" s="126"/>
      <c r="C220" s="122"/>
      <c r="D220" s="127"/>
      <c r="E220" s="137"/>
      <c r="F220" s="137"/>
      <c r="G220" s="137"/>
      <c r="H220" s="137"/>
      <c r="I220" s="137"/>
      <c r="J220" s="140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27"/>
    </row>
    <row r="221" spans="1:26" ht="23.25" hidden="1" customHeight="1" x14ac:dyDescent="0.3">
      <c r="A221" s="194"/>
      <c r="B221" s="126"/>
      <c r="C221" s="122"/>
      <c r="D221" s="127"/>
      <c r="E221" s="137"/>
      <c r="F221" s="137"/>
      <c r="G221" s="137"/>
      <c r="H221" s="137"/>
      <c r="I221" s="137"/>
      <c r="J221" s="140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27"/>
    </row>
    <row r="222" spans="1:26" ht="23.25" hidden="1" customHeight="1" x14ac:dyDescent="0.3">
      <c r="A222" s="194"/>
      <c r="B222" s="126"/>
      <c r="C222" s="122"/>
      <c r="D222" s="127"/>
      <c r="E222" s="137"/>
      <c r="F222" s="137"/>
      <c r="G222" s="137"/>
      <c r="H222" s="137"/>
      <c r="I222" s="137"/>
      <c r="J222" s="140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27"/>
    </row>
    <row r="223" spans="1:26" ht="23.25" hidden="1" customHeight="1" x14ac:dyDescent="0.3">
      <c r="A223" s="194"/>
      <c r="B223" s="126"/>
      <c r="C223" s="122"/>
      <c r="D223" s="127"/>
      <c r="E223" s="137"/>
      <c r="F223" s="137"/>
      <c r="G223" s="137"/>
      <c r="H223" s="137"/>
      <c r="I223" s="137"/>
      <c r="J223" s="140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27"/>
    </row>
    <row r="224" spans="1:26" ht="23.25" hidden="1" customHeight="1" x14ac:dyDescent="0.3">
      <c r="A224" s="194"/>
      <c r="B224" s="126"/>
      <c r="C224" s="122"/>
      <c r="D224" s="127"/>
      <c r="E224" s="137"/>
      <c r="F224" s="137"/>
      <c r="G224" s="137"/>
      <c r="H224" s="137"/>
      <c r="I224" s="137"/>
      <c r="J224" s="140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27"/>
    </row>
    <row r="225" spans="1:26" ht="23.25" hidden="1" customHeight="1" x14ac:dyDescent="0.3">
      <c r="A225" s="194"/>
      <c r="B225" s="126"/>
      <c r="C225" s="122"/>
      <c r="D225" s="127"/>
      <c r="E225" s="137"/>
      <c r="F225" s="137"/>
      <c r="G225" s="137"/>
      <c r="H225" s="137"/>
      <c r="I225" s="137"/>
      <c r="J225" s="140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27"/>
    </row>
    <row r="226" spans="1:26" ht="23.25" hidden="1" customHeight="1" x14ac:dyDescent="0.3">
      <c r="A226" s="194"/>
      <c r="B226" s="126"/>
      <c r="C226" s="122"/>
      <c r="D226" s="127"/>
      <c r="E226" s="137"/>
      <c r="F226" s="137"/>
      <c r="G226" s="137"/>
      <c r="H226" s="137"/>
      <c r="I226" s="137"/>
      <c r="J226" s="140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27"/>
    </row>
    <row r="227" spans="1:26" ht="23.25" hidden="1" customHeight="1" x14ac:dyDescent="0.3">
      <c r="A227" s="194"/>
      <c r="B227" s="126"/>
      <c r="C227" s="122"/>
      <c r="D227" s="127"/>
      <c r="E227" s="137"/>
      <c r="F227" s="137"/>
      <c r="G227" s="137"/>
      <c r="H227" s="137"/>
      <c r="I227" s="137"/>
      <c r="J227" s="140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27"/>
    </row>
    <row r="228" spans="1:26" ht="23.25" hidden="1" customHeight="1" x14ac:dyDescent="0.3">
      <c r="A228" s="194"/>
      <c r="B228" s="126"/>
      <c r="C228" s="122"/>
      <c r="D228" s="127"/>
      <c r="E228" s="137"/>
      <c r="F228" s="137"/>
      <c r="G228" s="137"/>
      <c r="H228" s="137"/>
      <c r="I228" s="137"/>
      <c r="J228" s="140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27"/>
    </row>
    <row r="229" spans="1:26" ht="23.25" hidden="1" customHeight="1" x14ac:dyDescent="0.3">
      <c r="A229" s="194"/>
      <c r="B229" s="126"/>
      <c r="C229" s="122"/>
      <c r="D229" s="127"/>
      <c r="E229" s="137"/>
      <c r="F229" s="137"/>
      <c r="G229" s="137"/>
      <c r="H229" s="137"/>
      <c r="I229" s="137"/>
      <c r="J229" s="140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27"/>
    </row>
    <row r="230" spans="1:26" ht="23.25" hidden="1" customHeight="1" x14ac:dyDescent="0.3">
      <c r="A230" s="194"/>
      <c r="B230" s="126"/>
      <c r="C230" s="122"/>
      <c r="D230" s="127"/>
      <c r="E230" s="137"/>
      <c r="F230" s="137"/>
      <c r="G230" s="137"/>
      <c r="H230" s="137"/>
      <c r="I230" s="137"/>
      <c r="J230" s="140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27"/>
    </row>
    <row r="231" spans="1:26" ht="23.25" hidden="1" customHeight="1" x14ac:dyDescent="0.3">
      <c r="A231" s="194"/>
      <c r="B231" s="126"/>
      <c r="C231" s="122"/>
      <c r="D231" s="127"/>
      <c r="E231" s="137"/>
      <c r="F231" s="137"/>
      <c r="G231" s="137"/>
      <c r="H231" s="137"/>
      <c r="I231" s="137"/>
      <c r="J231" s="140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27"/>
    </row>
    <row r="232" spans="1:26" ht="23.25" hidden="1" customHeight="1" x14ac:dyDescent="0.3">
      <c r="A232" s="194"/>
      <c r="B232" s="126"/>
      <c r="C232" s="122"/>
      <c r="D232" s="127"/>
      <c r="E232" s="137"/>
      <c r="F232" s="137"/>
      <c r="G232" s="137"/>
      <c r="H232" s="137"/>
      <c r="I232" s="137"/>
      <c r="J232" s="140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27"/>
    </row>
    <row r="233" spans="1:26" ht="23.25" hidden="1" customHeight="1" x14ac:dyDescent="0.3">
      <c r="A233" s="194"/>
      <c r="B233" s="126"/>
      <c r="C233" s="122"/>
      <c r="D233" s="127"/>
      <c r="E233" s="137"/>
      <c r="F233" s="137"/>
      <c r="G233" s="137"/>
      <c r="H233" s="137"/>
      <c r="I233" s="137"/>
      <c r="J233" s="140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27"/>
    </row>
    <row r="234" spans="1:26" ht="23.25" hidden="1" customHeight="1" x14ac:dyDescent="0.3">
      <c r="A234" s="194"/>
      <c r="B234" s="126"/>
      <c r="C234" s="122"/>
      <c r="D234" s="127"/>
      <c r="E234" s="137"/>
      <c r="F234" s="137"/>
      <c r="G234" s="137"/>
      <c r="H234" s="137"/>
      <c r="I234" s="137"/>
      <c r="J234" s="140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27"/>
    </row>
    <row r="235" spans="1:26" ht="23.25" hidden="1" customHeight="1" x14ac:dyDescent="0.3">
      <c r="A235" s="194"/>
      <c r="B235" s="126"/>
      <c r="C235" s="122"/>
      <c r="D235" s="127"/>
      <c r="E235" s="137"/>
      <c r="F235" s="137"/>
      <c r="G235" s="137"/>
      <c r="H235" s="137"/>
      <c r="I235" s="137"/>
      <c r="J235" s="140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27"/>
    </row>
    <row r="236" spans="1:26" ht="23.25" hidden="1" customHeight="1" x14ac:dyDescent="0.3">
      <c r="A236" s="194"/>
      <c r="B236" s="126"/>
      <c r="C236" s="122"/>
      <c r="D236" s="127"/>
      <c r="E236" s="137"/>
      <c r="F236" s="137"/>
      <c r="G236" s="137"/>
      <c r="H236" s="137"/>
      <c r="I236" s="137"/>
      <c r="J236" s="140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27"/>
    </row>
    <row r="237" spans="1:26" ht="23.25" hidden="1" customHeight="1" x14ac:dyDescent="0.3">
      <c r="A237" s="194"/>
      <c r="B237" s="126"/>
      <c r="C237" s="122"/>
      <c r="D237" s="127"/>
      <c r="E237" s="137"/>
      <c r="F237" s="137"/>
      <c r="G237" s="137"/>
      <c r="H237" s="137"/>
      <c r="I237" s="137"/>
      <c r="J237" s="140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27"/>
    </row>
    <row r="238" spans="1:26" ht="23.25" hidden="1" customHeight="1" x14ac:dyDescent="0.3">
      <c r="A238" s="194"/>
      <c r="B238" s="132"/>
      <c r="C238" s="122"/>
      <c r="D238" s="127"/>
      <c r="E238" s="137"/>
      <c r="F238" s="137"/>
      <c r="G238" s="137"/>
      <c r="H238" s="137"/>
      <c r="I238" s="137"/>
      <c r="J238" s="140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27"/>
    </row>
    <row r="239" spans="1:26" ht="23.25" hidden="1" customHeight="1" x14ac:dyDescent="0.3">
      <c r="A239" s="194"/>
      <c r="B239" s="126"/>
      <c r="C239" s="122"/>
      <c r="D239" s="127"/>
      <c r="E239" s="137"/>
      <c r="F239" s="137"/>
      <c r="G239" s="137"/>
      <c r="H239" s="137"/>
      <c r="I239" s="137"/>
      <c r="J239" s="140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27"/>
    </row>
    <row r="240" spans="1:26" ht="23.25" hidden="1" customHeight="1" x14ac:dyDescent="0.3">
      <c r="A240" s="194"/>
      <c r="B240" s="128"/>
      <c r="C240" s="122"/>
      <c r="D240" s="127"/>
      <c r="E240" s="137"/>
      <c r="F240" s="137"/>
      <c r="G240" s="137"/>
      <c r="H240" s="137"/>
      <c r="I240" s="137"/>
      <c r="J240" s="140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27"/>
    </row>
    <row r="241" spans="1:26" ht="23.25" hidden="1" customHeight="1" x14ac:dyDescent="0.3">
      <c r="A241" s="194"/>
      <c r="B241" s="128"/>
      <c r="C241" s="122"/>
      <c r="D241" s="127"/>
      <c r="E241" s="137"/>
      <c r="F241" s="137"/>
      <c r="G241" s="137"/>
      <c r="H241" s="137"/>
      <c r="I241" s="137"/>
      <c r="J241" s="140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27"/>
    </row>
    <row r="242" spans="1:26" ht="23.25" hidden="1" customHeight="1" x14ac:dyDescent="0.3">
      <c r="A242" s="194"/>
      <c r="B242" s="128"/>
      <c r="C242" s="122"/>
      <c r="D242" s="127"/>
      <c r="E242" s="137"/>
      <c r="F242" s="137"/>
      <c r="G242" s="137"/>
      <c r="H242" s="137"/>
      <c r="I242" s="137"/>
      <c r="J242" s="140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27"/>
    </row>
    <row r="243" spans="1:26" ht="23.25" hidden="1" customHeight="1" x14ac:dyDescent="0.3">
      <c r="A243" s="194"/>
      <c r="B243" s="128"/>
      <c r="C243" s="122"/>
      <c r="D243" s="127"/>
      <c r="E243" s="137"/>
      <c r="F243" s="137"/>
      <c r="G243" s="137"/>
      <c r="H243" s="137"/>
      <c r="I243" s="137"/>
      <c r="J243" s="140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27"/>
    </row>
    <row r="244" spans="1:26" ht="23.25" hidden="1" customHeight="1" x14ac:dyDescent="0.3">
      <c r="A244" s="194"/>
      <c r="B244" s="138"/>
      <c r="C244" s="122"/>
      <c r="D244" s="127"/>
      <c r="E244" s="137"/>
      <c r="F244" s="137"/>
      <c r="G244" s="137"/>
      <c r="H244" s="137"/>
      <c r="I244" s="137"/>
      <c r="J244" s="140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27"/>
    </row>
    <row r="245" spans="1:26" ht="23.25" hidden="1" customHeight="1" x14ac:dyDescent="0.3">
      <c r="A245" s="194"/>
      <c r="B245" s="126"/>
      <c r="C245" s="122"/>
      <c r="D245" s="127"/>
      <c r="E245" s="127"/>
      <c r="F245" s="127"/>
      <c r="G245" s="127"/>
      <c r="H245" s="127"/>
      <c r="I245" s="127"/>
      <c r="J245" s="106"/>
      <c r="K245" s="134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2"/>
      <c r="Z245" s="127"/>
    </row>
    <row r="246" spans="1:26" ht="23.25" hidden="1" customHeight="1" x14ac:dyDescent="0.3">
      <c r="A246" s="194"/>
      <c r="B246" s="126"/>
      <c r="C246" s="122"/>
      <c r="D246" s="127"/>
      <c r="E246" s="127"/>
      <c r="F246" s="127"/>
      <c r="G246" s="127"/>
      <c r="H246" s="127"/>
      <c r="I246" s="127"/>
      <c r="J246" s="106"/>
      <c r="K246" s="134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2"/>
      <c r="Z246" s="122"/>
    </row>
    <row r="247" spans="1:26" ht="23.25" hidden="1" customHeight="1" x14ac:dyDescent="0.3">
      <c r="A247" s="194"/>
      <c r="B247" s="126"/>
      <c r="C247" s="122"/>
      <c r="D247" s="127"/>
      <c r="E247" s="127"/>
      <c r="F247" s="127"/>
      <c r="G247" s="127"/>
      <c r="H247" s="127"/>
      <c r="I247" s="127"/>
      <c r="J247" s="106"/>
      <c r="K247" s="134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2"/>
      <c r="Z247" s="122"/>
    </row>
    <row r="248" spans="1:26" ht="23.25" hidden="1" customHeight="1" x14ac:dyDescent="0.3">
      <c r="A248" s="194"/>
      <c r="B248" s="126"/>
      <c r="C248" s="122"/>
      <c r="D248" s="127"/>
      <c r="E248" s="127"/>
      <c r="F248" s="127"/>
      <c r="G248" s="127"/>
      <c r="H248" s="127"/>
      <c r="I248" s="127"/>
      <c r="J248" s="106"/>
      <c r="K248" s="134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2"/>
      <c r="Z248" s="122"/>
    </row>
    <row r="249" spans="1:26" ht="23.25" hidden="1" customHeight="1" x14ac:dyDescent="0.3">
      <c r="A249" s="194"/>
      <c r="B249" s="126"/>
      <c r="C249" s="122"/>
      <c r="D249" s="127"/>
      <c r="E249" s="127"/>
      <c r="F249" s="127"/>
      <c r="G249" s="127"/>
      <c r="H249" s="127"/>
      <c r="I249" s="127"/>
      <c r="J249" s="106"/>
      <c r="K249" s="134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2"/>
      <c r="Z249" s="122"/>
    </row>
    <row r="250" spans="1:26" ht="23.25" hidden="1" customHeight="1" x14ac:dyDescent="0.3">
      <c r="A250" s="194"/>
      <c r="B250" s="126"/>
      <c r="C250" s="122"/>
      <c r="D250" s="127"/>
      <c r="E250" s="127"/>
      <c r="F250" s="127"/>
      <c r="G250" s="127"/>
      <c r="H250" s="127"/>
      <c r="I250" s="127"/>
      <c r="J250" s="106"/>
      <c r="K250" s="134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2"/>
      <c r="Z250" s="122"/>
    </row>
    <row r="251" spans="1:26" s="131" customFormat="1" ht="23.25" hidden="1" customHeight="1" x14ac:dyDescent="0.3">
      <c r="A251" s="194"/>
      <c r="B251" s="128"/>
      <c r="C251" s="122"/>
      <c r="D251" s="127"/>
      <c r="E251" s="127"/>
      <c r="F251" s="129"/>
      <c r="G251" s="129"/>
      <c r="H251" s="129"/>
      <c r="I251" s="129"/>
      <c r="J251" s="144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9"/>
      <c r="Z251" s="122"/>
    </row>
    <row r="252" spans="1:26" ht="23.25" hidden="1" customHeight="1" x14ac:dyDescent="0.3">
      <c r="A252" s="194"/>
      <c r="B252" s="126"/>
      <c r="C252" s="122"/>
      <c r="D252" s="127"/>
      <c r="E252" s="127"/>
      <c r="F252" s="127"/>
      <c r="G252" s="127"/>
      <c r="H252" s="127"/>
      <c r="I252" s="127"/>
      <c r="J252" s="106"/>
      <c r="K252" s="134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2"/>
      <c r="Z252" s="122"/>
    </row>
    <row r="253" spans="1:26" s="131" customFormat="1" ht="23.25" hidden="1" customHeight="1" x14ac:dyDescent="0.3">
      <c r="A253" s="194"/>
      <c r="B253" s="128"/>
      <c r="C253" s="122"/>
      <c r="D253" s="127"/>
      <c r="E253" s="127"/>
      <c r="F253" s="129"/>
      <c r="G253" s="129"/>
      <c r="H253" s="129"/>
      <c r="I253" s="129"/>
      <c r="J253" s="144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9"/>
      <c r="Z253" s="122"/>
    </row>
    <row r="254" spans="1:26" s="131" customFormat="1" ht="23.25" hidden="1" customHeight="1" x14ac:dyDescent="0.3">
      <c r="A254" s="194"/>
      <c r="B254" s="132"/>
      <c r="C254" s="122"/>
      <c r="D254" s="127"/>
      <c r="E254" s="127"/>
      <c r="F254" s="129"/>
      <c r="G254" s="129"/>
      <c r="H254" s="129"/>
      <c r="I254" s="129"/>
      <c r="J254" s="144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2"/>
      <c r="Z254" s="122"/>
    </row>
    <row r="255" spans="1:26" ht="23.25" hidden="1" customHeight="1" x14ac:dyDescent="0.3">
      <c r="A255" s="194"/>
      <c r="B255" s="126"/>
      <c r="C255" s="122"/>
      <c r="D255" s="127"/>
      <c r="E255" s="127"/>
      <c r="F255" s="127"/>
      <c r="G255" s="127"/>
      <c r="H255" s="127"/>
      <c r="I255" s="127"/>
      <c r="J255" s="106"/>
      <c r="K255" s="134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2"/>
      <c r="Z255" s="122"/>
    </row>
    <row r="256" spans="1:26" ht="23.25" hidden="1" customHeight="1" x14ac:dyDescent="0.3">
      <c r="A256" s="194"/>
      <c r="B256" s="126"/>
      <c r="C256" s="122"/>
      <c r="D256" s="127"/>
      <c r="E256" s="127"/>
      <c r="F256" s="127"/>
      <c r="G256" s="127"/>
      <c r="H256" s="127"/>
      <c r="I256" s="127"/>
      <c r="J256" s="106"/>
      <c r="K256" s="134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2"/>
      <c r="Z256" s="127"/>
    </row>
    <row r="257" spans="1:26" ht="23.25" hidden="1" customHeight="1" x14ac:dyDescent="0.3">
      <c r="A257" s="167"/>
      <c r="B257" s="132"/>
      <c r="C257" s="122"/>
      <c r="D257" s="122"/>
      <c r="E257" s="122"/>
      <c r="F257" s="122"/>
      <c r="G257" s="122"/>
      <c r="H257" s="122"/>
      <c r="I257" s="122"/>
      <c r="J257" s="145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</row>
    <row r="258" spans="1:26" ht="23.25" hidden="1" customHeight="1" x14ac:dyDescent="0.3">
      <c r="A258" s="167"/>
      <c r="B258" s="132"/>
      <c r="C258" s="122"/>
      <c r="D258" s="122"/>
      <c r="E258" s="122"/>
      <c r="F258" s="122"/>
      <c r="G258" s="122"/>
      <c r="H258" s="122"/>
      <c r="I258" s="122"/>
      <c r="J258" s="145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</row>
    <row r="259" spans="1:26" ht="23.25" hidden="1" customHeight="1" x14ac:dyDescent="0.3">
      <c r="A259" s="194"/>
      <c r="B259" s="126"/>
      <c r="C259" s="122"/>
      <c r="D259" s="127"/>
      <c r="E259" s="137"/>
      <c r="F259" s="137"/>
      <c r="G259" s="137"/>
      <c r="H259" s="137"/>
      <c r="I259" s="137"/>
      <c r="J259" s="140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27"/>
    </row>
    <row r="260" spans="1:26" ht="23.25" hidden="1" customHeight="1" x14ac:dyDescent="0.3">
      <c r="A260" s="167"/>
      <c r="B260" s="132"/>
      <c r="C260" s="122"/>
      <c r="D260" s="122"/>
      <c r="E260" s="122"/>
      <c r="F260" s="122"/>
      <c r="G260" s="122"/>
      <c r="H260" s="122"/>
      <c r="I260" s="122"/>
      <c r="J260" s="145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</row>
    <row r="261" spans="1:26" ht="23.25" hidden="1" customHeight="1" x14ac:dyDescent="0.3">
      <c r="A261" s="167"/>
      <c r="B261" s="167"/>
      <c r="C261" s="135"/>
      <c r="D261" s="136"/>
      <c r="E261" s="136"/>
      <c r="F261" s="136"/>
      <c r="G261" s="136"/>
      <c r="H261" s="136"/>
      <c r="I261" s="136"/>
      <c r="J261" s="198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</row>
    <row r="262" spans="1:26" ht="23.25" hidden="1" customHeight="1" x14ac:dyDescent="0.3">
      <c r="A262" s="194"/>
      <c r="B262" s="126"/>
      <c r="C262" s="122"/>
      <c r="D262" s="127"/>
      <c r="E262" s="127"/>
      <c r="F262" s="127"/>
      <c r="G262" s="127"/>
      <c r="H262" s="127"/>
      <c r="I262" s="127"/>
      <c r="J262" s="106"/>
      <c r="K262" s="127"/>
      <c r="L262" s="127"/>
      <c r="M262" s="122"/>
      <c r="N262" s="127"/>
      <c r="O262" s="122"/>
      <c r="P262" s="127"/>
      <c r="Q262" s="122"/>
      <c r="R262" s="127"/>
      <c r="S262" s="127"/>
      <c r="T262" s="127"/>
      <c r="U262" s="127"/>
      <c r="V262" s="127"/>
      <c r="W262" s="127"/>
      <c r="X262" s="127"/>
      <c r="Y262" s="122"/>
      <c r="Z262" s="127"/>
    </row>
    <row r="263" spans="1:26" ht="23.25" hidden="1" customHeight="1" x14ac:dyDescent="0.3">
      <c r="A263" s="194"/>
      <c r="B263" s="126"/>
      <c r="C263" s="122"/>
      <c r="D263" s="127"/>
      <c r="E263" s="127"/>
      <c r="F263" s="127"/>
      <c r="G263" s="127"/>
      <c r="H263" s="127"/>
      <c r="I263" s="127"/>
      <c r="J263" s="106"/>
      <c r="K263" s="127"/>
      <c r="L263" s="127"/>
      <c r="M263" s="122"/>
      <c r="N263" s="127"/>
      <c r="O263" s="122"/>
      <c r="P263" s="127"/>
      <c r="Q263" s="122"/>
      <c r="R263" s="127"/>
      <c r="S263" s="127"/>
      <c r="T263" s="127"/>
      <c r="U263" s="127"/>
      <c r="V263" s="127"/>
      <c r="W263" s="127"/>
      <c r="X263" s="127"/>
      <c r="Y263" s="122"/>
      <c r="Z263" s="122"/>
    </row>
    <row r="264" spans="1:26" ht="23.25" hidden="1" customHeight="1" x14ac:dyDescent="0.3">
      <c r="A264" s="194"/>
      <c r="B264" s="126"/>
      <c r="C264" s="122"/>
      <c r="D264" s="127"/>
      <c r="E264" s="127"/>
      <c r="F264" s="127"/>
      <c r="G264" s="127"/>
      <c r="H264" s="127"/>
      <c r="I264" s="127"/>
      <c r="J264" s="106"/>
      <c r="K264" s="127"/>
      <c r="L264" s="127"/>
      <c r="M264" s="122"/>
      <c r="N264" s="127"/>
      <c r="O264" s="122"/>
      <c r="P264" s="127"/>
      <c r="Q264" s="122"/>
      <c r="R264" s="127"/>
      <c r="S264" s="127"/>
      <c r="T264" s="122"/>
      <c r="U264" s="122"/>
      <c r="V264" s="122"/>
      <c r="W264" s="127"/>
      <c r="X264" s="127"/>
      <c r="Y264" s="122"/>
      <c r="Z264" s="122"/>
    </row>
    <row r="265" spans="1:26" ht="23.25" hidden="1" customHeight="1" x14ac:dyDescent="0.3">
      <c r="A265" s="194"/>
      <c r="B265" s="126"/>
      <c r="C265" s="122"/>
      <c r="D265" s="127"/>
      <c r="E265" s="127"/>
      <c r="F265" s="127"/>
      <c r="G265" s="127"/>
      <c r="H265" s="127"/>
      <c r="I265" s="127"/>
      <c r="J265" s="106"/>
      <c r="K265" s="127"/>
      <c r="L265" s="127"/>
      <c r="M265" s="122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2"/>
      <c r="Z265" s="122"/>
    </row>
    <row r="266" spans="1:26" ht="23.25" hidden="1" customHeight="1" x14ac:dyDescent="0.3">
      <c r="A266" s="194"/>
      <c r="B266" s="126"/>
      <c r="C266" s="122"/>
      <c r="D266" s="127"/>
      <c r="E266" s="127"/>
      <c r="F266" s="127"/>
      <c r="G266" s="127"/>
      <c r="H266" s="127"/>
      <c r="I266" s="127"/>
      <c r="J266" s="106"/>
      <c r="K266" s="127"/>
      <c r="L266" s="127"/>
      <c r="M266" s="122"/>
      <c r="N266" s="127"/>
      <c r="O266" s="122"/>
      <c r="P266" s="127"/>
      <c r="Q266" s="122"/>
      <c r="R266" s="127"/>
      <c r="S266" s="127"/>
      <c r="T266" s="127"/>
      <c r="U266" s="127"/>
      <c r="V266" s="127"/>
      <c r="W266" s="127"/>
      <c r="X266" s="127"/>
      <c r="Y266" s="122"/>
      <c r="Z266" s="122"/>
    </row>
    <row r="267" spans="1:26" ht="23.25" hidden="1" customHeight="1" x14ac:dyDescent="0.3">
      <c r="A267" s="194"/>
      <c r="B267" s="126"/>
      <c r="C267" s="122"/>
      <c r="D267" s="127"/>
      <c r="E267" s="127"/>
      <c r="F267" s="127"/>
      <c r="G267" s="127"/>
      <c r="H267" s="127"/>
      <c r="I267" s="127"/>
      <c r="J267" s="106"/>
      <c r="K267" s="127"/>
      <c r="L267" s="127"/>
      <c r="M267" s="122"/>
      <c r="N267" s="127"/>
      <c r="O267" s="122"/>
      <c r="P267" s="127"/>
      <c r="Q267" s="122"/>
      <c r="R267" s="127"/>
      <c r="S267" s="127"/>
      <c r="T267" s="127"/>
      <c r="U267" s="127"/>
      <c r="V267" s="127"/>
      <c r="W267" s="127"/>
      <c r="X267" s="127"/>
      <c r="Y267" s="122"/>
      <c r="Z267" s="122"/>
    </row>
    <row r="268" spans="1:26" ht="23.25" hidden="1" customHeight="1" x14ac:dyDescent="0.3">
      <c r="A268" s="194"/>
      <c r="B268" s="126"/>
      <c r="C268" s="122"/>
      <c r="D268" s="127"/>
      <c r="E268" s="127"/>
      <c r="F268" s="127"/>
      <c r="G268" s="127"/>
      <c r="H268" s="127"/>
      <c r="I268" s="127"/>
      <c r="J268" s="106"/>
      <c r="K268" s="127"/>
      <c r="L268" s="127"/>
      <c r="M268" s="122"/>
      <c r="N268" s="127"/>
      <c r="O268" s="122"/>
      <c r="P268" s="127"/>
      <c r="Q268" s="122"/>
      <c r="R268" s="127"/>
      <c r="S268" s="127"/>
      <c r="T268" s="127"/>
      <c r="U268" s="127"/>
      <c r="V268" s="127"/>
      <c r="W268" s="127"/>
      <c r="X268" s="127"/>
      <c r="Y268" s="122"/>
      <c r="Z268" s="122"/>
    </row>
    <row r="269" spans="1:26" ht="23.25" hidden="1" customHeight="1" x14ac:dyDescent="0.3">
      <c r="A269" s="194"/>
      <c r="B269" s="126"/>
      <c r="C269" s="122"/>
      <c r="D269" s="127"/>
      <c r="E269" s="127"/>
      <c r="F269" s="127"/>
      <c r="G269" s="127"/>
      <c r="H269" s="127"/>
      <c r="I269" s="127"/>
      <c r="J269" s="106"/>
      <c r="K269" s="127"/>
      <c r="L269" s="127"/>
      <c r="M269" s="122"/>
      <c r="N269" s="127"/>
      <c r="O269" s="122"/>
      <c r="P269" s="127"/>
      <c r="Q269" s="122"/>
      <c r="R269" s="122"/>
      <c r="S269" s="127"/>
      <c r="T269" s="127"/>
      <c r="U269" s="127"/>
      <c r="V269" s="127"/>
      <c r="W269" s="127"/>
      <c r="X269" s="127"/>
      <c r="Y269" s="122"/>
      <c r="Z269" s="122"/>
    </row>
    <row r="270" spans="1:26" ht="23.25" hidden="1" customHeight="1" x14ac:dyDescent="0.3">
      <c r="A270" s="194"/>
      <c r="B270" s="132"/>
      <c r="C270" s="122"/>
      <c r="D270" s="127"/>
      <c r="E270" s="137"/>
      <c r="F270" s="137"/>
      <c r="G270" s="137"/>
      <c r="H270" s="137"/>
      <c r="I270" s="137"/>
      <c r="J270" s="140"/>
      <c r="K270" s="137"/>
      <c r="L270" s="137"/>
      <c r="M270" s="127"/>
      <c r="N270" s="12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27"/>
    </row>
    <row r="271" spans="1:26" ht="23.25" hidden="1" customHeight="1" x14ac:dyDescent="0.3">
      <c r="A271" s="194"/>
      <c r="B271" s="132"/>
      <c r="C271" s="122"/>
      <c r="D271" s="127"/>
      <c r="E271" s="137"/>
      <c r="F271" s="137"/>
      <c r="G271" s="137"/>
      <c r="H271" s="137"/>
      <c r="I271" s="137"/>
      <c r="J271" s="140"/>
      <c r="K271" s="137"/>
      <c r="L271" s="137"/>
      <c r="M271" s="127"/>
      <c r="N271" s="12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27"/>
    </row>
    <row r="272" spans="1:26" ht="23.25" hidden="1" customHeight="1" x14ac:dyDescent="0.3">
      <c r="A272" s="194"/>
      <c r="B272" s="132"/>
      <c r="C272" s="122"/>
      <c r="D272" s="127"/>
      <c r="E272" s="137"/>
      <c r="F272" s="137"/>
      <c r="G272" s="137"/>
      <c r="H272" s="137"/>
      <c r="I272" s="137"/>
      <c r="J272" s="140"/>
      <c r="K272" s="137"/>
      <c r="L272" s="137"/>
      <c r="M272" s="127"/>
      <c r="N272" s="12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27"/>
    </row>
    <row r="273" spans="1:26" ht="23.25" hidden="1" customHeight="1" x14ac:dyDescent="0.3">
      <c r="A273" s="194"/>
      <c r="B273" s="132"/>
      <c r="C273" s="122"/>
      <c r="D273" s="127"/>
      <c r="E273" s="137"/>
      <c r="F273" s="137"/>
      <c r="G273" s="137"/>
      <c r="H273" s="137"/>
      <c r="I273" s="137"/>
      <c r="J273" s="140"/>
      <c r="K273" s="137"/>
      <c r="L273" s="137"/>
      <c r="M273" s="127"/>
      <c r="N273" s="12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27"/>
    </row>
    <row r="274" spans="1:26" ht="23.25" hidden="1" customHeight="1" x14ac:dyDescent="0.3">
      <c r="A274" s="194"/>
      <c r="B274" s="132"/>
      <c r="C274" s="122"/>
      <c r="D274" s="127"/>
      <c r="E274" s="137"/>
      <c r="F274" s="137"/>
      <c r="G274" s="137"/>
      <c r="H274" s="137"/>
      <c r="I274" s="137"/>
      <c r="J274" s="140"/>
      <c r="K274" s="137"/>
      <c r="L274" s="137"/>
      <c r="M274" s="127"/>
      <c r="N274" s="12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27"/>
    </row>
    <row r="275" spans="1:26" ht="23.25" hidden="1" customHeight="1" x14ac:dyDescent="0.3">
      <c r="A275" s="194"/>
      <c r="B275" s="132"/>
      <c r="C275" s="122"/>
      <c r="D275" s="127"/>
      <c r="E275" s="137"/>
      <c r="F275" s="137"/>
      <c r="G275" s="137"/>
      <c r="H275" s="137"/>
      <c r="I275" s="137"/>
      <c r="J275" s="140"/>
      <c r="K275" s="137"/>
      <c r="L275" s="137"/>
      <c r="M275" s="127"/>
      <c r="N275" s="12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27"/>
    </row>
    <row r="276" spans="1:26" ht="23.25" hidden="1" customHeight="1" x14ac:dyDescent="0.3">
      <c r="A276" s="194"/>
      <c r="B276" s="132"/>
      <c r="C276" s="122"/>
      <c r="D276" s="127"/>
      <c r="E276" s="137"/>
      <c r="F276" s="137"/>
      <c r="G276" s="137"/>
      <c r="H276" s="137"/>
      <c r="I276" s="137"/>
      <c r="J276" s="140"/>
      <c r="K276" s="137"/>
      <c r="L276" s="137"/>
      <c r="M276" s="127"/>
      <c r="N276" s="127"/>
      <c r="O276" s="137"/>
      <c r="P276" s="137"/>
      <c r="Q276" s="127"/>
      <c r="R276" s="127"/>
      <c r="S276" s="137"/>
      <c r="T276" s="137"/>
      <c r="U276" s="137"/>
      <c r="V276" s="137"/>
      <c r="W276" s="137"/>
      <c r="X276" s="137"/>
      <c r="Y276" s="137"/>
      <c r="Z276" s="127"/>
    </row>
    <row r="277" spans="1:26" ht="23.25" hidden="1" customHeight="1" x14ac:dyDescent="0.3">
      <c r="A277" s="194"/>
      <c r="B277" s="132"/>
      <c r="C277" s="122"/>
      <c r="D277" s="127"/>
      <c r="E277" s="137"/>
      <c r="F277" s="137"/>
      <c r="G277" s="137"/>
      <c r="H277" s="137"/>
      <c r="I277" s="137"/>
      <c r="J277" s="140"/>
      <c r="K277" s="137"/>
      <c r="L277" s="137"/>
      <c r="M277" s="127"/>
      <c r="N277" s="127"/>
      <c r="O277" s="137"/>
      <c r="P277" s="137"/>
      <c r="Q277" s="127"/>
      <c r="R277" s="127"/>
      <c r="S277" s="137"/>
      <c r="T277" s="137"/>
      <c r="U277" s="137"/>
      <c r="V277" s="137"/>
      <c r="W277" s="137"/>
      <c r="X277" s="137"/>
      <c r="Y277" s="137"/>
      <c r="Z277" s="127"/>
    </row>
    <row r="278" spans="1:26" ht="23.25" hidden="1" customHeight="1" x14ac:dyDescent="0.3">
      <c r="A278" s="194"/>
      <c r="B278" s="126"/>
      <c r="C278" s="122"/>
      <c r="D278" s="127"/>
      <c r="E278" s="127"/>
      <c r="F278" s="127"/>
      <c r="G278" s="127"/>
      <c r="H278" s="127"/>
      <c r="I278" s="127"/>
      <c r="J278" s="106"/>
      <c r="K278" s="127"/>
      <c r="L278" s="127"/>
      <c r="M278" s="122"/>
      <c r="N278" s="127"/>
      <c r="O278" s="127"/>
      <c r="P278" s="127"/>
      <c r="Q278" s="127"/>
      <c r="R278" s="122"/>
      <c r="S278" s="127"/>
      <c r="T278" s="127"/>
      <c r="U278" s="127"/>
      <c r="V278" s="127"/>
      <c r="W278" s="127"/>
      <c r="X278" s="127"/>
      <c r="Y278" s="122"/>
      <c r="Z278" s="122"/>
    </row>
    <row r="279" spans="1:26" ht="23.25" hidden="1" customHeight="1" x14ac:dyDescent="0.3">
      <c r="A279" s="194"/>
      <c r="B279" s="126"/>
      <c r="C279" s="122"/>
      <c r="D279" s="127"/>
      <c r="E279" s="127"/>
      <c r="F279" s="127"/>
      <c r="G279" s="127"/>
      <c r="H279" s="127"/>
      <c r="I279" s="127"/>
      <c r="J279" s="106"/>
      <c r="K279" s="127"/>
      <c r="L279" s="127"/>
      <c r="M279" s="122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2"/>
      <c r="Z279" s="122"/>
    </row>
    <row r="280" spans="1:26" ht="23.25" hidden="1" customHeight="1" x14ac:dyDescent="0.3">
      <c r="A280" s="167"/>
      <c r="B280" s="132"/>
      <c r="C280" s="122"/>
      <c r="D280" s="122"/>
      <c r="E280" s="122"/>
      <c r="F280" s="122"/>
      <c r="G280" s="122"/>
      <c r="H280" s="122"/>
      <c r="I280" s="122"/>
      <c r="J280" s="145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</row>
    <row r="281" spans="1:26" ht="23.25" hidden="1" customHeight="1" x14ac:dyDescent="0.3">
      <c r="A281" s="167"/>
      <c r="B281" s="195"/>
      <c r="C281" s="136"/>
      <c r="D281" s="122"/>
      <c r="E281" s="122"/>
      <c r="F281" s="122"/>
      <c r="G281" s="122"/>
      <c r="H281" s="122"/>
      <c r="I281" s="122"/>
      <c r="J281" s="145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</row>
    <row r="282" spans="1:26" ht="23.25" hidden="1" customHeight="1" x14ac:dyDescent="0.3">
      <c r="A282" s="194"/>
      <c r="B282" s="132"/>
      <c r="C282" s="122"/>
      <c r="D282" s="122"/>
      <c r="E282" s="122"/>
      <c r="F282" s="122"/>
      <c r="G282" s="122"/>
      <c r="H282" s="122"/>
      <c r="I282" s="122"/>
      <c r="J282" s="145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</row>
    <row r="283" spans="1:26" ht="23.25" hidden="1" customHeight="1" x14ac:dyDescent="0.3">
      <c r="A283" s="167"/>
      <c r="B283" s="167"/>
      <c r="C283" s="122"/>
      <c r="D283" s="122"/>
      <c r="E283" s="122"/>
      <c r="F283" s="122"/>
      <c r="G283" s="122"/>
      <c r="H283" s="122"/>
      <c r="I283" s="122"/>
      <c r="J283" s="145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</row>
    <row r="284" spans="1:26" ht="23.25" hidden="1" customHeight="1" x14ac:dyDescent="0.3">
      <c r="A284" s="167"/>
      <c r="B284" s="167"/>
      <c r="C284" s="135"/>
      <c r="D284" s="136"/>
      <c r="E284" s="136"/>
      <c r="F284" s="136"/>
      <c r="G284" s="136"/>
      <c r="H284" s="136"/>
      <c r="I284" s="136"/>
      <c r="J284" s="198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36"/>
      <c r="Z284" s="136"/>
    </row>
    <row r="285" spans="1:26" ht="23.25" hidden="1" customHeight="1" x14ac:dyDescent="0.3">
      <c r="A285" s="194"/>
      <c r="B285" s="126"/>
      <c r="C285" s="122"/>
      <c r="D285" s="127"/>
      <c r="E285" s="127"/>
      <c r="F285" s="127"/>
      <c r="G285" s="127"/>
      <c r="H285" s="127"/>
      <c r="I285" s="127"/>
      <c r="J285" s="106"/>
      <c r="K285" s="127"/>
      <c r="L285" s="127"/>
      <c r="M285" s="122"/>
      <c r="N285" s="127"/>
      <c r="O285" s="127"/>
      <c r="P285" s="127"/>
      <c r="Q285" s="127"/>
      <c r="R285" s="122"/>
      <c r="S285" s="127"/>
      <c r="T285" s="127"/>
      <c r="U285" s="127"/>
      <c r="V285" s="127"/>
      <c r="W285" s="127"/>
      <c r="X285" s="127"/>
      <c r="Y285" s="122"/>
      <c r="Z285" s="122"/>
    </row>
    <row r="286" spans="1:26" ht="23.25" hidden="1" customHeight="1" x14ac:dyDescent="0.3">
      <c r="A286" s="194"/>
      <c r="B286" s="126"/>
      <c r="C286" s="122"/>
      <c r="D286" s="127"/>
      <c r="E286" s="127"/>
      <c r="F286" s="127"/>
      <c r="G286" s="127"/>
      <c r="H286" s="127"/>
      <c r="I286" s="127"/>
      <c r="J286" s="106"/>
      <c r="K286" s="127"/>
      <c r="L286" s="127"/>
      <c r="M286" s="122"/>
      <c r="N286" s="127"/>
      <c r="O286" s="127"/>
      <c r="P286" s="127"/>
      <c r="Q286" s="127"/>
      <c r="R286" s="122"/>
      <c r="S286" s="127"/>
      <c r="T286" s="127"/>
      <c r="U286" s="127"/>
      <c r="V286" s="127"/>
      <c r="W286" s="127"/>
      <c r="X286" s="127"/>
      <c r="Y286" s="122"/>
      <c r="Z286" s="122"/>
    </row>
    <row r="287" spans="1:26" ht="23.25" hidden="1" customHeight="1" x14ac:dyDescent="0.3">
      <c r="A287" s="194"/>
      <c r="B287" s="126"/>
      <c r="C287" s="122"/>
      <c r="D287" s="127"/>
      <c r="E287" s="127"/>
      <c r="F287" s="127"/>
      <c r="G287" s="127"/>
      <c r="H287" s="127"/>
      <c r="I287" s="127"/>
      <c r="J287" s="106"/>
      <c r="K287" s="127"/>
      <c r="L287" s="127"/>
      <c r="M287" s="122"/>
      <c r="N287" s="127"/>
      <c r="O287" s="127"/>
      <c r="P287" s="127"/>
      <c r="Q287" s="127"/>
      <c r="R287" s="122"/>
      <c r="S287" s="127"/>
      <c r="T287" s="127"/>
      <c r="U287" s="127"/>
      <c r="V287" s="127"/>
      <c r="W287" s="127"/>
      <c r="X287" s="127"/>
      <c r="Y287" s="122"/>
      <c r="Z287" s="122"/>
    </row>
    <row r="288" spans="1:26" ht="23.25" hidden="1" customHeight="1" x14ac:dyDescent="0.3">
      <c r="A288" s="194"/>
      <c r="B288" s="126"/>
      <c r="C288" s="122"/>
      <c r="D288" s="127"/>
      <c r="E288" s="127"/>
      <c r="F288" s="127"/>
      <c r="G288" s="127"/>
      <c r="H288" s="127"/>
      <c r="I288" s="127"/>
      <c r="J288" s="106"/>
      <c r="K288" s="127"/>
      <c r="L288" s="127"/>
      <c r="M288" s="122"/>
      <c r="N288" s="127"/>
      <c r="O288" s="127"/>
      <c r="P288" s="127"/>
      <c r="Q288" s="127"/>
      <c r="R288" s="122"/>
      <c r="S288" s="127"/>
      <c r="T288" s="127"/>
      <c r="U288" s="127"/>
      <c r="V288" s="127"/>
      <c r="W288" s="127"/>
      <c r="X288" s="127"/>
      <c r="Y288" s="122"/>
      <c r="Z288" s="122"/>
    </row>
    <row r="289" spans="1:26" ht="23.25" hidden="1" customHeight="1" x14ac:dyDescent="0.3">
      <c r="A289" s="194"/>
      <c r="B289" s="126"/>
      <c r="C289" s="122"/>
      <c r="D289" s="127"/>
      <c r="E289" s="127"/>
      <c r="F289" s="127"/>
      <c r="G289" s="127"/>
      <c r="H289" s="127"/>
      <c r="I289" s="127"/>
      <c r="J289" s="106"/>
      <c r="K289" s="127"/>
      <c r="L289" s="127"/>
      <c r="M289" s="122"/>
      <c r="N289" s="127"/>
      <c r="O289" s="127"/>
      <c r="P289" s="127"/>
      <c r="Q289" s="127"/>
      <c r="R289" s="122"/>
      <c r="S289" s="127"/>
      <c r="T289" s="127"/>
      <c r="U289" s="127"/>
      <c r="V289" s="127"/>
      <c r="W289" s="127"/>
      <c r="X289" s="127"/>
      <c r="Y289" s="122"/>
      <c r="Z289" s="122"/>
    </row>
    <row r="290" spans="1:26" ht="23.25" hidden="1" customHeight="1" x14ac:dyDescent="0.3">
      <c r="A290" s="194"/>
      <c r="B290" s="126"/>
      <c r="C290" s="122"/>
      <c r="D290" s="127"/>
      <c r="E290" s="127"/>
      <c r="F290" s="127"/>
      <c r="G290" s="127"/>
      <c r="H290" s="127"/>
      <c r="I290" s="127"/>
      <c r="J290" s="106"/>
      <c r="K290" s="127"/>
      <c r="L290" s="127"/>
      <c r="M290" s="122"/>
      <c r="N290" s="127"/>
      <c r="O290" s="127"/>
      <c r="P290" s="127"/>
      <c r="Q290" s="127"/>
      <c r="R290" s="122"/>
      <c r="S290" s="127"/>
      <c r="T290" s="127"/>
      <c r="U290" s="127"/>
      <c r="V290" s="127"/>
      <c r="W290" s="127"/>
      <c r="X290" s="127"/>
      <c r="Y290" s="122"/>
      <c r="Z290" s="122"/>
    </row>
    <row r="291" spans="1:26" ht="23.25" hidden="1" customHeight="1" x14ac:dyDescent="0.3">
      <c r="A291" s="167"/>
      <c r="B291" s="132"/>
      <c r="C291" s="122"/>
      <c r="D291" s="122"/>
      <c r="E291" s="122"/>
      <c r="F291" s="122"/>
      <c r="G291" s="122"/>
      <c r="H291" s="122"/>
      <c r="I291" s="122"/>
      <c r="J291" s="145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122"/>
      <c r="Y291" s="122"/>
      <c r="Z291" s="122"/>
    </row>
    <row r="292" spans="1:26" ht="23.25" hidden="1" customHeight="1" x14ac:dyDescent="0.3">
      <c r="A292" s="167"/>
      <c r="B292" s="195"/>
      <c r="C292" s="136"/>
      <c r="D292" s="136"/>
      <c r="E292" s="136"/>
      <c r="F292" s="136"/>
      <c r="G292" s="136"/>
      <c r="H292" s="136"/>
      <c r="I292" s="136"/>
      <c r="J292" s="198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136"/>
      <c r="Y292" s="136"/>
      <c r="Z292" s="136"/>
    </row>
    <row r="293" spans="1:26" ht="23.25" hidden="1" customHeight="1" x14ac:dyDescent="0.3">
      <c r="A293" s="194"/>
      <c r="B293" s="146"/>
      <c r="C293" s="122"/>
      <c r="D293" s="127"/>
      <c r="E293" s="122"/>
      <c r="F293" s="122"/>
      <c r="G293" s="122"/>
      <c r="H293" s="122"/>
      <c r="I293" s="122"/>
      <c r="J293" s="145"/>
      <c r="K293" s="122"/>
      <c r="L293" s="122"/>
      <c r="M293" s="122"/>
      <c r="N293" s="122"/>
      <c r="O293" s="122"/>
      <c r="P293" s="122"/>
      <c r="Q293" s="122"/>
      <c r="R293" s="122"/>
      <c r="S293" s="122"/>
      <c r="T293" s="122"/>
      <c r="U293" s="122"/>
      <c r="V293" s="122"/>
      <c r="W293" s="122"/>
      <c r="X293" s="122"/>
      <c r="Y293" s="122"/>
      <c r="Z293" s="122"/>
    </row>
    <row r="294" spans="1:26" ht="23.25" hidden="1" customHeight="1" x14ac:dyDescent="0.3">
      <c r="A294" s="194"/>
      <c r="B294" s="146"/>
      <c r="C294" s="122"/>
      <c r="D294" s="127"/>
      <c r="E294" s="122"/>
      <c r="F294" s="122"/>
      <c r="G294" s="122"/>
      <c r="H294" s="122"/>
      <c r="I294" s="122"/>
      <c r="J294" s="145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  <c r="Y294" s="122"/>
      <c r="Z294" s="122"/>
    </row>
    <row r="295" spans="1:26" ht="23.25" hidden="1" customHeight="1" x14ac:dyDescent="0.3">
      <c r="A295" s="194"/>
      <c r="B295" s="146"/>
      <c r="C295" s="122"/>
      <c r="D295" s="127"/>
      <c r="E295" s="122"/>
      <c r="F295" s="122"/>
      <c r="G295" s="122"/>
      <c r="H295" s="122"/>
      <c r="I295" s="122"/>
      <c r="J295" s="145"/>
      <c r="K295" s="122"/>
      <c r="L295" s="122"/>
      <c r="M295" s="122"/>
      <c r="N295" s="122"/>
      <c r="O295" s="122"/>
      <c r="P295" s="122"/>
      <c r="Q295" s="122"/>
      <c r="R295" s="122"/>
      <c r="S295" s="122"/>
      <c r="T295" s="122"/>
      <c r="U295" s="122"/>
      <c r="V295" s="122"/>
      <c r="W295" s="122"/>
      <c r="X295" s="122"/>
      <c r="Y295" s="122"/>
      <c r="Z295" s="122"/>
    </row>
    <row r="296" spans="1:26" ht="23.25" hidden="1" customHeight="1" x14ac:dyDescent="0.3">
      <c r="A296" s="194"/>
      <c r="B296" s="146"/>
      <c r="C296" s="122"/>
      <c r="D296" s="127"/>
      <c r="E296" s="122"/>
      <c r="F296" s="122"/>
      <c r="G296" s="122"/>
      <c r="H296" s="122"/>
      <c r="I296" s="122"/>
      <c r="J296" s="145"/>
      <c r="K296" s="122"/>
      <c r="L296" s="122"/>
      <c r="M296" s="122"/>
      <c r="N296" s="122"/>
      <c r="O296" s="122"/>
      <c r="P296" s="122"/>
      <c r="Q296" s="122"/>
      <c r="R296" s="122"/>
      <c r="S296" s="122"/>
      <c r="T296" s="122"/>
      <c r="U296" s="122"/>
      <c r="V296" s="122"/>
      <c r="W296" s="122"/>
      <c r="X296" s="122"/>
      <c r="Y296" s="122"/>
      <c r="Z296" s="122"/>
    </row>
    <row r="297" spans="1:26" ht="23.25" hidden="1" customHeight="1" x14ac:dyDescent="0.3">
      <c r="A297" s="194"/>
      <c r="B297" s="146"/>
      <c r="C297" s="122"/>
      <c r="D297" s="127"/>
      <c r="E297" s="122"/>
      <c r="F297" s="122"/>
      <c r="G297" s="122"/>
      <c r="H297" s="122"/>
      <c r="I297" s="122"/>
      <c r="J297" s="145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</row>
    <row r="298" spans="1:26" ht="23.25" hidden="1" customHeight="1" x14ac:dyDescent="0.3">
      <c r="A298" s="194"/>
      <c r="B298" s="146"/>
      <c r="C298" s="122"/>
      <c r="D298" s="127"/>
      <c r="E298" s="122"/>
      <c r="F298" s="122"/>
      <c r="G298" s="122"/>
      <c r="H298" s="122"/>
      <c r="I298" s="122"/>
      <c r="J298" s="145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</row>
    <row r="299" spans="1:26" ht="23.25" hidden="1" customHeight="1" x14ac:dyDescent="0.3">
      <c r="A299" s="167"/>
      <c r="B299" s="132"/>
      <c r="C299" s="122"/>
      <c r="D299" s="122"/>
      <c r="E299" s="122"/>
      <c r="F299" s="122"/>
      <c r="G299" s="122"/>
      <c r="H299" s="122"/>
      <c r="I299" s="122"/>
      <c r="J299" s="145"/>
      <c r="K299" s="122"/>
      <c r="L299" s="122"/>
      <c r="M299" s="122"/>
      <c r="N299" s="122"/>
      <c r="O299" s="122"/>
      <c r="P299" s="122"/>
      <c r="Q299" s="122"/>
      <c r="R299" s="122"/>
      <c r="S299" s="122"/>
      <c r="T299" s="122"/>
      <c r="U299" s="122"/>
      <c r="V299" s="122"/>
      <c r="W299" s="122"/>
      <c r="X299" s="122"/>
      <c r="Y299" s="122"/>
      <c r="Z299" s="122"/>
    </row>
    <row r="300" spans="1:26" ht="23.25" hidden="1" customHeight="1" x14ac:dyDescent="0.3">
      <c r="A300" s="167"/>
      <c r="B300" s="167"/>
      <c r="C300" s="135"/>
      <c r="D300" s="136"/>
      <c r="E300" s="136"/>
      <c r="F300" s="136"/>
      <c r="G300" s="136"/>
      <c r="H300" s="136"/>
      <c r="I300" s="136"/>
      <c r="J300" s="198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  <c r="Y300" s="136"/>
      <c r="Z300" s="136"/>
    </row>
    <row r="301" spans="1:26" ht="23.25" hidden="1" customHeight="1" x14ac:dyDescent="0.3">
      <c r="A301" s="194"/>
      <c r="B301" s="126"/>
      <c r="C301" s="122"/>
      <c r="D301" s="127"/>
      <c r="E301" s="122"/>
      <c r="F301" s="122"/>
      <c r="G301" s="122"/>
      <c r="H301" s="122"/>
      <c r="I301" s="122"/>
      <c r="J301" s="145"/>
      <c r="K301" s="122"/>
      <c r="L301" s="122"/>
      <c r="M301" s="122"/>
      <c r="N301" s="122"/>
      <c r="O301" s="122"/>
      <c r="P301" s="122"/>
      <c r="Q301" s="122"/>
      <c r="R301" s="122"/>
      <c r="S301" s="122"/>
      <c r="T301" s="122"/>
      <c r="U301" s="122"/>
      <c r="V301" s="122"/>
      <c r="W301" s="122"/>
      <c r="X301" s="122"/>
      <c r="Y301" s="122"/>
      <c r="Z301" s="122"/>
    </row>
    <row r="302" spans="1:26" ht="23.25" hidden="1" customHeight="1" x14ac:dyDescent="0.3">
      <c r="A302" s="194"/>
      <c r="B302" s="126"/>
      <c r="C302" s="122"/>
      <c r="D302" s="127"/>
      <c r="E302" s="122"/>
      <c r="F302" s="122"/>
      <c r="G302" s="122"/>
      <c r="H302" s="122"/>
      <c r="I302" s="122"/>
      <c r="J302" s="145"/>
      <c r="K302" s="125"/>
      <c r="L302" s="122"/>
      <c r="M302" s="122"/>
      <c r="N302" s="122"/>
      <c r="O302" s="122"/>
      <c r="P302" s="122"/>
      <c r="Q302" s="122"/>
      <c r="R302" s="122"/>
      <c r="S302" s="122"/>
      <c r="T302" s="122"/>
      <c r="U302" s="122"/>
      <c r="V302" s="122"/>
      <c r="W302" s="122"/>
      <c r="X302" s="122"/>
      <c r="Y302" s="122"/>
      <c r="Z302" s="122"/>
    </row>
    <row r="303" spans="1:26" ht="23.25" hidden="1" customHeight="1" x14ac:dyDescent="0.3">
      <c r="A303" s="194"/>
      <c r="B303" s="126"/>
      <c r="C303" s="122"/>
      <c r="D303" s="127"/>
      <c r="E303" s="122"/>
      <c r="F303" s="122"/>
      <c r="G303" s="122"/>
      <c r="H303" s="122"/>
      <c r="I303" s="122"/>
      <c r="J303" s="145"/>
      <c r="K303" s="125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</row>
    <row r="304" spans="1:26" ht="23.25" hidden="1" customHeight="1" x14ac:dyDescent="0.3">
      <c r="A304" s="194"/>
      <c r="B304" s="126"/>
      <c r="C304" s="122"/>
      <c r="D304" s="127"/>
      <c r="E304" s="167"/>
      <c r="F304" s="167"/>
      <c r="G304" s="167"/>
      <c r="H304" s="167"/>
      <c r="I304" s="167"/>
      <c r="J304" s="199"/>
      <c r="K304" s="125"/>
      <c r="L304" s="122"/>
      <c r="M304" s="167"/>
      <c r="N304" s="167"/>
      <c r="O304" s="167"/>
      <c r="P304" s="167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</row>
    <row r="305" spans="1:26" ht="23.25" hidden="1" customHeight="1" x14ac:dyDescent="0.3">
      <c r="A305" s="167"/>
      <c r="B305" s="132"/>
      <c r="C305" s="122"/>
      <c r="D305" s="122"/>
      <c r="E305" s="122"/>
      <c r="F305" s="122"/>
      <c r="G305" s="122"/>
      <c r="H305" s="122"/>
      <c r="I305" s="122"/>
      <c r="J305" s="145"/>
      <c r="K305" s="125"/>
      <c r="L305" s="122"/>
      <c r="M305" s="122"/>
      <c r="N305" s="122"/>
      <c r="O305" s="122"/>
      <c r="P305" s="122"/>
      <c r="Q305" s="122"/>
      <c r="R305" s="122"/>
      <c r="S305" s="122"/>
      <c r="T305" s="122"/>
      <c r="U305" s="122"/>
      <c r="V305" s="122"/>
      <c r="W305" s="122"/>
      <c r="X305" s="122"/>
      <c r="Y305" s="122"/>
      <c r="Z305" s="122"/>
    </row>
    <row r="306" spans="1:26" ht="23.25" hidden="1" customHeight="1" x14ac:dyDescent="0.3">
      <c r="A306" s="167"/>
      <c r="B306" s="167"/>
      <c r="C306" s="137"/>
      <c r="D306" s="137"/>
      <c r="E306" s="137"/>
      <c r="F306" s="137"/>
      <c r="G306" s="137"/>
      <c r="H306" s="137"/>
      <c r="I306" s="137"/>
      <c r="J306" s="140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</row>
    <row r="307" spans="1:26" ht="23.25" hidden="1" customHeight="1" x14ac:dyDescent="0.3">
      <c r="A307" s="167"/>
      <c r="B307" s="167"/>
      <c r="C307" s="135"/>
      <c r="D307" s="135"/>
      <c r="E307" s="135"/>
      <c r="F307" s="135"/>
      <c r="G307" s="135"/>
      <c r="H307" s="135"/>
      <c r="I307" s="135"/>
      <c r="J307" s="197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</row>
    <row r="308" spans="1:26" ht="23.25" hidden="1" customHeight="1" x14ac:dyDescent="0.3">
      <c r="A308" s="167"/>
      <c r="B308" s="167"/>
      <c r="C308" s="135"/>
      <c r="D308" s="136"/>
      <c r="E308" s="136"/>
      <c r="F308" s="136"/>
      <c r="G308" s="136"/>
      <c r="H308" s="136"/>
      <c r="I308" s="136"/>
      <c r="J308" s="198"/>
      <c r="K308" s="136"/>
      <c r="L308" s="136"/>
      <c r="M308" s="136"/>
      <c r="N308" s="136"/>
      <c r="O308" s="136"/>
      <c r="P308" s="136"/>
      <c r="Q308" s="136"/>
      <c r="R308" s="136"/>
      <c r="S308" s="136"/>
      <c r="T308" s="136"/>
      <c r="U308" s="136"/>
      <c r="V308" s="136"/>
      <c r="W308" s="136"/>
      <c r="X308" s="136"/>
      <c r="Y308" s="136"/>
      <c r="Z308" s="136"/>
    </row>
    <row r="309" spans="1:26" ht="23.25" hidden="1" customHeight="1" x14ac:dyDescent="0.3">
      <c r="A309" s="194"/>
      <c r="B309" s="132"/>
      <c r="C309" s="122"/>
      <c r="D309" s="127"/>
      <c r="E309" s="137"/>
      <c r="F309" s="137"/>
      <c r="G309" s="137"/>
      <c r="H309" s="137"/>
      <c r="I309" s="137"/>
      <c r="J309" s="140"/>
      <c r="K309" s="137"/>
      <c r="L309" s="137"/>
      <c r="M309" s="137"/>
      <c r="N309" s="137"/>
      <c r="O309" s="137"/>
      <c r="P309" s="137"/>
      <c r="Q309" s="137"/>
      <c r="R309" s="127"/>
      <c r="S309" s="137"/>
      <c r="T309" s="137"/>
      <c r="U309" s="137"/>
      <c r="V309" s="137"/>
      <c r="W309" s="137"/>
      <c r="X309" s="137"/>
      <c r="Y309" s="137"/>
      <c r="Z309" s="122"/>
    </row>
    <row r="310" spans="1:26" ht="23.25" hidden="1" customHeight="1" x14ac:dyDescent="0.3">
      <c r="A310" s="194"/>
      <c r="B310" s="132"/>
      <c r="C310" s="122"/>
      <c r="D310" s="127"/>
      <c r="E310" s="137"/>
      <c r="F310" s="137"/>
      <c r="G310" s="137"/>
      <c r="H310" s="137"/>
      <c r="I310" s="137"/>
      <c r="J310" s="140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22"/>
    </row>
    <row r="311" spans="1:26" ht="23.25" hidden="1" customHeight="1" x14ac:dyDescent="0.3">
      <c r="A311" s="194"/>
      <c r="B311" s="132"/>
      <c r="C311" s="122"/>
      <c r="D311" s="127"/>
      <c r="E311" s="137"/>
      <c r="F311" s="137"/>
      <c r="G311" s="137"/>
      <c r="H311" s="137"/>
      <c r="I311" s="137"/>
      <c r="J311" s="140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22"/>
    </row>
    <row r="312" spans="1:26" ht="23.25" hidden="1" customHeight="1" x14ac:dyDescent="0.3">
      <c r="A312" s="194"/>
      <c r="B312" s="126"/>
      <c r="C312" s="122"/>
      <c r="D312" s="127"/>
      <c r="E312" s="127"/>
      <c r="F312" s="127"/>
      <c r="G312" s="127"/>
      <c r="H312" s="127"/>
      <c r="I312" s="127"/>
      <c r="J312" s="106"/>
      <c r="K312" s="127"/>
      <c r="L312" s="127"/>
      <c r="M312" s="127"/>
      <c r="N312" s="122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2"/>
    </row>
    <row r="313" spans="1:26" ht="23.25" hidden="1" customHeight="1" x14ac:dyDescent="0.3">
      <c r="A313" s="167"/>
      <c r="B313" s="132"/>
      <c r="C313" s="127"/>
      <c r="D313" s="127"/>
      <c r="E313" s="127"/>
      <c r="F313" s="127"/>
      <c r="G313" s="127"/>
      <c r="H313" s="127"/>
      <c r="I313" s="127"/>
      <c r="J313" s="106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</row>
    <row r="314" spans="1:26" ht="23.25" hidden="1" customHeight="1" x14ac:dyDescent="0.3">
      <c r="A314" s="167"/>
      <c r="B314" s="167"/>
      <c r="C314" s="135"/>
      <c r="D314" s="136"/>
      <c r="E314" s="136"/>
      <c r="F314" s="136"/>
      <c r="G314" s="136"/>
      <c r="H314" s="136"/>
      <c r="I314" s="136"/>
      <c r="J314" s="198"/>
      <c r="K314" s="136"/>
      <c r="L314" s="136"/>
      <c r="M314" s="136"/>
      <c r="N314" s="136"/>
      <c r="O314" s="136"/>
      <c r="P314" s="136"/>
      <c r="Q314" s="136"/>
      <c r="R314" s="136"/>
      <c r="S314" s="136"/>
      <c r="T314" s="136"/>
      <c r="U314" s="136"/>
      <c r="V314" s="136"/>
      <c r="W314" s="136"/>
      <c r="X314" s="136"/>
      <c r="Y314" s="136"/>
      <c r="Z314" s="123"/>
    </row>
    <row r="315" spans="1:26" ht="23.25" hidden="1" customHeight="1" x14ac:dyDescent="0.3">
      <c r="A315" s="200"/>
      <c r="B315" s="126"/>
      <c r="C315" s="122"/>
      <c r="D315" s="127"/>
      <c r="E315" s="127"/>
      <c r="F315" s="127"/>
      <c r="G315" s="127"/>
      <c r="H315" s="127"/>
      <c r="I315" s="127"/>
      <c r="J315" s="106"/>
      <c r="K315" s="127"/>
      <c r="L315" s="127"/>
      <c r="M315" s="127"/>
      <c r="N315" s="122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3"/>
    </row>
    <row r="316" spans="1:26" ht="23.25" hidden="1" customHeight="1" x14ac:dyDescent="0.3">
      <c r="A316" s="132"/>
      <c r="B316" s="132"/>
      <c r="C316" s="127"/>
      <c r="D316" s="127"/>
      <c r="E316" s="127"/>
      <c r="F316" s="127"/>
      <c r="G316" s="127"/>
      <c r="H316" s="127"/>
      <c r="I316" s="127"/>
      <c r="J316" s="106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3"/>
    </row>
    <row r="317" spans="1:26" ht="23.25" hidden="1" customHeight="1" x14ac:dyDescent="0.3">
      <c r="A317" s="167"/>
      <c r="B317" s="167"/>
      <c r="C317" s="135"/>
      <c r="D317" s="136"/>
      <c r="E317" s="136"/>
      <c r="F317" s="136"/>
      <c r="G317" s="136"/>
      <c r="H317" s="136"/>
      <c r="I317" s="136"/>
      <c r="J317" s="198"/>
      <c r="K317" s="136"/>
      <c r="L317" s="136"/>
      <c r="M317" s="136"/>
      <c r="N317" s="136"/>
      <c r="O317" s="136"/>
      <c r="P317" s="136"/>
      <c r="Q317" s="136"/>
      <c r="R317" s="136"/>
      <c r="S317" s="136"/>
      <c r="T317" s="136"/>
      <c r="U317" s="136"/>
      <c r="V317" s="136"/>
      <c r="W317" s="136"/>
      <c r="X317" s="136"/>
      <c r="Y317" s="136"/>
      <c r="Z317" s="136"/>
    </row>
    <row r="318" spans="1:26" s="131" customFormat="1" ht="23.25" hidden="1" customHeight="1" x14ac:dyDescent="0.3">
      <c r="A318" s="194"/>
      <c r="B318" s="128"/>
      <c r="C318" s="122"/>
      <c r="D318" s="127"/>
      <c r="E318" s="129"/>
      <c r="F318" s="127"/>
      <c r="G318" s="127"/>
      <c r="H318" s="127"/>
      <c r="I318" s="127"/>
      <c r="J318" s="106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37"/>
      <c r="Z318" s="127"/>
    </row>
    <row r="319" spans="1:26" s="131" customFormat="1" ht="23.25" hidden="1" customHeight="1" x14ac:dyDescent="0.3">
      <c r="A319" s="194"/>
      <c r="B319" s="126"/>
      <c r="C319" s="122"/>
      <c r="D319" s="122"/>
      <c r="E319" s="127"/>
      <c r="F319" s="127"/>
      <c r="G319" s="127"/>
      <c r="H319" s="127"/>
      <c r="I319" s="127"/>
      <c r="J319" s="106"/>
      <c r="K319" s="127"/>
      <c r="L319" s="127"/>
      <c r="M319" s="122"/>
      <c r="N319" s="122"/>
      <c r="O319" s="122"/>
      <c r="P319" s="127"/>
      <c r="Q319" s="122"/>
      <c r="R319" s="122"/>
      <c r="S319" s="127"/>
      <c r="T319" s="127"/>
      <c r="U319" s="127"/>
      <c r="V319" s="127"/>
      <c r="W319" s="137"/>
      <c r="X319" s="122"/>
      <c r="Y319" s="122"/>
      <c r="Z319" s="127"/>
    </row>
    <row r="320" spans="1:26" s="131" customFormat="1" ht="23.25" hidden="1" customHeight="1" x14ac:dyDescent="0.3">
      <c r="A320" s="194"/>
      <c r="B320" s="126"/>
      <c r="C320" s="122"/>
      <c r="D320" s="122"/>
      <c r="E320" s="127"/>
      <c r="F320" s="127"/>
      <c r="G320" s="127"/>
      <c r="H320" s="127"/>
      <c r="I320" s="127"/>
      <c r="J320" s="106"/>
      <c r="K320" s="127"/>
      <c r="L320" s="127"/>
      <c r="M320" s="122"/>
      <c r="N320" s="122"/>
      <c r="O320" s="122"/>
      <c r="P320" s="127"/>
      <c r="Q320" s="122"/>
      <c r="R320" s="122"/>
      <c r="S320" s="127"/>
      <c r="T320" s="127"/>
      <c r="U320" s="127"/>
      <c r="V320" s="127"/>
      <c r="W320" s="137"/>
      <c r="X320" s="122"/>
      <c r="Y320" s="122"/>
      <c r="Z320" s="123"/>
    </row>
    <row r="321" spans="1:26" ht="23.25" hidden="1" customHeight="1" x14ac:dyDescent="0.3">
      <c r="A321" s="194"/>
      <c r="B321" s="147"/>
      <c r="C321" s="122"/>
      <c r="D321" s="127"/>
      <c r="E321" s="127"/>
      <c r="F321" s="127"/>
      <c r="G321" s="127"/>
      <c r="H321" s="127"/>
      <c r="I321" s="127"/>
      <c r="J321" s="106"/>
      <c r="K321" s="127"/>
      <c r="L321" s="127"/>
      <c r="M321" s="127"/>
      <c r="N321" s="122"/>
      <c r="O321" s="127"/>
      <c r="P321" s="127"/>
      <c r="Q321" s="127"/>
      <c r="R321" s="122"/>
      <c r="S321" s="127"/>
      <c r="T321" s="127"/>
      <c r="U321" s="127"/>
      <c r="V321" s="127"/>
      <c r="W321" s="127"/>
      <c r="X321" s="127"/>
      <c r="Y321" s="137"/>
      <c r="Z321" s="122"/>
    </row>
    <row r="322" spans="1:26" s="131" customFormat="1" ht="23.25" hidden="1" customHeight="1" x14ac:dyDescent="0.3">
      <c r="A322" s="194"/>
      <c r="B322" s="128"/>
      <c r="C322" s="122"/>
      <c r="D322" s="127"/>
      <c r="E322" s="127"/>
      <c r="F322" s="127"/>
      <c r="G322" s="127"/>
      <c r="H322" s="127"/>
      <c r="I322" s="127"/>
      <c r="J322" s="106"/>
      <c r="K322" s="127"/>
      <c r="L322" s="127"/>
      <c r="M322" s="122"/>
      <c r="N322" s="133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37"/>
      <c r="Z322" s="127"/>
    </row>
    <row r="323" spans="1:26" ht="23.25" hidden="1" customHeight="1" x14ac:dyDescent="0.3">
      <c r="A323" s="194"/>
      <c r="B323" s="147"/>
      <c r="C323" s="122"/>
      <c r="D323" s="127"/>
      <c r="E323" s="127"/>
      <c r="F323" s="127"/>
      <c r="G323" s="127"/>
      <c r="H323" s="127"/>
      <c r="I323" s="127"/>
      <c r="J323" s="106"/>
      <c r="K323" s="127"/>
      <c r="L323" s="127"/>
      <c r="M323" s="127"/>
      <c r="N323" s="122"/>
      <c r="O323" s="127"/>
      <c r="P323" s="127"/>
      <c r="Q323" s="127"/>
      <c r="R323" s="122"/>
      <c r="S323" s="127"/>
      <c r="T323" s="127"/>
      <c r="U323" s="127"/>
      <c r="V323" s="127"/>
      <c r="W323" s="127"/>
      <c r="X323" s="127"/>
      <c r="Y323" s="137"/>
      <c r="Z323" s="122"/>
    </row>
    <row r="324" spans="1:26" s="131" customFormat="1" ht="23.25" hidden="1" customHeight="1" x14ac:dyDescent="0.3">
      <c r="A324" s="194"/>
      <c r="B324" s="128"/>
      <c r="C324" s="122"/>
      <c r="D324" s="127"/>
      <c r="E324" s="127"/>
      <c r="F324" s="129"/>
      <c r="G324" s="129"/>
      <c r="H324" s="127"/>
      <c r="I324" s="129"/>
      <c r="J324" s="144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37"/>
      <c r="X324" s="137"/>
      <c r="Y324" s="137"/>
      <c r="Z324" s="127"/>
    </row>
    <row r="325" spans="1:26" ht="23.25" hidden="1" customHeight="1" x14ac:dyDescent="0.3">
      <c r="A325" s="194"/>
      <c r="B325" s="147"/>
      <c r="C325" s="122"/>
      <c r="D325" s="127"/>
      <c r="E325" s="127"/>
      <c r="F325" s="127"/>
      <c r="G325" s="127"/>
      <c r="H325" s="127"/>
      <c r="I325" s="127"/>
      <c r="J325" s="106"/>
      <c r="K325" s="127"/>
      <c r="L325" s="127"/>
      <c r="M325" s="127"/>
      <c r="N325" s="122"/>
      <c r="O325" s="127"/>
      <c r="P325" s="127"/>
      <c r="Q325" s="127"/>
      <c r="R325" s="122"/>
      <c r="S325" s="127"/>
      <c r="T325" s="127"/>
      <c r="U325" s="127"/>
      <c r="V325" s="127"/>
      <c r="W325" s="127"/>
      <c r="X325" s="127"/>
      <c r="Y325" s="137"/>
      <c r="Z325" s="122"/>
    </row>
    <row r="326" spans="1:26" ht="23.25" hidden="1" customHeight="1" x14ac:dyDescent="0.3">
      <c r="A326" s="194"/>
      <c r="B326" s="147"/>
      <c r="C326" s="122"/>
      <c r="D326" s="127"/>
      <c r="E326" s="127"/>
      <c r="F326" s="127"/>
      <c r="G326" s="127"/>
      <c r="H326" s="127"/>
      <c r="I326" s="127"/>
      <c r="J326" s="106"/>
      <c r="K326" s="127"/>
      <c r="L326" s="127"/>
      <c r="M326" s="127"/>
      <c r="N326" s="122"/>
      <c r="O326" s="127"/>
      <c r="P326" s="127"/>
      <c r="Q326" s="127"/>
      <c r="R326" s="122"/>
      <c r="S326" s="127"/>
      <c r="T326" s="127"/>
      <c r="U326" s="127"/>
      <c r="V326" s="127"/>
      <c r="W326" s="127"/>
      <c r="X326" s="127"/>
      <c r="Y326" s="137"/>
      <c r="Z326" s="122"/>
    </row>
    <row r="327" spans="1:26" s="131" customFormat="1" ht="23.25" hidden="1" customHeight="1" x14ac:dyDescent="0.3">
      <c r="A327" s="194"/>
      <c r="B327" s="128"/>
      <c r="C327" s="122"/>
      <c r="D327" s="127"/>
      <c r="E327" s="129"/>
      <c r="F327" s="127"/>
      <c r="G327" s="127"/>
      <c r="H327" s="127"/>
      <c r="I327" s="127"/>
      <c r="J327" s="106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37"/>
      <c r="Z327" s="127"/>
    </row>
    <row r="328" spans="1:26" s="131" customFormat="1" ht="23.25" hidden="1" customHeight="1" x14ac:dyDescent="0.3">
      <c r="A328" s="194"/>
      <c r="B328" s="128"/>
      <c r="C328" s="122"/>
      <c r="D328" s="127"/>
      <c r="E328" s="129"/>
      <c r="F328" s="127"/>
      <c r="G328" s="127"/>
      <c r="H328" s="127"/>
      <c r="I328" s="127"/>
      <c r="J328" s="106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37"/>
      <c r="Z328" s="127"/>
    </row>
    <row r="329" spans="1:26" s="131" customFormat="1" ht="23.25" hidden="1" customHeight="1" x14ac:dyDescent="0.3">
      <c r="A329" s="194"/>
      <c r="B329" s="128"/>
      <c r="C329" s="122"/>
      <c r="D329" s="127"/>
      <c r="E329" s="129"/>
      <c r="F329" s="127"/>
      <c r="G329" s="127"/>
      <c r="H329" s="127"/>
      <c r="I329" s="127"/>
      <c r="J329" s="106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37"/>
      <c r="Z329" s="127"/>
    </row>
    <row r="330" spans="1:26" hidden="1" x14ac:dyDescent="0.3">
      <c r="A330" s="194"/>
      <c r="B330" s="128"/>
      <c r="C330" s="122"/>
      <c r="D330" s="127"/>
      <c r="E330" s="137"/>
      <c r="F330" s="137"/>
      <c r="G330" s="137"/>
      <c r="H330" s="137"/>
      <c r="I330" s="137"/>
      <c r="J330" s="140"/>
      <c r="K330" s="137"/>
      <c r="L330" s="137"/>
      <c r="M330" s="127"/>
      <c r="N330" s="127"/>
      <c r="O330" s="137"/>
      <c r="P330" s="137"/>
      <c r="Q330" s="127"/>
      <c r="R330" s="127"/>
      <c r="S330" s="137"/>
      <c r="T330" s="137"/>
      <c r="U330" s="137"/>
      <c r="V330" s="137"/>
      <c r="W330" s="137"/>
      <c r="X330" s="137"/>
      <c r="Y330" s="137"/>
      <c r="Z330" s="127"/>
    </row>
    <row r="331" spans="1:26" hidden="1" x14ac:dyDescent="0.3">
      <c r="A331" s="194"/>
      <c r="B331" s="147"/>
      <c r="C331" s="122"/>
      <c r="D331" s="127"/>
      <c r="E331" s="127"/>
      <c r="F331" s="127"/>
      <c r="G331" s="127"/>
      <c r="H331" s="127"/>
      <c r="I331" s="127"/>
      <c r="J331" s="106"/>
      <c r="K331" s="127"/>
      <c r="L331" s="127"/>
      <c r="M331" s="127"/>
      <c r="N331" s="122"/>
      <c r="O331" s="127"/>
      <c r="P331" s="127"/>
      <c r="Q331" s="127"/>
      <c r="R331" s="122"/>
      <c r="S331" s="127"/>
      <c r="T331" s="127"/>
      <c r="U331" s="127"/>
      <c r="V331" s="127"/>
      <c r="W331" s="127"/>
      <c r="X331" s="127"/>
      <c r="Y331" s="137"/>
      <c r="Z331" s="122"/>
    </row>
    <row r="332" spans="1:26" hidden="1" x14ac:dyDescent="0.3">
      <c r="A332" s="194"/>
      <c r="B332" s="147"/>
      <c r="C332" s="122"/>
      <c r="D332" s="127"/>
      <c r="E332" s="127"/>
      <c r="F332" s="127"/>
      <c r="G332" s="127"/>
      <c r="H332" s="127"/>
      <c r="I332" s="127"/>
      <c r="J332" s="106"/>
      <c r="K332" s="127"/>
      <c r="L332" s="127"/>
      <c r="M332" s="127"/>
      <c r="N332" s="122"/>
      <c r="O332" s="127"/>
      <c r="P332" s="127"/>
      <c r="Q332" s="127"/>
      <c r="R332" s="122"/>
      <c r="S332" s="127"/>
      <c r="T332" s="127"/>
      <c r="U332" s="127"/>
      <c r="V332" s="127"/>
      <c r="W332" s="127"/>
      <c r="X332" s="127"/>
      <c r="Y332" s="137"/>
      <c r="Z332" s="122"/>
    </row>
    <row r="333" spans="1:26" hidden="1" x14ac:dyDescent="0.3">
      <c r="A333" s="194"/>
      <c r="B333" s="128"/>
      <c r="C333" s="122"/>
      <c r="D333" s="127"/>
      <c r="E333" s="137"/>
      <c r="F333" s="137"/>
      <c r="G333" s="137"/>
      <c r="H333" s="137"/>
      <c r="I333" s="137"/>
      <c r="J333" s="140"/>
      <c r="K333" s="137"/>
      <c r="L333" s="137"/>
      <c r="M333" s="127"/>
      <c r="N333" s="127"/>
      <c r="O333" s="137"/>
      <c r="P333" s="137"/>
      <c r="Q333" s="127"/>
      <c r="R333" s="127"/>
      <c r="S333" s="137"/>
      <c r="T333" s="137"/>
      <c r="U333" s="137"/>
      <c r="V333" s="137"/>
      <c r="W333" s="137"/>
      <c r="X333" s="137"/>
      <c r="Y333" s="137"/>
      <c r="Z333" s="127"/>
    </row>
    <row r="334" spans="1:26" s="131" customFormat="1" hidden="1" x14ac:dyDescent="0.3">
      <c r="A334" s="194"/>
      <c r="B334" s="128"/>
      <c r="C334" s="122"/>
      <c r="D334" s="127"/>
      <c r="E334" s="127"/>
      <c r="F334" s="127"/>
      <c r="G334" s="127"/>
      <c r="H334" s="127"/>
      <c r="I334" s="127"/>
      <c r="J334" s="106"/>
      <c r="K334" s="127"/>
      <c r="L334" s="127"/>
      <c r="M334" s="127"/>
      <c r="N334" s="127"/>
      <c r="O334" s="127"/>
      <c r="P334" s="127"/>
      <c r="Q334" s="127"/>
      <c r="R334" s="127"/>
      <c r="S334" s="125"/>
      <c r="T334" s="148"/>
      <c r="U334" s="148"/>
      <c r="V334" s="148"/>
      <c r="W334" s="127"/>
      <c r="X334" s="127"/>
      <c r="Y334" s="137"/>
      <c r="Z334" s="127"/>
    </row>
    <row r="335" spans="1:26" s="131" customFormat="1" hidden="1" x14ac:dyDescent="0.3">
      <c r="A335" s="194"/>
      <c r="B335" s="126"/>
      <c r="C335" s="122"/>
      <c r="D335" s="122"/>
      <c r="E335" s="127"/>
      <c r="F335" s="127"/>
      <c r="G335" s="127"/>
      <c r="H335" s="127"/>
      <c r="I335" s="127"/>
      <c r="J335" s="106"/>
      <c r="K335" s="127"/>
      <c r="L335" s="127"/>
      <c r="M335" s="122"/>
      <c r="N335" s="122"/>
      <c r="O335" s="122"/>
      <c r="P335" s="127"/>
      <c r="Q335" s="122"/>
      <c r="R335" s="122"/>
      <c r="S335" s="127"/>
      <c r="T335" s="127"/>
      <c r="U335" s="127"/>
      <c r="V335" s="127"/>
      <c r="W335" s="137"/>
      <c r="X335" s="122"/>
      <c r="Y335" s="122"/>
      <c r="Z335" s="127"/>
    </row>
    <row r="336" spans="1:26" s="131" customFormat="1" hidden="1" x14ac:dyDescent="0.3">
      <c r="A336" s="194"/>
      <c r="B336" s="126"/>
      <c r="C336" s="122"/>
      <c r="D336" s="122"/>
      <c r="E336" s="127"/>
      <c r="F336" s="127"/>
      <c r="G336" s="127"/>
      <c r="H336" s="127"/>
      <c r="I336" s="127"/>
      <c r="J336" s="106"/>
      <c r="K336" s="127"/>
      <c r="L336" s="127"/>
      <c r="M336" s="127"/>
      <c r="N336" s="122"/>
      <c r="O336" s="127"/>
      <c r="P336" s="127"/>
      <c r="Q336" s="127"/>
      <c r="R336" s="127"/>
      <c r="S336" s="127"/>
      <c r="T336" s="127"/>
      <c r="U336" s="137"/>
      <c r="V336" s="137"/>
      <c r="W336" s="122"/>
      <c r="X336" s="122"/>
      <c r="Y336" s="122"/>
      <c r="Z336" s="127"/>
    </row>
    <row r="337" spans="1:26" s="131" customFormat="1" hidden="1" x14ac:dyDescent="0.3">
      <c r="A337" s="194"/>
      <c r="B337" s="126"/>
      <c r="C337" s="122"/>
      <c r="D337" s="122"/>
      <c r="E337" s="127"/>
      <c r="F337" s="127"/>
      <c r="G337" s="127"/>
      <c r="H337" s="127"/>
      <c r="I337" s="127"/>
      <c r="J337" s="106"/>
      <c r="K337" s="127"/>
      <c r="L337" s="127"/>
      <c r="M337" s="127"/>
      <c r="N337" s="122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</row>
    <row r="338" spans="1:26" s="131" customFormat="1" hidden="1" x14ac:dyDescent="0.3">
      <c r="A338" s="194"/>
      <c r="B338" s="128"/>
      <c r="C338" s="122"/>
      <c r="D338" s="127"/>
      <c r="E338" s="129"/>
      <c r="F338" s="127"/>
      <c r="G338" s="127"/>
      <c r="H338" s="127"/>
      <c r="I338" s="127"/>
      <c r="J338" s="106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37"/>
      <c r="Z338" s="127"/>
    </row>
    <row r="339" spans="1:26" s="131" customFormat="1" hidden="1" x14ac:dyDescent="0.3">
      <c r="A339" s="194"/>
      <c r="B339" s="128"/>
      <c r="C339" s="122"/>
      <c r="D339" s="127"/>
      <c r="E339" s="129"/>
      <c r="F339" s="127"/>
      <c r="G339" s="127"/>
      <c r="H339" s="127"/>
      <c r="I339" s="127"/>
      <c r="J339" s="106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37"/>
      <c r="Z339" s="127"/>
    </row>
    <row r="340" spans="1:26" hidden="1" x14ac:dyDescent="0.3">
      <c r="A340" s="194"/>
      <c r="B340" s="147"/>
      <c r="C340" s="122"/>
      <c r="D340" s="127"/>
      <c r="E340" s="127"/>
      <c r="F340" s="127"/>
      <c r="G340" s="127"/>
      <c r="H340" s="127"/>
      <c r="I340" s="127"/>
      <c r="J340" s="106"/>
      <c r="K340" s="127"/>
      <c r="L340" s="127"/>
      <c r="M340" s="127"/>
      <c r="N340" s="122"/>
      <c r="O340" s="127"/>
      <c r="P340" s="127"/>
      <c r="Q340" s="127"/>
      <c r="R340" s="122"/>
      <c r="S340" s="127"/>
      <c r="T340" s="127"/>
      <c r="U340" s="127"/>
      <c r="V340" s="127"/>
      <c r="W340" s="127"/>
      <c r="X340" s="127"/>
      <c r="Y340" s="137"/>
      <c r="Z340" s="122"/>
    </row>
    <row r="341" spans="1:26" hidden="1" x14ac:dyDescent="0.3">
      <c r="A341" s="194"/>
      <c r="B341" s="126"/>
      <c r="C341" s="122"/>
      <c r="D341" s="122"/>
      <c r="E341" s="127"/>
      <c r="F341" s="127"/>
      <c r="G341" s="127"/>
      <c r="H341" s="127"/>
      <c r="I341" s="127"/>
      <c r="J341" s="106"/>
      <c r="K341" s="127"/>
      <c r="L341" s="127"/>
      <c r="M341" s="127"/>
      <c r="N341" s="122"/>
      <c r="O341" s="127"/>
      <c r="P341" s="127"/>
      <c r="Q341" s="127"/>
      <c r="R341" s="127"/>
      <c r="S341" s="127"/>
      <c r="T341" s="127"/>
      <c r="U341" s="127"/>
      <c r="V341" s="127"/>
      <c r="W341" s="137"/>
      <c r="X341" s="127"/>
      <c r="Y341" s="127"/>
      <c r="Z341" s="122"/>
    </row>
    <row r="342" spans="1:26" hidden="1" x14ac:dyDescent="0.3">
      <c r="A342" s="194"/>
      <c r="B342" s="126"/>
      <c r="C342" s="122"/>
      <c r="D342" s="122"/>
      <c r="E342" s="127"/>
      <c r="F342" s="127"/>
      <c r="G342" s="127"/>
      <c r="H342" s="127"/>
      <c r="I342" s="127"/>
      <c r="J342" s="106"/>
      <c r="K342" s="127"/>
      <c r="L342" s="127"/>
      <c r="M342" s="127"/>
      <c r="N342" s="122"/>
      <c r="O342" s="127"/>
      <c r="P342" s="127"/>
      <c r="Q342" s="127"/>
      <c r="R342" s="127"/>
      <c r="S342" s="127"/>
      <c r="T342" s="127"/>
      <c r="U342" s="127"/>
      <c r="V342" s="122"/>
      <c r="W342" s="137"/>
      <c r="X342" s="122"/>
      <c r="Y342" s="122"/>
      <c r="Z342" s="122"/>
    </row>
    <row r="343" spans="1:26" s="131" customFormat="1" hidden="1" x14ac:dyDescent="0.3">
      <c r="A343" s="194"/>
      <c r="B343" s="128"/>
      <c r="C343" s="122"/>
      <c r="D343" s="127"/>
      <c r="E343" s="129"/>
      <c r="F343" s="127"/>
      <c r="G343" s="127"/>
      <c r="H343" s="127"/>
      <c r="I343" s="127"/>
      <c r="J343" s="106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37"/>
      <c r="Z343" s="127"/>
    </row>
    <row r="344" spans="1:26" s="131" customFormat="1" hidden="1" x14ac:dyDescent="0.3">
      <c r="A344" s="194"/>
      <c r="B344" s="128"/>
      <c r="C344" s="122"/>
      <c r="D344" s="127"/>
      <c r="E344" s="127"/>
      <c r="F344" s="129"/>
      <c r="G344" s="129"/>
      <c r="H344" s="127"/>
      <c r="I344" s="129"/>
      <c r="J344" s="144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37"/>
      <c r="Z344" s="127"/>
    </row>
    <row r="345" spans="1:26" s="131" customFormat="1" hidden="1" x14ac:dyDescent="0.3">
      <c r="A345" s="194"/>
      <c r="B345" s="128"/>
      <c r="C345" s="122"/>
      <c r="D345" s="127"/>
      <c r="E345" s="129"/>
      <c r="F345" s="127"/>
      <c r="G345" s="127"/>
      <c r="H345" s="127"/>
      <c r="I345" s="127"/>
      <c r="J345" s="106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37"/>
      <c r="Z345" s="127"/>
    </row>
    <row r="346" spans="1:26" hidden="1" x14ac:dyDescent="0.3">
      <c r="A346" s="194"/>
      <c r="B346" s="128"/>
      <c r="C346" s="122"/>
      <c r="D346" s="127"/>
      <c r="E346" s="127"/>
      <c r="F346" s="137"/>
      <c r="G346" s="137"/>
      <c r="H346" s="137"/>
      <c r="I346" s="137"/>
      <c r="J346" s="140"/>
      <c r="K346" s="137"/>
      <c r="L346" s="137"/>
      <c r="M346" s="127"/>
      <c r="N346" s="122"/>
      <c r="O346" s="137"/>
      <c r="P346" s="137"/>
      <c r="Q346" s="127"/>
      <c r="R346" s="127"/>
      <c r="S346" s="137"/>
      <c r="T346" s="137"/>
      <c r="U346" s="137"/>
      <c r="V346" s="137"/>
      <c r="W346" s="137"/>
      <c r="X346" s="137"/>
      <c r="Y346" s="137"/>
      <c r="Z346" s="127"/>
    </row>
    <row r="347" spans="1:26" hidden="1" x14ac:dyDescent="0.3">
      <c r="A347" s="194"/>
      <c r="B347" s="126"/>
      <c r="C347" s="122"/>
      <c r="D347" s="127"/>
      <c r="E347" s="127"/>
      <c r="F347" s="127"/>
      <c r="G347" s="127"/>
      <c r="H347" s="127"/>
      <c r="I347" s="127"/>
      <c r="J347" s="106"/>
      <c r="K347" s="127"/>
      <c r="L347" s="127"/>
      <c r="M347" s="122"/>
      <c r="N347" s="122"/>
      <c r="O347" s="122"/>
      <c r="P347" s="127"/>
      <c r="Q347" s="122"/>
      <c r="R347" s="122"/>
      <c r="S347" s="127"/>
      <c r="T347" s="127"/>
      <c r="U347" s="127"/>
      <c r="V347" s="127"/>
      <c r="W347" s="127"/>
      <c r="X347" s="127"/>
      <c r="Y347" s="137"/>
      <c r="Z347" s="122"/>
    </row>
    <row r="348" spans="1:26" s="131" customFormat="1" hidden="1" x14ac:dyDescent="0.3">
      <c r="A348" s="194"/>
      <c r="B348" s="128"/>
      <c r="C348" s="122"/>
      <c r="D348" s="127"/>
      <c r="E348" s="129"/>
      <c r="F348" s="127"/>
      <c r="G348" s="127"/>
      <c r="H348" s="127"/>
      <c r="I348" s="127"/>
      <c r="J348" s="106"/>
      <c r="K348" s="127"/>
      <c r="L348" s="127"/>
      <c r="M348" s="127"/>
      <c r="N348" s="122"/>
      <c r="O348" s="127"/>
      <c r="P348" s="127"/>
      <c r="Q348" s="127"/>
      <c r="R348" s="122"/>
      <c r="S348" s="127"/>
      <c r="T348" s="127"/>
      <c r="U348" s="127"/>
      <c r="V348" s="127"/>
      <c r="W348" s="127"/>
      <c r="X348" s="127"/>
      <c r="Y348" s="137"/>
      <c r="Z348" s="127"/>
    </row>
    <row r="349" spans="1:26" hidden="1" x14ac:dyDescent="0.3">
      <c r="A349" s="194"/>
      <c r="B349" s="147"/>
      <c r="C349" s="122"/>
      <c r="D349" s="127"/>
      <c r="E349" s="127"/>
      <c r="F349" s="127"/>
      <c r="G349" s="127"/>
      <c r="H349" s="127"/>
      <c r="I349" s="127"/>
      <c r="J349" s="106"/>
      <c r="K349" s="127"/>
      <c r="L349" s="127"/>
      <c r="M349" s="127"/>
      <c r="N349" s="122"/>
      <c r="O349" s="127"/>
      <c r="P349" s="127"/>
      <c r="Q349" s="127"/>
      <c r="R349" s="122"/>
      <c r="S349" s="127"/>
      <c r="T349" s="127"/>
      <c r="U349" s="127"/>
      <c r="V349" s="127"/>
      <c r="W349" s="127"/>
      <c r="X349" s="127"/>
      <c r="Y349" s="137"/>
      <c r="Z349" s="122"/>
    </row>
    <row r="350" spans="1:26" hidden="1" x14ac:dyDescent="0.3">
      <c r="A350" s="194"/>
      <c r="B350" s="147"/>
      <c r="C350" s="122"/>
      <c r="D350" s="127"/>
      <c r="E350" s="127"/>
      <c r="F350" s="127"/>
      <c r="G350" s="127"/>
      <c r="H350" s="127"/>
      <c r="I350" s="127"/>
      <c r="J350" s="106"/>
      <c r="K350" s="127"/>
      <c r="L350" s="127"/>
      <c r="M350" s="127"/>
      <c r="N350" s="122"/>
      <c r="O350" s="127"/>
      <c r="P350" s="127"/>
      <c r="Q350" s="127"/>
      <c r="R350" s="122"/>
      <c r="S350" s="127"/>
      <c r="T350" s="127"/>
      <c r="U350" s="127"/>
      <c r="V350" s="127"/>
      <c r="W350" s="127"/>
      <c r="X350" s="127"/>
      <c r="Y350" s="137"/>
      <c r="Z350" s="122"/>
    </row>
    <row r="351" spans="1:26" hidden="1" x14ac:dyDescent="0.3">
      <c r="A351" s="194"/>
      <c r="B351" s="147"/>
      <c r="C351" s="122"/>
      <c r="D351" s="127"/>
      <c r="E351" s="127"/>
      <c r="F351" s="127"/>
      <c r="G351" s="127"/>
      <c r="H351" s="127"/>
      <c r="I351" s="127"/>
      <c r="J351" s="106"/>
      <c r="K351" s="127"/>
      <c r="L351" s="127"/>
      <c r="M351" s="127"/>
      <c r="N351" s="122"/>
      <c r="O351" s="127"/>
      <c r="P351" s="127"/>
      <c r="Q351" s="127"/>
      <c r="R351" s="122"/>
      <c r="S351" s="127"/>
      <c r="T351" s="127"/>
      <c r="U351" s="127"/>
      <c r="V351" s="127"/>
      <c r="W351" s="127"/>
      <c r="X351" s="127"/>
      <c r="Y351" s="137"/>
      <c r="Z351" s="122"/>
    </row>
    <row r="352" spans="1:26" s="131" customFormat="1" hidden="1" x14ac:dyDescent="0.3">
      <c r="A352" s="194"/>
      <c r="B352" s="132"/>
      <c r="C352" s="122"/>
      <c r="D352" s="127"/>
      <c r="E352" s="127"/>
      <c r="F352" s="127"/>
      <c r="G352" s="127"/>
      <c r="H352" s="127"/>
      <c r="I352" s="127"/>
      <c r="J352" s="106"/>
      <c r="K352" s="127"/>
      <c r="L352" s="127"/>
      <c r="M352" s="127"/>
      <c r="N352" s="127"/>
      <c r="O352" s="127"/>
      <c r="P352" s="127"/>
      <c r="Q352" s="125"/>
      <c r="R352" s="148"/>
      <c r="S352" s="127"/>
      <c r="T352" s="127"/>
      <c r="U352" s="127"/>
      <c r="V352" s="127"/>
      <c r="W352" s="137"/>
      <c r="X352" s="137"/>
      <c r="Y352" s="137"/>
      <c r="Z352" s="127"/>
    </row>
    <row r="353" spans="1:26" s="131" customFormat="1" hidden="1" x14ac:dyDescent="0.3">
      <c r="A353" s="194"/>
      <c r="B353" s="128"/>
      <c r="C353" s="122"/>
      <c r="D353" s="127"/>
      <c r="E353" s="127"/>
      <c r="F353" s="129"/>
      <c r="G353" s="129"/>
      <c r="H353" s="127"/>
      <c r="I353" s="129"/>
      <c r="J353" s="144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37"/>
      <c r="Z353" s="127"/>
    </row>
    <row r="354" spans="1:26" hidden="1" x14ac:dyDescent="0.3">
      <c r="A354" s="194"/>
      <c r="B354" s="126"/>
      <c r="C354" s="122"/>
      <c r="D354" s="127"/>
      <c r="E354" s="127"/>
      <c r="F354" s="127"/>
      <c r="G354" s="127"/>
      <c r="H354" s="127"/>
      <c r="I354" s="127"/>
      <c r="J354" s="106"/>
      <c r="K354" s="127"/>
      <c r="L354" s="127"/>
      <c r="M354" s="122"/>
      <c r="N354" s="122"/>
      <c r="O354" s="122"/>
      <c r="P354" s="127"/>
      <c r="Q354" s="122"/>
      <c r="R354" s="122"/>
      <c r="S354" s="127"/>
      <c r="T354" s="127"/>
      <c r="U354" s="127"/>
      <c r="V354" s="127"/>
      <c r="W354" s="127"/>
      <c r="X354" s="127"/>
      <c r="Y354" s="137"/>
      <c r="Z354" s="127"/>
    </row>
    <row r="355" spans="1:26" hidden="1" x14ac:dyDescent="0.3">
      <c r="A355" s="194"/>
      <c r="B355" s="126"/>
      <c r="C355" s="122"/>
      <c r="D355" s="127"/>
      <c r="E355" s="127"/>
      <c r="F355" s="127"/>
      <c r="G355" s="127"/>
      <c r="H355" s="127"/>
      <c r="I355" s="127"/>
      <c r="J355" s="106"/>
      <c r="K355" s="127"/>
      <c r="L355" s="127"/>
      <c r="M355" s="122"/>
      <c r="N355" s="122"/>
      <c r="O355" s="122"/>
      <c r="P355" s="127"/>
      <c r="Q355" s="122"/>
      <c r="R355" s="122"/>
      <c r="S355" s="127"/>
      <c r="T355" s="127"/>
      <c r="U355" s="127"/>
      <c r="V355" s="127"/>
      <c r="W355" s="127"/>
      <c r="X355" s="127"/>
      <c r="Y355" s="137"/>
      <c r="Z355" s="122"/>
    </row>
    <row r="356" spans="1:26" hidden="1" x14ac:dyDescent="0.3">
      <c r="A356" s="194"/>
      <c r="B356" s="126"/>
      <c r="C356" s="122"/>
      <c r="D356" s="127"/>
      <c r="E356" s="127"/>
      <c r="F356" s="127"/>
      <c r="G356" s="127"/>
      <c r="H356" s="127"/>
      <c r="I356" s="127"/>
      <c r="J356" s="106"/>
      <c r="K356" s="127"/>
      <c r="L356" s="127"/>
      <c r="M356" s="122"/>
      <c r="N356" s="122"/>
      <c r="O356" s="122"/>
      <c r="P356" s="127"/>
      <c r="Q356" s="122"/>
      <c r="R356" s="122"/>
      <c r="S356" s="127"/>
      <c r="T356" s="127"/>
      <c r="U356" s="127"/>
      <c r="V356" s="127"/>
      <c r="W356" s="127"/>
      <c r="X356" s="127"/>
      <c r="Y356" s="137"/>
      <c r="Z356" s="122"/>
    </row>
    <row r="357" spans="1:26" hidden="1" x14ac:dyDescent="0.3">
      <c r="A357" s="194"/>
      <c r="B357" s="126"/>
      <c r="C357" s="122"/>
      <c r="D357" s="127"/>
      <c r="E357" s="127"/>
      <c r="F357" s="127"/>
      <c r="G357" s="127"/>
      <c r="H357" s="127"/>
      <c r="I357" s="127"/>
      <c r="J357" s="106"/>
      <c r="K357" s="127"/>
      <c r="L357" s="127"/>
      <c r="M357" s="127"/>
      <c r="N357" s="122"/>
      <c r="O357" s="127"/>
      <c r="P357" s="127"/>
      <c r="Q357" s="127"/>
      <c r="R357" s="127"/>
      <c r="S357" s="127"/>
      <c r="T357" s="127"/>
      <c r="U357" s="127"/>
      <c r="V357" s="127"/>
      <c r="W357" s="137"/>
      <c r="X357" s="137"/>
      <c r="Y357" s="122"/>
      <c r="Z357" s="122"/>
    </row>
    <row r="358" spans="1:26" hidden="1" x14ac:dyDescent="0.3">
      <c r="A358" s="194"/>
      <c r="B358" s="126"/>
      <c r="C358" s="122"/>
      <c r="D358" s="127"/>
      <c r="E358" s="127"/>
      <c r="F358" s="127"/>
      <c r="G358" s="127"/>
      <c r="H358" s="127"/>
      <c r="I358" s="127"/>
      <c r="J358" s="106"/>
      <c r="K358" s="127"/>
      <c r="L358" s="127"/>
      <c r="M358" s="127"/>
      <c r="N358" s="122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  <c r="Z358" s="122"/>
    </row>
    <row r="359" spans="1:26" hidden="1" x14ac:dyDescent="0.3">
      <c r="A359" s="194"/>
      <c r="B359" s="126"/>
      <c r="C359" s="122"/>
      <c r="D359" s="127"/>
      <c r="E359" s="127"/>
      <c r="F359" s="127"/>
      <c r="G359" s="127"/>
      <c r="H359" s="127"/>
      <c r="I359" s="127"/>
      <c r="J359" s="106"/>
      <c r="K359" s="127"/>
      <c r="L359" s="127"/>
      <c r="M359" s="127"/>
      <c r="N359" s="122"/>
      <c r="O359" s="127"/>
      <c r="P359" s="127"/>
      <c r="Q359" s="127"/>
      <c r="R359" s="122"/>
      <c r="S359" s="127"/>
      <c r="T359" s="127"/>
      <c r="U359" s="127"/>
      <c r="V359" s="127"/>
      <c r="W359" s="127"/>
      <c r="X359" s="127"/>
      <c r="Y359" s="137"/>
      <c r="Z359" s="127"/>
    </row>
    <row r="360" spans="1:26" s="131" customFormat="1" hidden="1" x14ac:dyDescent="0.3">
      <c r="A360" s="194"/>
      <c r="B360" s="128"/>
      <c r="C360" s="122"/>
      <c r="D360" s="127"/>
      <c r="E360" s="127"/>
      <c r="F360" s="127"/>
      <c r="G360" s="127"/>
      <c r="H360" s="127"/>
      <c r="I360" s="127"/>
      <c r="J360" s="106"/>
      <c r="K360" s="127"/>
      <c r="L360" s="127"/>
      <c r="M360" s="127"/>
      <c r="N360" s="127"/>
      <c r="O360" s="127"/>
      <c r="P360" s="127"/>
      <c r="Q360" s="127"/>
      <c r="R360" s="127"/>
      <c r="S360" s="125"/>
      <c r="T360" s="148"/>
      <c r="U360" s="148"/>
      <c r="V360" s="148"/>
      <c r="W360" s="127"/>
      <c r="X360" s="127"/>
      <c r="Y360" s="137"/>
      <c r="Z360" s="127"/>
    </row>
    <row r="361" spans="1:26" hidden="1" x14ac:dyDescent="0.3">
      <c r="A361" s="194"/>
      <c r="B361" s="126"/>
      <c r="C361" s="122"/>
      <c r="D361" s="127"/>
      <c r="E361" s="127"/>
      <c r="F361" s="127"/>
      <c r="G361" s="127"/>
      <c r="H361" s="127"/>
      <c r="I361" s="127"/>
      <c r="J361" s="106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37"/>
      <c r="Z361" s="127"/>
    </row>
    <row r="362" spans="1:26" hidden="1" x14ac:dyDescent="0.3">
      <c r="A362" s="194"/>
      <c r="B362" s="126"/>
      <c r="C362" s="122"/>
      <c r="D362" s="127"/>
      <c r="E362" s="127"/>
      <c r="F362" s="127"/>
      <c r="G362" s="127"/>
      <c r="H362" s="127"/>
      <c r="I362" s="127"/>
      <c r="J362" s="106"/>
      <c r="K362" s="127"/>
      <c r="L362" s="127"/>
      <c r="M362" s="127"/>
      <c r="N362" s="122"/>
      <c r="O362" s="127"/>
      <c r="P362" s="127"/>
      <c r="Q362" s="127"/>
      <c r="R362" s="127"/>
      <c r="S362" s="127"/>
      <c r="T362" s="127"/>
      <c r="U362" s="127"/>
      <c r="V362" s="127"/>
      <c r="W362" s="127"/>
      <c r="X362" s="122"/>
      <c r="Y362" s="137"/>
      <c r="Z362" s="122"/>
    </row>
    <row r="363" spans="1:26" hidden="1" x14ac:dyDescent="0.3">
      <c r="A363" s="194"/>
      <c r="B363" s="126"/>
      <c r="C363" s="122"/>
      <c r="D363" s="127"/>
      <c r="E363" s="127"/>
      <c r="F363" s="127"/>
      <c r="G363" s="127"/>
      <c r="H363" s="127"/>
      <c r="I363" s="127"/>
      <c r="J363" s="106"/>
      <c r="K363" s="127"/>
      <c r="L363" s="127"/>
      <c r="M363" s="127"/>
      <c r="N363" s="122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37"/>
      <c r="Z363" s="122"/>
    </row>
    <row r="364" spans="1:26" hidden="1" x14ac:dyDescent="0.3">
      <c r="A364" s="194"/>
      <c r="B364" s="126"/>
      <c r="C364" s="122"/>
      <c r="D364" s="127"/>
      <c r="E364" s="127"/>
      <c r="F364" s="127"/>
      <c r="G364" s="127"/>
      <c r="H364" s="127"/>
      <c r="I364" s="127"/>
      <c r="J364" s="106"/>
      <c r="K364" s="127"/>
      <c r="L364" s="127"/>
      <c r="M364" s="127"/>
      <c r="N364" s="122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37"/>
      <c r="Z364" s="127"/>
    </row>
    <row r="365" spans="1:26" hidden="1" x14ac:dyDescent="0.3">
      <c r="A365" s="194"/>
      <c r="B365" s="201"/>
      <c r="C365" s="122"/>
      <c r="D365" s="127"/>
      <c r="E365" s="137"/>
      <c r="F365" s="137"/>
      <c r="G365" s="137"/>
      <c r="H365" s="137"/>
      <c r="I365" s="137"/>
      <c r="J365" s="140"/>
      <c r="K365" s="137"/>
      <c r="L365" s="137"/>
      <c r="M365" s="127"/>
      <c r="N365" s="137"/>
      <c r="O365" s="137"/>
      <c r="P365" s="137"/>
      <c r="Q365" s="127"/>
      <c r="R365" s="127"/>
      <c r="S365" s="127"/>
      <c r="T365" s="127"/>
      <c r="U365" s="127"/>
      <c r="V365" s="127"/>
      <c r="W365" s="127"/>
      <c r="X365" s="127"/>
      <c r="Y365" s="137"/>
      <c r="Z365" s="122"/>
    </row>
    <row r="366" spans="1:26" hidden="1" x14ac:dyDescent="0.3">
      <c r="A366" s="194"/>
      <c r="B366" s="201"/>
      <c r="C366" s="122"/>
      <c r="D366" s="127"/>
      <c r="E366" s="137"/>
      <c r="F366" s="137"/>
      <c r="G366" s="137"/>
      <c r="H366" s="137"/>
      <c r="I366" s="137"/>
      <c r="J366" s="140"/>
      <c r="K366" s="137"/>
      <c r="L366" s="137"/>
      <c r="M366" s="127"/>
      <c r="N366" s="137"/>
      <c r="O366" s="137"/>
      <c r="P366" s="137"/>
      <c r="Q366" s="127"/>
      <c r="R366" s="127"/>
      <c r="S366" s="127"/>
      <c r="T366" s="127"/>
      <c r="U366" s="127"/>
      <c r="V366" s="127"/>
      <c r="W366" s="127"/>
      <c r="X366" s="127"/>
      <c r="Y366" s="137"/>
      <c r="Z366" s="127"/>
    </row>
    <row r="367" spans="1:26" hidden="1" x14ac:dyDescent="0.3">
      <c r="A367" s="194"/>
      <c r="B367" s="126"/>
      <c r="C367" s="122"/>
      <c r="D367" s="127"/>
      <c r="E367" s="127"/>
      <c r="F367" s="127"/>
      <c r="G367" s="127"/>
      <c r="H367" s="127"/>
      <c r="I367" s="127"/>
      <c r="J367" s="106"/>
      <c r="K367" s="127"/>
      <c r="L367" s="127"/>
      <c r="M367" s="127"/>
      <c r="N367" s="127"/>
      <c r="O367" s="127"/>
      <c r="P367" s="127"/>
      <c r="Q367" s="127"/>
      <c r="R367" s="122"/>
      <c r="S367" s="127"/>
      <c r="T367" s="127"/>
      <c r="U367" s="127"/>
      <c r="V367" s="127"/>
      <c r="W367" s="127"/>
      <c r="X367" s="127"/>
      <c r="Y367" s="137"/>
      <c r="Z367" s="127"/>
    </row>
    <row r="368" spans="1:26" hidden="1" x14ac:dyDescent="0.3">
      <c r="A368" s="194"/>
      <c r="B368" s="126"/>
      <c r="C368" s="122"/>
      <c r="D368" s="127"/>
      <c r="E368" s="127"/>
      <c r="F368" s="127"/>
      <c r="G368" s="127"/>
      <c r="H368" s="127"/>
      <c r="I368" s="127"/>
      <c r="J368" s="106"/>
      <c r="K368" s="127"/>
      <c r="L368" s="127"/>
      <c r="M368" s="127"/>
      <c r="N368" s="127"/>
      <c r="O368" s="127"/>
      <c r="P368" s="127"/>
      <c r="Q368" s="127"/>
      <c r="R368" s="122"/>
      <c r="S368" s="127"/>
      <c r="T368" s="127"/>
      <c r="U368" s="127"/>
      <c r="V368" s="127"/>
      <c r="W368" s="127"/>
      <c r="X368" s="127"/>
      <c r="Y368" s="137"/>
      <c r="Z368" s="122"/>
    </row>
    <row r="369" spans="1:26" s="131" customFormat="1" hidden="1" x14ac:dyDescent="0.3">
      <c r="A369" s="194"/>
      <c r="B369" s="132"/>
      <c r="C369" s="122"/>
      <c r="D369" s="127"/>
      <c r="E369" s="127"/>
      <c r="F369" s="129"/>
      <c r="G369" s="129"/>
      <c r="H369" s="127"/>
      <c r="I369" s="129"/>
      <c r="J369" s="144"/>
      <c r="K369" s="134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37"/>
      <c r="Z369" s="127"/>
    </row>
    <row r="370" spans="1:26" s="131" customFormat="1" hidden="1" x14ac:dyDescent="0.3">
      <c r="A370" s="194"/>
      <c r="B370" s="128"/>
      <c r="C370" s="122"/>
      <c r="D370" s="127"/>
      <c r="E370" s="129"/>
      <c r="F370" s="127"/>
      <c r="G370" s="127"/>
      <c r="H370" s="127"/>
      <c r="I370" s="127"/>
      <c r="J370" s="106"/>
      <c r="K370" s="134"/>
      <c r="L370" s="127"/>
      <c r="M370" s="127"/>
      <c r="N370" s="127"/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37"/>
      <c r="Z370" s="127"/>
    </row>
    <row r="371" spans="1:26" s="131" customFormat="1" hidden="1" x14ac:dyDescent="0.3">
      <c r="A371" s="194"/>
      <c r="B371" s="128"/>
      <c r="C371" s="122"/>
      <c r="D371" s="127"/>
      <c r="E371" s="129"/>
      <c r="F371" s="127"/>
      <c r="G371" s="127"/>
      <c r="H371" s="127"/>
      <c r="I371" s="127"/>
      <c r="J371" s="106"/>
      <c r="K371" s="134"/>
      <c r="L371" s="127"/>
      <c r="M371" s="127"/>
      <c r="N371" s="127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37"/>
      <c r="Z371" s="127"/>
    </row>
    <row r="372" spans="1:26" s="131" customFormat="1" hidden="1" x14ac:dyDescent="0.3">
      <c r="A372" s="194"/>
      <c r="B372" s="126"/>
      <c r="C372" s="122"/>
      <c r="D372" s="122"/>
      <c r="E372" s="127"/>
      <c r="F372" s="127"/>
      <c r="G372" s="127"/>
      <c r="H372" s="127"/>
      <c r="I372" s="127"/>
      <c r="J372" s="106"/>
      <c r="K372" s="127"/>
      <c r="L372" s="127"/>
      <c r="M372" s="127"/>
      <c r="N372" s="122"/>
      <c r="O372" s="127"/>
      <c r="P372" s="127"/>
      <c r="Q372" s="127"/>
      <c r="R372" s="127"/>
      <c r="S372" s="127"/>
      <c r="T372" s="127"/>
      <c r="U372" s="137"/>
      <c r="V372" s="127"/>
      <c r="W372" s="137"/>
      <c r="X372" s="127"/>
      <c r="Y372" s="127"/>
      <c r="Z372" s="127"/>
    </row>
    <row r="373" spans="1:26" s="131" customFormat="1" hidden="1" x14ac:dyDescent="0.3">
      <c r="A373" s="194"/>
      <c r="B373" s="126"/>
      <c r="C373" s="122"/>
      <c r="D373" s="122"/>
      <c r="E373" s="127"/>
      <c r="F373" s="127"/>
      <c r="G373" s="127"/>
      <c r="H373" s="127"/>
      <c r="I373" s="127"/>
      <c r="J373" s="106"/>
      <c r="K373" s="127"/>
      <c r="L373" s="127"/>
      <c r="M373" s="127"/>
      <c r="N373" s="122"/>
      <c r="O373" s="127"/>
      <c r="P373" s="122"/>
      <c r="Q373" s="127"/>
      <c r="R373" s="127"/>
      <c r="S373" s="127"/>
      <c r="T373" s="127"/>
      <c r="U373" s="137"/>
      <c r="V373" s="127"/>
      <c r="W373" s="137"/>
      <c r="X373" s="127"/>
      <c r="Y373" s="127"/>
      <c r="Z373" s="127"/>
    </row>
    <row r="374" spans="1:26" s="131" customFormat="1" hidden="1" x14ac:dyDescent="0.3">
      <c r="A374" s="194"/>
      <c r="B374" s="126"/>
      <c r="C374" s="122"/>
      <c r="D374" s="122"/>
      <c r="E374" s="127"/>
      <c r="F374" s="127"/>
      <c r="G374" s="127"/>
      <c r="H374" s="127"/>
      <c r="I374" s="127"/>
      <c r="J374" s="106"/>
      <c r="K374" s="127"/>
      <c r="L374" s="127"/>
      <c r="M374" s="127"/>
      <c r="N374" s="122"/>
      <c r="O374" s="127"/>
      <c r="P374" s="127"/>
      <c r="Q374" s="127"/>
      <c r="R374" s="127"/>
      <c r="S374" s="127"/>
      <c r="T374" s="127"/>
      <c r="U374" s="127"/>
      <c r="V374" s="127"/>
      <c r="W374" s="137"/>
      <c r="X374" s="127"/>
      <c r="Y374" s="127"/>
      <c r="Z374" s="127"/>
    </row>
    <row r="375" spans="1:26" s="131" customFormat="1" hidden="1" x14ac:dyDescent="0.3">
      <c r="A375" s="194"/>
      <c r="B375" s="126"/>
      <c r="C375" s="122"/>
      <c r="D375" s="122"/>
      <c r="E375" s="127"/>
      <c r="F375" s="127"/>
      <c r="G375" s="127"/>
      <c r="H375" s="127"/>
      <c r="I375" s="127"/>
      <c r="J375" s="106"/>
      <c r="K375" s="127"/>
      <c r="L375" s="127"/>
      <c r="M375" s="127"/>
      <c r="N375" s="122"/>
      <c r="O375" s="127"/>
      <c r="P375" s="127"/>
      <c r="Q375" s="127"/>
      <c r="R375" s="122"/>
      <c r="S375" s="127"/>
      <c r="T375" s="127"/>
      <c r="U375" s="127"/>
      <c r="V375" s="127"/>
      <c r="W375" s="137"/>
      <c r="X375" s="127"/>
      <c r="Y375" s="127"/>
      <c r="Z375" s="127"/>
    </row>
    <row r="376" spans="1:26" hidden="1" x14ac:dyDescent="0.3">
      <c r="A376" s="194"/>
      <c r="B376" s="126"/>
      <c r="C376" s="122"/>
      <c r="D376" s="127"/>
      <c r="E376" s="127"/>
      <c r="F376" s="127"/>
      <c r="G376" s="127"/>
      <c r="H376" s="127"/>
      <c r="I376" s="127"/>
      <c r="J376" s="106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37"/>
      <c r="Z376" s="127"/>
    </row>
    <row r="377" spans="1:26" hidden="1" x14ac:dyDescent="0.3">
      <c r="A377" s="167"/>
      <c r="B377" s="132"/>
      <c r="C377" s="127"/>
      <c r="D377" s="127"/>
      <c r="E377" s="127"/>
      <c r="F377" s="127"/>
      <c r="G377" s="127"/>
      <c r="H377" s="127"/>
      <c r="I377" s="127"/>
      <c r="J377" s="106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</row>
    <row r="378" spans="1:26" ht="17.25" hidden="1" customHeight="1" x14ac:dyDescent="0.3">
      <c r="A378" s="167"/>
      <c r="B378" s="167"/>
      <c r="C378" s="135"/>
      <c r="D378" s="136"/>
      <c r="E378" s="136"/>
      <c r="F378" s="136"/>
      <c r="G378" s="136"/>
      <c r="H378" s="136"/>
      <c r="I378" s="136"/>
      <c r="J378" s="198"/>
      <c r="K378" s="136"/>
      <c r="L378" s="136"/>
      <c r="M378" s="136"/>
      <c r="N378" s="136"/>
      <c r="O378" s="136"/>
      <c r="P378" s="136"/>
      <c r="Q378" s="136"/>
      <c r="R378" s="136"/>
      <c r="S378" s="136"/>
      <c r="T378" s="136"/>
      <c r="U378" s="136"/>
      <c r="V378" s="136"/>
      <c r="W378" s="136"/>
      <c r="X378" s="136"/>
      <c r="Y378" s="136"/>
      <c r="Z378" s="123"/>
    </row>
    <row r="379" spans="1:26" ht="17.25" hidden="1" customHeight="1" x14ac:dyDescent="0.3">
      <c r="A379" s="194"/>
      <c r="B379" s="126"/>
      <c r="C379" s="122"/>
      <c r="D379" s="127"/>
      <c r="E379" s="127"/>
      <c r="F379" s="127"/>
      <c r="G379" s="127"/>
      <c r="H379" s="127"/>
      <c r="I379" s="127"/>
      <c r="J379" s="106"/>
      <c r="K379" s="127"/>
      <c r="L379" s="127"/>
      <c r="M379" s="127"/>
      <c r="N379" s="122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3"/>
    </row>
    <row r="380" spans="1:26" ht="17.25" hidden="1" customHeight="1" x14ac:dyDescent="0.3">
      <c r="A380" s="200"/>
      <c r="B380" s="126"/>
      <c r="C380" s="122"/>
      <c r="D380" s="127"/>
      <c r="E380" s="127"/>
      <c r="F380" s="127"/>
      <c r="G380" s="127"/>
      <c r="H380" s="127"/>
      <c r="I380" s="127"/>
      <c r="J380" s="106"/>
      <c r="K380" s="127"/>
      <c r="L380" s="127"/>
      <c r="M380" s="127"/>
      <c r="N380" s="122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  <c r="Z380" s="123"/>
    </row>
    <row r="381" spans="1:26" ht="17.25" hidden="1" customHeight="1" x14ac:dyDescent="0.3">
      <c r="A381" s="132"/>
      <c r="B381" s="132"/>
      <c r="C381" s="127"/>
      <c r="D381" s="127"/>
      <c r="E381" s="127"/>
      <c r="F381" s="127"/>
      <c r="G381" s="127"/>
      <c r="H381" s="127"/>
      <c r="I381" s="127"/>
      <c r="J381" s="106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7"/>
    </row>
    <row r="382" spans="1:26" s="131" customFormat="1" hidden="1" x14ac:dyDescent="0.3">
      <c r="A382" s="167"/>
      <c r="B382" s="195"/>
      <c r="C382" s="136"/>
      <c r="D382" s="136"/>
      <c r="E382" s="136"/>
      <c r="F382" s="139"/>
      <c r="G382" s="139"/>
      <c r="H382" s="139"/>
      <c r="I382" s="139"/>
      <c r="J382" s="196"/>
      <c r="K382" s="139"/>
      <c r="L382" s="139"/>
      <c r="M382" s="139"/>
      <c r="N382" s="139"/>
      <c r="O382" s="139"/>
      <c r="P382" s="139"/>
      <c r="Q382" s="139"/>
      <c r="R382" s="139"/>
      <c r="S382" s="139"/>
      <c r="T382" s="139"/>
      <c r="U382" s="139"/>
      <c r="V382" s="139"/>
      <c r="W382" s="139"/>
      <c r="X382" s="139"/>
      <c r="Y382" s="139"/>
      <c r="Z382" s="139"/>
    </row>
    <row r="383" spans="1:26" s="131" customFormat="1" hidden="1" x14ac:dyDescent="0.3">
      <c r="A383" s="194"/>
      <c r="B383" s="128"/>
      <c r="C383" s="122"/>
      <c r="D383" s="127"/>
      <c r="E383" s="129"/>
      <c r="F383" s="127"/>
      <c r="G383" s="127"/>
      <c r="H383" s="127"/>
      <c r="I383" s="127"/>
      <c r="J383" s="106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  <c r="Z383" s="122"/>
    </row>
    <row r="384" spans="1:26" s="131" customFormat="1" hidden="1" x14ac:dyDescent="0.3">
      <c r="A384" s="167"/>
      <c r="B384" s="128"/>
      <c r="C384" s="127"/>
      <c r="D384" s="127"/>
      <c r="E384" s="127"/>
      <c r="F384" s="127"/>
      <c r="G384" s="127"/>
      <c r="H384" s="127"/>
      <c r="I384" s="127"/>
      <c r="J384" s="106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  <c r="Z384" s="127"/>
    </row>
    <row r="385" spans="1:26" hidden="1" x14ac:dyDescent="0.3">
      <c r="A385" s="167"/>
      <c r="B385" s="167"/>
      <c r="C385" s="135"/>
      <c r="D385" s="136"/>
      <c r="E385" s="136"/>
      <c r="F385" s="136"/>
      <c r="G385" s="136"/>
      <c r="H385" s="136"/>
      <c r="I385" s="136"/>
      <c r="J385" s="198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  <c r="Y385" s="136"/>
      <c r="Z385" s="127"/>
    </row>
    <row r="386" spans="1:26" hidden="1" x14ac:dyDescent="0.3">
      <c r="A386" s="194"/>
      <c r="B386" s="126"/>
      <c r="C386" s="122"/>
      <c r="D386" s="127"/>
      <c r="E386" s="127"/>
      <c r="F386" s="127"/>
      <c r="G386" s="127"/>
      <c r="H386" s="127"/>
      <c r="I386" s="127"/>
      <c r="J386" s="106"/>
      <c r="K386" s="127"/>
      <c r="L386" s="127"/>
      <c r="M386" s="127"/>
      <c r="N386" s="122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</row>
    <row r="387" spans="1:26" hidden="1" x14ac:dyDescent="0.3">
      <c r="A387" s="132"/>
      <c r="B387" s="132"/>
      <c r="C387" s="127"/>
      <c r="D387" s="127"/>
      <c r="E387" s="127"/>
      <c r="F387" s="127"/>
      <c r="G387" s="127"/>
      <c r="H387" s="127"/>
      <c r="I387" s="127"/>
      <c r="J387" s="106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</row>
    <row r="388" spans="1:26" hidden="1" x14ac:dyDescent="0.3">
      <c r="A388" s="167"/>
      <c r="B388" s="167"/>
      <c r="C388" s="135"/>
      <c r="D388" s="136"/>
      <c r="E388" s="136"/>
      <c r="F388" s="136"/>
      <c r="G388" s="136"/>
      <c r="H388" s="136"/>
      <c r="I388" s="136"/>
      <c r="J388" s="198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  <c r="V388" s="136"/>
      <c r="W388" s="136"/>
      <c r="X388" s="136"/>
      <c r="Y388" s="136"/>
      <c r="Z388" s="127"/>
    </row>
    <row r="389" spans="1:26" hidden="1" x14ac:dyDescent="0.3">
      <c r="A389" s="200"/>
      <c r="B389" s="126"/>
      <c r="C389" s="122"/>
      <c r="D389" s="127"/>
      <c r="E389" s="127"/>
      <c r="F389" s="127"/>
      <c r="G389" s="127"/>
      <c r="H389" s="127"/>
      <c r="I389" s="127"/>
      <c r="J389" s="106"/>
      <c r="K389" s="127"/>
      <c r="L389" s="127"/>
      <c r="M389" s="127"/>
      <c r="N389" s="122"/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  <c r="Z389" s="127"/>
    </row>
    <row r="390" spans="1:26" hidden="1" x14ac:dyDescent="0.3">
      <c r="A390" s="132"/>
      <c r="B390" s="132"/>
      <c r="C390" s="127"/>
      <c r="D390" s="127"/>
      <c r="E390" s="127"/>
      <c r="F390" s="127"/>
      <c r="G390" s="127"/>
      <c r="H390" s="127"/>
      <c r="I390" s="127"/>
      <c r="J390" s="106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</row>
    <row r="391" spans="1:26" hidden="1" x14ac:dyDescent="0.3">
      <c r="A391" s="167"/>
      <c r="B391" s="167"/>
      <c r="C391" s="137"/>
      <c r="D391" s="137"/>
      <c r="E391" s="137"/>
      <c r="F391" s="137"/>
      <c r="G391" s="137"/>
      <c r="H391" s="137"/>
      <c r="I391" s="137"/>
      <c r="J391" s="140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</row>
    <row r="392" spans="1:26" hidden="1" x14ac:dyDescent="0.3">
      <c r="A392" s="167"/>
      <c r="B392" s="167"/>
      <c r="C392" s="135"/>
      <c r="D392" s="135"/>
      <c r="E392" s="135"/>
      <c r="F392" s="135"/>
      <c r="G392" s="135"/>
      <c r="H392" s="135"/>
      <c r="I392" s="135"/>
      <c r="J392" s="197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</row>
    <row r="393" spans="1:26" hidden="1" x14ac:dyDescent="0.3">
      <c r="A393" s="167"/>
      <c r="B393" s="167"/>
      <c r="C393" s="135"/>
      <c r="D393" s="136"/>
      <c r="E393" s="136"/>
      <c r="F393" s="136"/>
      <c r="G393" s="136"/>
      <c r="H393" s="136"/>
      <c r="I393" s="136"/>
      <c r="J393" s="198"/>
      <c r="K393" s="136"/>
      <c r="L393" s="136"/>
      <c r="M393" s="136"/>
      <c r="N393" s="136"/>
      <c r="O393" s="136"/>
      <c r="P393" s="136"/>
      <c r="Q393" s="136"/>
      <c r="R393" s="136"/>
      <c r="S393" s="136"/>
      <c r="T393" s="136"/>
      <c r="U393" s="136"/>
      <c r="V393" s="136"/>
      <c r="W393" s="136"/>
      <c r="X393" s="136"/>
      <c r="Y393" s="136"/>
      <c r="Z393" s="136"/>
    </row>
    <row r="394" spans="1:26" hidden="1" x14ac:dyDescent="0.3">
      <c r="A394" s="194"/>
      <c r="B394" s="126"/>
      <c r="C394" s="122"/>
      <c r="D394" s="127"/>
      <c r="E394" s="122"/>
      <c r="F394" s="122"/>
      <c r="G394" s="122"/>
      <c r="H394" s="122"/>
      <c r="I394" s="122"/>
      <c r="J394" s="145"/>
      <c r="K394" s="125"/>
      <c r="L394" s="127"/>
      <c r="M394" s="122"/>
      <c r="N394" s="122"/>
      <c r="O394" s="122"/>
      <c r="P394" s="122"/>
      <c r="Q394" s="122"/>
      <c r="R394" s="122"/>
      <c r="S394" s="122"/>
      <c r="T394" s="122"/>
      <c r="U394" s="122"/>
      <c r="V394" s="122"/>
      <c r="W394" s="122"/>
      <c r="X394" s="122"/>
      <c r="Y394" s="122"/>
      <c r="Z394" s="127"/>
    </row>
    <row r="395" spans="1:26" hidden="1" x14ac:dyDescent="0.3">
      <c r="A395" s="194"/>
      <c r="B395" s="126"/>
      <c r="C395" s="122"/>
      <c r="D395" s="127"/>
      <c r="E395" s="122"/>
      <c r="F395" s="122"/>
      <c r="G395" s="122"/>
      <c r="H395" s="122"/>
      <c r="I395" s="122"/>
      <c r="J395" s="145"/>
      <c r="K395" s="125"/>
      <c r="L395" s="127"/>
      <c r="M395" s="122"/>
      <c r="N395" s="122"/>
      <c r="O395" s="122"/>
      <c r="P395" s="122"/>
      <c r="Q395" s="122"/>
      <c r="R395" s="122"/>
      <c r="S395" s="122"/>
      <c r="T395" s="122"/>
      <c r="U395" s="122"/>
      <c r="V395" s="122"/>
      <c r="W395" s="122"/>
      <c r="X395" s="122"/>
      <c r="Y395" s="122"/>
      <c r="Z395" s="127"/>
    </row>
    <row r="396" spans="1:26" hidden="1" x14ac:dyDescent="0.3">
      <c r="A396" s="194"/>
      <c r="B396" s="126"/>
      <c r="C396" s="122"/>
      <c r="D396" s="127"/>
      <c r="E396" s="122"/>
      <c r="F396" s="122"/>
      <c r="G396" s="122"/>
      <c r="H396" s="122"/>
      <c r="I396" s="122"/>
      <c r="J396" s="145"/>
      <c r="K396" s="125"/>
      <c r="L396" s="127"/>
      <c r="M396" s="122"/>
      <c r="N396" s="122"/>
      <c r="O396" s="122"/>
      <c r="P396" s="122"/>
      <c r="Q396" s="122"/>
      <c r="R396" s="122"/>
      <c r="S396" s="122"/>
      <c r="T396" s="122"/>
      <c r="U396" s="122"/>
      <c r="V396" s="122"/>
      <c r="W396" s="122"/>
      <c r="X396" s="122"/>
      <c r="Y396" s="122"/>
      <c r="Z396" s="127"/>
    </row>
    <row r="397" spans="1:26" hidden="1" x14ac:dyDescent="0.3">
      <c r="A397" s="194"/>
      <c r="B397" s="126"/>
      <c r="C397" s="122"/>
      <c r="D397" s="127"/>
      <c r="E397" s="122"/>
      <c r="F397" s="122"/>
      <c r="G397" s="122"/>
      <c r="H397" s="122"/>
      <c r="I397" s="122"/>
      <c r="J397" s="145"/>
      <c r="K397" s="125"/>
      <c r="L397" s="127"/>
      <c r="M397" s="122"/>
      <c r="N397" s="122"/>
      <c r="O397" s="122"/>
      <c r="P397" s="122"/>
      <c r="Q397" s="122"/>
      <c r="R397" s="122"/>
      <c r="S397" s="122"/>
      <c r="T397" s="122"/>
      <c r="U397" s="122"/>
      <c r="V397" s="122"/>
      <c r="W397" s="122"/>
      <c r="X397" s="122"/>
      <c r="Y397" s="122"/>
      <c r="Z397" s="127"/>
    </row>
    <row r="398" spans="1:26" hidden="1" x14ac:dyDescent="0.3">
      <c r="A398" s="194"/>
      <c r="B398" s="126"/>
      <c r="C398" s="122"/>
      <c r="D398" s="127"/>
      <c r="E398" s="122"/>
      <c r="F398" s="122"/>
      <c r="G398" s="122"/>
      <c r="H398" s="122"/>
      <c r="I398" s="122"/>
      <c r="J398" s="145"/>
      <c r="K398" s="125"/>
      <c r="L398" s="127"/>
      <c r="M398" s="122"/>
      <c r="N398" s="122"/>
      <c r="O398" s="122"/>
      <c r="P398" s="122"/>
      <c r="Q398" s="122"/>
      <c r="R398" s="122"/>
      <c r="S398" s="122"/>
      <c r="T398" s="122"/>
      <c r="U398" s="122"/>
      <c r="V398" s="122"/>
      <c r="W398" s="122"/>
      <c r="X398" s="122"/>
      <c r="Y398" s="122"/>
      <c r="Z398" s="127"/>
    </row>
    <row r="399" spans="1:26" hidden="1" x14ac:dyDescent="0.3">
      <c r="A399" s="194"/>
      <c r="B399" s="126"/>
      <c r="C399" s="122"/>
      <c r="D399" s="127"/>
      <c r="E399" s="122"/>
      <c r="F399" s="122"/>
      <c r="G399" s="122"/>
      <c r="H399" s="122"/>
      <c r="I399" s="122"/>
      <c r="J399" s="145"/>
      <c r="K399" s="125"/>
      <c r="L399" s="127"/>
      <c r="M399" s="122"/>
      <c r="N399" s="122"/>
      <c r="O399" s="122"/>
      <c r="P399" s="122"/>
      <c r="Q399" s="122"/>
      <c r="R399" s="122"/>
      <c r="S399" s="122"/>
      <c r="T399" s="122"/>
      <c r="U399" s="122"/>
      <c r="V399" s="122"/>
      <c r="W399" s="122"/>
      <c r="X399" s="122"/>
      <c r="Y399" s="122"/>
      <c r="Z399" s="127"/>
    </row>
    <row r="400" spans="1:26" hidden="1" x14ac:dyDescent="0.3">
      <c r="A400" s="194"/>
      <c r="B400" s="126"/>
      <c r="C400" s="122"/>
      <c r="D400" s="127"/>
      <c r="E400" s="122"/>
      <c r="F400" s="122"/>
      <c r="G400" s="122"/>
      <c r="H400" s="122"/>
      <c r="I400" s="122"/>
      <c r="J400" s="145"/>
      <c r="K400" s="122"/>
      <c r="L400" s="127"/>
      <c r="M400" s="122"/>
      <c r="N400" s="122"/>
      <c r="O400" s="122"/>
      <c r="P400" s="122"/>
      <c r="Q400" s="122"/>
      <c r="R400" s="122"/>
      <c r="S400" s="122"/>
      <c r="T400" s="122"/>
      <c r="U400" s="122"/>
      <c r="V400" s="122"/>
      <c r="W400" s="122"/>
      <c r="X400" s="122"/>
      <c r="Y400" s="122"/>
      <c r="Z400" s="127"/>
    </row>
    <row r="401" spans="1:26" hidden="1" x14ac:dyDescent="0.3">
      <c r="A401" s="194"/>
      <c r="B401" s="126"/>
      <c r="C401" s="122"/>
      <c r="D401" s="127"/>
      <c r="E401" s="122"/>
      <c r="F401" s="122"/>
      <c r="G401" s="122"/>
      <c r="H401" s="122"/>
      <c r="I401" s="122"/>
      <c r="J401" s="145"/>
      <c r="K401" s="122"/>
      <c r="L401" s="127"/>
      <c r="M401" s="122"/>
      <c r="N401" s="122"/>
      <c r="O401" s="122"/>
      <c r="P401" s="122"/>
      <c r="Q401" s="122"/>
      <c r="R401" s="122"/>
      <c r="S401" s="122"/>
      <c r="T401" s="122"/>
      <c r="U401" s="122"/>
      <c r="V401" s="122"/>
      <c r="W401" s="122"/>
      <c r="X401" s="122"/>
      <c r="Y401" s="122"/>
      <c r="Z401" s="127"/>
    </row>
    <row r="402" spans="1:26" hidden="1" x14ac:dyDescent="0.3">
      <c r="A402" s="194"/>
      <c r="B402" s="126"/>
      <c r="C402" s="122"/>
      <c r="D402" s="127"/>
      <c r="E402" s="122"/>
      <c r="F402" s="122"/>
      <c r="G402" s="122"/>
      <c r="H402" s="122"/>
      <c r="I402" s="122"/>
      <c r="J402" s="145"/>
      <c r="K402" s="122"/>
      <c r="L402" s="127"/>
      <c r="M402" s="122"/>
      <c r="N402" s="122"/>
      <c r="O402" s="122"/>
      <c r="P402" s="122"/>
      <c r="Q402" s="122"/>
      <c r="R402" s="122"/>
      <c r="S402" s="122"/>
      <c r="T402" s="122"/>
      <c r="U402" s="122"/>
      <c r="V402" s="122"/>
      <c r="W402" s="122"/>
      <c r="X402" s="122"/>
      <c r="Y402" s="122"/>
      <c r="Z402" s="127"/>
    </row>
    <row r="403" spans="1:26" hidden="1" x14ac:dyDescent="0.3">
      <c r="A403" s="194"/>
      <c r="B403" s="126"/>
      <c r="C403" s="122"/>
      <c r="D403" s="127"/>
      <c r="E403" s="122"/>
      <c r="F403" s="122"/>
      <c r="G403" s="122"/>
      <c r="H403" s="122"/>
      <c r="I403" s="122"/>
      <c r="J403" s="145"/>
      <c r="K403" s="122"/>
      <c r="L403" s="127"/>
      <c r="M403" s="122"/>
      <c r="N403" s="122"/>
      <c r="O403" s="122"/>
      <c r="P403" s="122"/>
      <c r="Q403" s="122"/>
      <c r="R403" s="122"/>
      <c r="S403" s="122"/>
      <c r="T403" s="122"/>
      <c r="U403" s="122"/>
      <c r="V403" s="122"/>
      <c r="W403" s="122"/>
      <c r="X403" s="122"/>
      <c r="Y403" s="122"/>
      <c r="Z403" s="127"/>
    </row>
    <row r="404" spans="1:26" hidden="1" x14ac:dyDescent="0.3">
      <c r="A404" s="194"/>
      <c r="B404" s="126"/>
      <c r="C404" s="122"/>
      <c r="D404" s="127"/>
      <c r="E404" s="122"/>
      <c r="F404" s="122"/>
      <c r="G404" s="122"/>
      <c r="H404" s="122"/>
      <c r="I404" s="122"/>
      <c r="J404" s="145"/>
      <c r="K404" s="122"/>
      <c r="L404" s="127"/>
      <c r="M404" s="122"/>
      <c r="N404" s="122"/>
      <c r="O404" s="122"/>
      <c r="P404" s="122"/>
      <c r="Q404" s="122"/>
      <c r="R404" s="122"/>
      <c r="S404" s="122"/>
      <c r="T404" s="122"/>
      <c r="U404" s="122"/>
      <c r="V404" s="122"/>
      <c r="W404" s="122"/>
      <c r="X404" s="122"/>
      <c r="Y404" s="122"/>
      <c r="Z404" s="127"/>
    </row>
    <row r="405" spans="1:26" hidden="1" x14ac:dyDescent="0.3">
      <c r="A405" s="194"/>
      <c r="B405" s="126"/>
      <c r="C405" s="122"/>
      <c r="D405" s="127"/>
      <c r="E405" s="122"/>
      <c r="F405" s="122"/>
      <c r="G405" s="122"/>
      <c r="H405" s="122"/>
      <c r="I405" s="122"/>
      <c r="J405" s="145"/>
      <c r="K405" s="125"/>
      <c r="L405" s="127"/>
      <c r="M405" s="122"/>
      <c r="N405" s="122"/>
      <c r="O405" s="122"/>
      <c r="P405" s="122"/>
      <c r="Q405" s="122"/>
      <c r="R405" s="122"/>
      <c r="S405" s="122"/>
      <c r="T405" s="122"/>
      <c r="U405" s="122"/>
      <c r="V405" s="122"/>
      <c r="W405" s="122"/>
      <c r="X405" s="122"/>
      <c r="Y405" s="122"/>
      <c r="Z405" s="127"/>
    </row>
    <row r="406" spans="1:26" hidden="1" x14ac:dyDescent="0.3">
      <c r="A406" s="167"/>
      <c r="B406" s="132"/>
      <c r="C406" s="122"/>
      <c r="D406" s="122"/>
      <c r="E406" s="122"/>
      <c r="F406" s="122"/>
      <c r="G406" s="122"/>
      <c r="H406" s="122"/>
      <c r="I406" s="122"/>
      <c r="J406" s="145"/>
      <c r="K406" s="125"/>
      <c r="L406" s="122"/>
      <c r="M406" s="122"/>
      <c r="N406" s="122"/>
      <c r="O406" s="122"/>
      <c r="P406" s="122"/>
      <c r="Q406" s="122"/>
      <c r="R406" s="122"/>
      <c r="S406" s="122"/>
      <c r="T406" s="122"/>
      <c r="U406" s="122"/>
      <c r="V406" s="122"/>
      <c r="W406" s="122"/>
      <c r="X406" s="122"/>
      <c r="Y406" s="122"/>
      <c r="Z406" s="122"/>
    </row>
    <row r="407" spans="1:26" hidden="1" x14ac:dyDescent="0.3">
      <c r="A407" s="167"/>
      <c r="B407" s="167"/>
      <c r="C407" s="135"/>
      <c r="D407" s="136"/>
      <c r="E407" s="136"/>
      <c r="F407" s="136"/>
      <c r="G407" s="136"/>
      <c r="H407" s="136"/>
      <c r="I407" s="136"/>
      <c r="J407" s="198"/>
      <c r="K407" s="136"/>
      <c r="L407" s="136"/>
      <c r="M407" s="136"/>
      <c r="N407" s="136"/>
      <c r="O407" s="136"/>
      <c r="P407" s="136"/>
      <c r="Q407" s="136"/>
      <c r="R407" s="136"/>
      <c r="S407" s="136"/>
      <c r="T407" s="136"/>
      <c r="U407" s="136"/>
      <c r="V407" s="136"/>
      <c r="W407" s="136"/>
      <c r="X407" s="136"/>
      <c r="Y407" s="136"/>
      <c r="Z407" s="136"/>
    </row>
    <row r="408" spans="1:26" hidden="1" x14ac:dyDescent="0.3">
      <c r="A408" s="194"/>
      <c r="B408" s="126"/>
      <c r="C408" s="122"/>
      <c r="D408" s="127"/>
      <c r="E408" s="122"/>
      <c r="F408" s="122"/>
      <c r="G408" s="122"/>
      <c r="H408" s="122"/>
      <c r="I408" s="122"/>
      <c r="J408" s="145"/>
      <c r="K408" s="125"/>
      <c r="L408" s="122"/>
      <c r="M408" s="122"/>
      <c r="N408" s="122"/>
      <c r="O408" s="122"/>
      <c r="P408" s="122"/>
      <c r="Q408" s="122"/>
      <c r="R408" s="122"/>
      <c r="S408" s="122"/>
      <c r="T408" s="122"/>
      <c r="U408" s="122"/>
      <c r="V408" s="122"/>
      <c r="W408" s="122"/>
      <c r="X408" s="122"/>
      <c r="Y408" s="122"/>
      <c r="Z408" s="122"/>
    </row>
    <row r="409" spans="1:26" hidden="1" x14ac:dyDescent="0.3">
      <c r="A409" s="194"/>
      <c r="B409" s="126"/>
      <c r="C409" s="122"/>
      <c r="D409" s="127"/>
      <c r="E409" s="122"/>
      <c r="F409" s="122"/>
      <c r="G409" s="122"/>
      <c r="H409" s="122"/>
      <c r="I409" s="122"/>
      <c r="J409" s="145"/>
      <c r="K409" s="122"/>
      <c r="L409" s="122"/>
      <c r="M409" s="122"/>
      <c r="N409" s="122"/>
      <c r="O409" s="122"/>
      <c r="P409" s="122"/>
      <c r="Q409" s="122"/>
      <c r="R409" s="122"/>
      <c r="S409" s="122"/>
      <c r="T409" s="122"/>
      <c r="U409" s="122"/>
      <c r="V409" s="122"/>
      <c r="W409" s="122"/>
      <c r="X409" s="122"/>
      <c r="Y409" s="122"/>
      <c r="Z409" s="122"/>
    </row>
    <row r="410" spans="1:26" hidden="1" x14ac:dyDescent="0.3">
      <c r="A410" s="194"/>
      <c r="B410" s="126"/>
      <c r="C410" s="122"/>
      <c r="D410" s="127"/>
      <c r="E410" s="122"/>
      <c r="F410" s="122"/>
      <c r="G410" s="122"/>
      <c r="H410" s="122"/>
      <c r="I410" s="122"/>
      <c r="J410" s="145"/>
      <c r="K410" s="122"/>
      <c r="L410" s="122"/>
      <c r="M410" s="122"/>
      <c r="N410" s="122"/>
      <c r="O410" s="122"/>
      <c r="P410" s="122"/>
      <c r="Q410" s="122"/>
      <c r="R410" s="122"/>
      <c r="S410" s="122"/>
      <c r="T410" s="122"/>
      <c r="U410" s="122"/>
      <c r="V410" s="122"/>
      <c r="W410" s="122"/>
      <c r="X410" s="122"/>
      <c r="Y410" s="122"/>
      <c r="Z410" s="122"/>
    </row>
    <row r="411" spans="1:26" hidden="1" x14ac:dyDescent="0.3">
      <c r="A411" s="167"/>
      <c r="B411" s="132"/>
      <c r="C411" s="122"/>
      <c r="D411" s="122"/>
      <c r="E411" s="122"/>
      <c r="F411" s="122"/>
      <c r="G411" s="122"/>
      <c r="H411" s="122"/>
      <c r="I411" s="122"/>
      <c r="J411" s="145"/>
      <c r="K411" s="122"/>
      <c r="L411" s="122"/>
      <c r="M411" s="122"/>
      <c r="N411" s="122"/>
      <c r="O411" s="122"/>
      <c r="P411" s="122"/>
      <c r="Q411" s="122"/>
      <c r="R411" s="122"/>
      <c r="S411" s="122"/>
      <c r="T411" s="122"/>
      <c r="U411" s="122"/>
      <c r="V411" s="122"/>
      <c r="W411" s="122"/>
      <c r="X411" s="122"/>
      <c r="Y411" s="122"/>
      <c r="Z411" s="122"/>
    </row>
    <row r="412" spans="1:26" hidden="1" x14ac:dyDescent="0.3">
      <c r="A412" s="167"/>
      <c r="B412" s="167"/>
      <c r="C412" s="142"/>
      <c r="D412" s="142"/>
      <c r="E412" s="142"/>
      <c r="F412" s="142"/>
      <c r="G412" s="142"/>
      <c r="H412" s="142"/>
      <c r="I412" s="142"/>
      <c r="J412" s="143"/>
      <c r="K412" s="149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</row>
    <row r="413" spans="1:26" hidden="1" x14ac:dyDescent="0.3">
      <c r="A413" s="167"/>
      <c r="B413" s="167"/>
      <c r="C413" s="135"/>
      <c r="D413" s="135"/>
      <c r="E413" s="135"/>
      <c r="F413" s="135"/>
      <c r="G413" s="135"/>
      <c r="H413" s="135"/>
      <c r="I413" s="135"/>
      <c r="J413" s="197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  <c r="Z413" s="135"/>
    </row>
    <row r="414" spans="1:26" hidden="1" x14ac:dyDescent="0.3">
      <c r="A414" s="167"/>
      <c r="B414" s="167"/>
      <c r="C414" s="135"/>
      <c r="D414" s="136"/>
      <c r="E414" s="136"/>
      <c r="F414" s="136"/>
      <c r="G414" s="136"/>
      <c r="H414" s="136"/>
      <c r="I414" s="136"/>
      <c r="J414" s="198"/>
      <c r="K414" s="136"/>
      <c r="L414" s="136"/>
      <c r="M414" s="136"/>
      <c r="N414" s="136"/>
      <c r="O414" s="136"/>
      <c r="P414" s="136"/>
      <c r="Q414" s="136"/>
      <c r="R414" s="136"/>
      <c r="S414" s="136"/>
      <c r="T414" s="136"/>
      <c r="U414" s="136"/>
      <c r="V414" s="136"/>
      <c r="W414" s="136"/>
      <c r="X414" s="136"/>
      <c r="Y414" s="136"/>
      <c r="Z414" s="136"/>
    </row>
    <row r="415" spans="1:26" ht="12.75" hidden="1" customHeight="1" x14ac:dyDescent="0.3">
      <c r="A415" s="194"/>
      <c r="B415" s="126"/>
      <c r="C415" s="122"/>
      <c r="D415" s="127"/>
      <c r="E415" s="122"/>
      <c r="F415" s="122"/>
      <c r="G415" s="122"/>
      <c r="H415" s="122"/>
      <c r="I415" s="122"/>
      <c r="J415" s="145"/>
      <c r="K415" s="125"/>
      <c r="L415" s="122"/>
      <c r="M415" s="122"/>
      <c r="N415" s="122"/>
      <c r="O415" s="122"/>
      <c r="P415" s="122"/>
      <c r="Q415" s="122"/>
      <c r="R415" s="122"/>
      <c r="S415" s="122"/>
      <c r="T415" s="122"/>
      <c r="U415" s="122"/>
      <c r="V415" s="122"/>
      <c r="W415" s="122"/>
      <c r="X415" s="122"/>
      <c r="Y415" s="122"/>
      <c r="Z415" s="122"/>
    </row>
    <row r="416" spans="1:26" ht="12.75" hidden="1" customHeight="1" x14ac:dyDescent="0.3">
      <c r="A416" s="194"/>
      <c r="B416" s="126"/>
      <c r="C416" s="122"/>
      <c r="D416" s="127"/>
      <c r="E416" s="122"/>
      <c r="F416" s="122"/>
      <c r="G416" s="122"/>
      <c r="H416" s="122"/>
      <c r="I416" s="122"/>
      <c r="J416" s="145"/>
      <c r="K416" s="125"/>
      <c r="L416" s="122"/>
      <c r="M416" s="122"/>
      <c r="N416" s="122"/>
      <c r="O416" s="122"/>
      <c r="P416" s="122"/>
      <c r="Q416" s="122"/>
      <c r="R416" s="122"/>
      <c r="S416" s="122"/>
      <c r="T416" s="122"/>
      <c r="U416" s="122"/>
      <c r="V416" s="122"/>
      <c r="W416" s="122"/>
      <c r="X416" s="122"/>
      <c r="Y416" s="122"/>
      <c r="Z416" s="122"/>
    </row>
    <row r="417" spans="1:26" ht="12.75" hidden="1" customHeight="1" x14ac:dyDescent="0.3">
      <c r="A417" s="194"/>
      <c r="B417" s="126"/>
      <c r="C417" s="122"/>
      <c r="D417" s="127"/>
      <c r="E417" s="122"/>
      <c r="F417" s="122"/>
      <c r="G417" s="122"/>
      <c r="H417" s="122"/>
      <c r="I417" s="122"/>
      <c r="J417" s="145"/>
      <c r="K417" s="125"/>
      <c r="L417" s="122"/>
      <c r="M417" s="122"/>
      <c r="N417" s="122"/>
      <c r="O417" s="122"/>
      <c r="P417" s="122"/>
      <c r="Q417" s="122"/>
      <c r="R417" s="122"/>
      <c r="S417" s="122"/>
      <c r="T417" s="122"/>
      <c r="U417" s="122"/>
      <c r="V417" s="122"/>
      <c r="W417" s="122"/>
      <c r="X417" s="122"/>
      <c r="Y417" s="122"/>
      <c r="Z417" s="122"/>
    </row>
    <row r="418" spans="1:26" ht="12.75" hidden="1" customHeight="1" x14ac:dyDescent="0.3">
      <c r="A418" s="194"/>
      <c r="B418" s="126"/>
      <c r="C418" s="122"/>
      <c r="D418" s="127"/>
      <c r="E418" s="122"/>
      <c r="F418" s="122"/>
      <c r="G418" s="122"/>
      <c r="H418" s="122"/>
      <c r="I418" s="122"/>
      <c r="J418" s="145"/>
      <c r="K418" s="125"/>
      <c r="L418" s="122"/>
      <c r="M418" s="122"/>
      <c r="N418" s="122"/>
      <c r="O418" s="122"/>
      <c r="P418" s="122"/>
      <c r="Q418" s="122"/>
      <c r="R418" s="122"/>
      <c r="S418" s="122"/>
      <c r="T418" s="122"/>
      <c r="U418" s="122"/>
      <c r="V418" s="122"/>
      <c r="W418" s="122"/>
      <c r="X418" s="122"/>
      <c r="Y418" s="122"/>
      <c r="Z418" s="122"/>
    </row>
    <row r="419" spans="1:26" ht="12.75" hidden="1" customHeight="1" x14ac:dyDescent="0.3">
      <c r="A419" s="194"/>
      <c r="B419" s="126"/>
      <c r="C419" s="122"/>
      <c r="D419" s="127"/>
      <c r="E419" s="122"/>
      <c r="F419" s="122"/>
      <c r="G419" s="122"/>
      <c r="H419" s="122"/>
      <c r="I419" s="122"/>
      <c r="J419" s="145"/>
      <c r="K419" s="125"/>
      <c r="L419" s="122"/>
      <c r="M419" s="122"/>
      <c r="N419" s="122"/>
      <c r="O419" s="122"/>
      <c r="P419" s="122"/>
      <c r="Q419" s="122"/>
      <c r="R419" s="122"/>
      <c r="S419" s="122"/>
      <c r="T419" s="122"/>
      <c r="U419" s="122"/>
      <c r="V419" s="122"/>
      <c r="W419" s="122"/>
      <c r="X419" s="122"/>
      <c r="Y419" s="122"/>
      <c r="Z419" s="122"/>
    </row>
    <row r="420" spans="1:26" ht="12.75" hidden="1" customHeight="1" x14ac:dyDescent="0.3">
      <c r="A420" s="194"/>
      <c r="B420" s="126"/>
      <c r="C420" s="122"/>
      <c r="D420" s="127"/>
      <c r="E420" s="122"/>
      <c r="F420" s="122"/>
      <c r="G420" s="122"/>
      <c r="H420" s="122"/>
      <c r="I420" s="122"/>
      <c r="J420" s="145"/>
      <c r="K420" s="125"/>
      <c r="L420" s="122"/>
      <c r="M420" s="122"/>
      <c r="N420" s="122"/>
      <c r="O420" s="122"/>
      <c r="P420" s="122"/>
      <c r="Q420" s="122"/>
      <c r="R420" s="122"/>
      <c r="S420" s="122"/>
      <c r="T420" s="122"/>
      <c r="U420" s="122"/>
      <c r="V420" s="122"/>
      <c r="W420" s="122"/>
      <c r="X420" s="122"/>
      <c r="Y420" s="122"/>
      <c r="Z420" s="122"/>
    </row>
    <row r="421" spans="1:26" ht="12.75" hidden="1" customHeight="1" x14ac:dyDescent="0.3">
      <c r="A421" s="194"/>
      <c r="B421" s="126"/>
      <c r="C421" s="122"/>
      <c r="D421" s="127"/>
      <c r="E421" s="122"/>
      <c r="F421" s="122"/>
      <c r="G421" s="122"/>
      <c r="H421" s="122"/>
      <c r="I421" s="122"/>
      <c r="J421" s="145"/>
      <c r="K421" s="125"/>
      <c r="L421" s="122"/>
      <c r="M421" s="122"/>
      <c r="N421" s="122"/>
      <c r="O421" s="122"/>
      <c r="P421" s="122"/>
      <c r="Q421" s="122"/>
      <c r="R421" s="122"/>
      <c r="S421" s="122"/>
      <c r="T421" s="122"/>
      <c r="U421" s="122"/>
      <c r="V421" s="122"/>
      <c r="W421" s="122"/>
      <c r="X421" s="122"/>
      <c r="Y421" s="122"/>
      <c r="Z421" s="122"/>
    </row>
    <row r="422" spans="1:26" ht="12.75" hidden="1" customHeight="1" x14ac:dyDescent="0.3">
      <c r="A422" s="194"/>
      <c r="B422" s="126"/>
      <c r="C422" s="122"/>
      <c r="D422" s="127"/>
      <c r="E422" s="122"/>
      <c r="F422" s="122"/>
      <c r="G422" s="122"/>
      <c r="H422" s="122"/>
      <c r="I422" s="122"/>
      <c r="J422" s="145"/>
      <c r="K422" s="125"/>
      <c r="L422" s="122"/>
      <c r="M422" s="122"/>
      <c r="N422" s="122"/>
      <c r="O422" s="122"/>
      <c r="P422" s="122"/>
      <c r="Q422" s="122"/>
      <c r="R422" s="122"/>
      <c r="S422" s="122"/>
      <c r="T422" s="122"/>
      <c r="U422" s="122"/>
      <c r="V422" s="122"/>
      <c r="W422" s="122"/>
      <c r="X422" s="122"/>
      <c r="Y422" s="122"/>
      <c r="Z422" s="122"/>
    </row>
    <row r="423" spans="1:26" ht="12.75" hidden="1" customHeight="1" x14ac:dyDescent="0.3">
      <c r="A423" s="194"/>
      <c r="B423" s="126"/>
      <c r="C423" s="122"/>
      <c r="D423" s="127"/>
      <c r="E423" s="122"/>
      <c r="F423" s="122"/>
      <c r="G423" s="122"/>
      <c r="H423" s="122"/>
      <c r="I423" s="122"/>
      <c r="J423" s="145"/>
      <c r="K423" s="125"/>
      <c r="L423" s="122"/>
      <c r="M423" s="122"/>
      <c r="N423" s="122"/>
      <c r="O423" s="122"/>
      <c r="P423" s="122"/>
      <c r="Q423" s="122"/>
      <c r="R423" s="122"/>
      <c r="S423" s="122"/>
      <c r="T423" s="122"/>
      <c r="U423" s="122"/>
      <c r="V423" s="122"/>
      <c r="W423" s="122"/>
      <c r="X423" s="122"/>
      <c r="Y423" s="122"/>
      <c r="Z423" s="122"/>
    </row>
    <row r="424" spans="1:26" ht="12.75" hidden="1" customHeight="1" x14ac:dyDescent="0.3">
      <c r="A424" s="194"/>
      <c r="B424" s="126"/>
      <c r="C424" s="122"/>
      <c r="D424" s="127"/>
      <c r="E424" s="122"/>
      <c r="F424" s="122"/>
      <c r="G424" s="122"/>
      <c r="H424" s="122"/>
      <c r="I424" s="122"/>
      <c r="J424" s="145"/>
      <c r="K424" s="125"/>
      <c r="L424" s="122"/>
      <c r="M424" s="122"/>
      <c r="N424" s="122"/>
      <c r="O424" s="122"/>
      <c r="P424" s="122"/>
      <c r="Q424" s="122"/>
      <c r="R424" s="122"/>
      <c r="S424" s="122"/>
      <c r="T424" s="122"/>
      <c r="U424" s="122"/>
      <c r="V424" s="122"/>
      <c r="W424" s="122"/>
      <c r="X424" s="122"/>
      <c r="Y424" s="122"/>
      <c r="Z424" s="122"/>
    </row>
    <row r="425" spans="1:26" ht="12.75" hidden="1" customHeight="1" x14ac:dyDescent="0.3">
      <c r="A425" s="194"/>
      <c r="B425" s="126"/>
      <c r="C425" s="122"/>
      <c r="D425" s="127"/>
      <c r="E425" s="122"/>
      <c r="F425" s="122"/>
      <c r="G425" s="122"/>
      <c r="H425" s="122"/>
      <c r="I425" s="122"/>
      <c r="J425" s="145"/>
      <c r="K425" s="125"/>
      <c r="L425" s="122"/>
      <c r="M425" s="122"/>
      <c r="N425" s="122"/>
      <c r="O425" s="122"/>
      <c r="P425" s="122"/>
      <c r="Q425" s="122"/>
      <c r="R425" s="122"/>
      <c r="S425" s="122"/>
      <c r="T425" s="122"/>
      <c r="U425" s="122"/>
      <c r="V425" s="122"/>
      <c r="W425" s="122"/>
      <c r="X425" s="122"/>
      <c r="Y425" s="122"/>
      <c r="Z425" s="122"/>
    </row>
    <row r="426" spans="1:26" ht="12.75" hidden="1" customHeight="1" x14ac:dyDescent="0.3">
      <c r="A426" s="194"/>
      <c r="B426" s="126"/>
      <c r="C426" s="122"/>
      <c r="D426" s="127"/>
      <c r="E426" s="122"/>
      <c r="F426" s="122"/>
      <c r="G426" s="122"/>
      <c r="H426" s="122"/>
      <c r="I426" s="122"/>
      <c r="J426" s="145"/>
      <c r="K426" s="125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/>
      <c r="V426" s="122"/>
      <c r="W426" s="122"/>
      <c r="X426" s="122"/>
      <c r="Y426" s="122"/>
      <c r="Z426" s="122"/>
    </row>
    <row r="427" spans="1:26" ht="12.75" hidden="1" customHeight="1" x14ac:dyDescent="0.3">
      <c r="A427" s="194"/>
      <c r="B427" s="126"/>
      <c r="C427" s="122"/>
      <c r="D427" s="127"/>
      <c r="E427" s="122"/>
      <c r="F427" s="122"/>
      <c r="G427" s="122"/>
      <c r="H427" s="122"/>
      <c r="I427" s="122"/>
      <c r="J427" s="145"/>
      <c r="K427" s="125"/>
      <c r="L427" s="122"/>
      <c r="M427" s="122"/>
      <c r="N427" s="122"/>
      <c r="O427" s="122"/>
      <c r="P427" s="122"/>
      <c r="Q427" s="122"/>
      <c r="R427" s="122"/>
      <c r="S427" s="122"/>
      <c r="T427" s="122"/>
      <c r="U427" s="122"/>
      <c r="V427" s="122"/>
      <c r="W427" s="122"/>
      <c r="X427" s="122"/>
      <c r="Y427" s="122"/>
      <c r="Z427" s="122"/>
    </row>
    <row r="428" spans="1:26" ht="12.75" hidden="1" customHeight="1" x14ac:dyDescent="0.3">
      <c r="A428" s="194"/>
      <c r="B428" s="126"/>
      <c r="C428" s="122"/>
      <c r="D428" s="127"/>
      <c r="E428" s="122"/>
      <c r="F428" s="122"/>
      <c r="G428" s="122"/>
      <c r="H428" s="122"/>
      <c r="I428" s="122"/>
      <c r="J428" s="145"/>
      <c r="K428" s="125"/>
      <c r="L428" s="122"/>
      <c r="M428" s="122"/>
      <c r="N428" s="122"/>
      <c r="O428" s="122"/>
      <c r="P428" s="122"/>
      <c r="Q428" s="122"/>
      <c r="R428" s="122"/>
      <c r="S428" s="122"/>
      <c r="T428" s="122"/>
      <c r="U428" s="122"/>
      <c r="V428" s="122"/>
      <c r="W428" s="122"/>
      <c r="X428" s="122"/>
      <c r="Y428" s="122"/>
      <c r="Z428" s="122"/>
    </row>
    <row r="429" spans="1:26" ht="12.75" hidden="1" customHeight="1" x14ac:dyDescent="0.3">
      <c r="A429" s="194"/>
      <c r="B429" s="126"/>
      <c r="C429" s="122"/>
      <c r="D429" s="127"/>
      <c r="E429" s="122"/>
      <c r="F429" s="122"/>
      <c r="G429" s="122"/>
      <c r="H429" s="122"/>
      <c r="I429" s="122"/>
      <c r="J429" s="145"/>
      <c r="K429" s="125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/>
      <c r="W429" s="122"/>
      <c r="X429" s="122"/>
      <c r="Y429" s="122"/>
      <c r="Z429" s="122"/>
    </row>
    <row r="430" spans="1:26" ht="12.75" hidden="1" customHeight="1" x14ac:dyDescent="0.3">
      <c r="A430" s="194"/>
      <c r="B430" s="126"/>
      <c r="C430" s="122"/>
      <c r="D430" s="127"/>
      <c r="E430" s="122"/>
      <c r="F430" s="122"/>
      <c r="G430" s="122"/>
      <c r="H430" s="122"/>
      <c r="I430" s="122"/>
      <c r="J430" s="145"/>
      <c r="K430" s="125"/>
      <c r="L430" s="122"/>
      <c r="M430" s="122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  <c r="Z430" s="122"/>
    </row>
    <row r="431" spans="1:26" ht="12.75" hidden="1" customHeight="1" x14ac:dyDescent="0.3">
      <c r="A431" s="194"/>
      <c r="B431" s="126"/>
      <c r="C431" s="122"/>
      <c r="D431" s="127"/>
      <c r="E431" s="122"/>
      <c r="F431" s="122"/>
      <c r="G431" s="122"/>
      <c r="H431" s="122"/>
      <c r="I431" s="122"/>
      <c r="J431" s="145"/>
      <c r="K431" s="125"/>
      <c r="L431" s="122"/>
      <c r="M431" s="122"/>
      <c r="N431" s="122"/>
      <c r="O431" s="122"/>
      <c r="P431" s="122"/>
      <c r="Q431" s="122"/>
      <c r="R431" s="122"/>
      <c r="S431" s="122"/>
      <c r="T431" s="122"/>
      <c r="U431" s="122"/>
      <c r="V431" s="122"/>
      <c r="W431" s="122"/>
      <c r="X431" s="122"/>
      <c r="Y431" s="122"/>
      <c r="Z431" s="122"/>
    </row>
    <row r="432" spans="1:26" ht="12.75" hidden="1" customHeight="1" x14ac:dyDescent="0.3">
      <c r="A432" s="194"/>
      <c r="B432" s="126"/>
      <c r="C432" s="122"/>
      <c r="D432" s="127"/>
      <c r="E432" s="122"/>
      <c r="F432" s="122"/>
      <c r="G432" s="122"/>
      <c r="H432" s="122"/>
      <c r="I432" s="122"/>
      <c r="J432" s="145"/>
      <c r="K432" s="125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  <c r="Z432" s="122"/>
    </row>
    <row r="433" spans="1:26" ht="12.75" hidden="1" customHeight="1" x14ac:dyDescent="0.3">
      <c r="A433" s="194"/>
      <c r="B433" s="126"/>
      <c r="C433" s="122"/>
      <c r="D433" s="127"/>
      <c r="E433" s="122"/>
      <c r="F433" s="122"/>
      <c r="G433" s="122"/>
      <c r="H433" s="122"/>
      <c r="I433" s="122"/>
      <c r="J433" s="145"/>
      <c r="K433" s="125"/>
      <c r="L433" s="122"/>
      <c r="M433" s="122"/>
      <c r="N433" s="122"/>
      <c r="O433" s="122"/>
      <c r="P433" s="122"/>
      <c r="Q433" s="122"/>
      <c r="R433" s="122"/>
      <c r="S433" s="122"/>
      <c r="T433" s="122"/>
      <c r="U433" s="122"/>
      <c r="V433" s="122"/>
      <c r="W433" s="122"/>
      <c r="X433" s="122"/>
      <c r="Y433" s="122"/>
      <c r="Z433" s="122"/>
    </row>
    <row r="434" spans="1:26" ht="12.75" hidden="1" customHeight="1" x14ac:dyDescent="0.3">
      <c r="A434" s="194"/>
      <c r="B434" s="126"/>
      <c r="C434" s="122"/>
      <c r="D434" s="127"/>
      <c r="E434" s="122"/>
      <c r="F434" s="122"/>
      <c r="G434" s="122"/>
      <c r="H434" s="122"/>
      <c r="I434" s="122"/>
      <c r="J434" s="145"/>
      <c r="K434" s="125"/>
      <c r="L434" s="122"/>
      <c r="M434" s="122"/>
      <c r="N434" s="122"/>
      <c r="O434" s="122"/>
      <c r="P434" s="122"/>
      <c r="Q434" s="122"/>
      <c r="R434" s="122"/>
      <c r="S434" s="122"/>
      <c r="T434" s="122"/>
      <c r="U434" s="122"/>
      <c r="V434" s="122"/>
      <c r="W434" s="122"/>
      <c r="X434" s="122"/>
      <c r="Y434" s="122"/>
      <c r="Z434" s="122"/>
    </row>
    <row r="435" spans="1:26" ht="12.75" hidden="1" customHeight="1" x14ac:dyDescent="0.3">
      <c r="A435" s="194"/>
      <c r="B435" s="126"/>
      <c r="C435" s="122"/>
      <c r="D435" s="127"/>
      <c r="E435" s="122"/>
      <c r="F435" s="122"/>
      <c r="G435" s="122"/>
      <c r="H435" s="122"/>
      <c r="I435" s="122"/>
      <c r="J435" s="145"/>
      <c r="K435" s="125"/>
      <c r="L435" s="122"/>
      <c r="M435" s="122"/>
      <c r="N435" s="122"/>
      <c r="O435" s="122"/>
      <c r="P435" s="122"/>
      <c r="Q435" s="122"/>
      <c r="R435" s="122"/>
      <c r="S435" s="122"/>
      <c r="T435" s="122"/>
      <c r="U435" s="122"/>
      <c r="V435" s="122"/>
      <c r="W435" s="122"/>
      <c r="X435" s="122"/>
      <c r="Y435" s="122"/>
      <c r="Z435" s="122"/>
    </row>
    <row r="436" spans="1:26" ht="12.75" hidden="1" customHeight="1" x14ac:dyDescent="0.3">
      <c r="A436" s="194"/>
      <c r="B436" s="126"/>
      <c r="C436" s="122"/>
      <c r="D436" s="127"/>
      <c r="E436" s="122"/>
      <c r="F436" s="122"/>
      <c r="G436" s="122"/>
      <c r="H436" s="122"/>
      <c r="I436" s="122"/>
      <c r="J436" s="145"/>
      <c r="K436" s="125"/>
      <c r="L436" s="122"/>
      <c r="M436" s="122"/>
      <c r="N436" s="122"/>
      <c r="O436" s="122"/>
      <c r="P436" s="122"/>
      <c r="Q436" s="122"/>
      <c r="R436" s="122"/>
      <c r="S436" s="122"/>
      <c r="T436" s="122"/>
      <c r="U436" s="122"/>
      <c r="V436" s="122"/>
      <c r="W436" s="122"/>
      <c r="X436" s="122"/>
      <c r="Y436" s="122"/>
      <c r="Z436" s="122"/>
    </row>
    <row r="437" spans="1:26" ht="12.75" hidden="1" customHeight="1" x14ac:dyDescent="0.3">
      <c r="A437" s="194"/>
      <c r="B437" s="126"/>
      <c r="C437" s="122"/>
      <c r="D437" s="127"/>
      <c r="E437" s="122"/>
      <c r="F437" s="122"/>
      <c r="G437" s="122"/>
      <c r="H437" s="122"/>
      <c r="I437" s="122"/>
      <c r="J437" s="145"/>
      <c r="K437" s="125"/>
      <c r="L437" s="122"/>
      <c r="M437" s="122"/>
      <c r="N437" s="122"/>
      <c r="O437" s="122"/>
      <c r="P437" s="122"/>
      <c r="Q437" s="122"/>
      <c r="R437" s="122"/>
      <c r="S437" s="122"/>
      <c r="T437" s="122"/>
      <c r="U437" s="122"/>
      <c r="V437" s="122"/>
      <c r="W437" s="122"/>
      <c r="X437" s="122"/>
      <c r="Y437" s="122"/>
      <c r="Z437" s="122"/>
    </row>
    <row r="438" spans="1:26" ht="12.75" hidden="1" customHeight="1" x14ac:dyDescent="0.3">
      <c r="A438" s="194"/>
      <c r="B438" s="126"/>
      <c r="C438" s="122"/>
      <c r="D438" s="127"/>
      <c r="E438" s="122"/>
      <c r="F438" s="122"/>
      <c r="G438" s="122"/>
      <c r="H438" s="122"/>
      <c r="I438" s="122"/>
      <c r="J438" s="145"/>
      <c r="K438" s="125"/>
      <c r="L438" s="122"/>
      <c r="M438" s="122"/>
      <c r="N438" s="122"/>
      <c r="O438" s="122"/>
      <c r="P438" s="122"/>
      <c r="Q438" s="122"/>
      <c r="R438" s="122"/>
      <c r="S438" s="122"/>
      <c r="T438" s="122"/>
      <c r="U438" s="122"/>
      <c r="V438" s="122"/>
      <c r="W438" s="122"/>
      <c r="X438" s="122"/>
      <c r="Y438" s="122"/>
      <c r="Z438" s="122"/>
    </row>
    <row r="439" spans="1:26" hidden="1" x14ac:dyDescent="0.3">
      <c r="A439" s="194"/>
      <c r="B439" s="126"/>
      <c r="C439" s="122"/>
      <c r="D439" s="127"/>
      <c r="E439" s="122"/>
      <c r="F439" s="122"/>
      <c r="G439" s="122"/>
      <c r="H439" s="122"/>
      <c r="I439" s="122"/>
      <c r="J439" s="145"/>
      <c r="K439" s="125"/>
      <c r="L439" s="122"/>
      <c r="M439" s="122"/>
      <c r="N439" s="122"/>
      <c r="O439" s="122"/>
      <c r="P439" s="122"/>
      <c r="Q439" s="122"/>
      <c r="R439" s="122"/>
      <c r="S439" s="122"/>
      <c r="T439" s="122"/>
      <c r="U439" s="122"/>
      <c r="V439" s="122"/>
      <c r="W439" s="122"/>
      <c r="X439" s="122"/>
      <c r="Y439" s="122"/>
      <c r="Z439" s="122"/>
    </row>
    <row r="440" spans="1:26" hidden="1" x14ac:dyDescent="0.3">
      <c r="A440" s="194"/>
      <c r="B440" s="126"/>
      <c r="C440" s="122"/>
      <c r="D440" s="127"/>
      <c r="E440" s="122"/>
      <c r="F440" s="122"/>
      <c r="G440" s="122"/>
      <c r="H440" s="122"/>
      <c r="I440" s="122"/>
      <c r="J440" s="145"/>
      <c r="K440" s="125"/>
      <c r="L440" s="122"/>
      <c r="M440" s="122"/>
      <c r="N440" s="122"/>
      <c r="O440" s="122"/>
      <c r="P440" s="122"/>
      <c r="Q440" s="122"/>
      <c r="R440" s="122"/>
      <c r="S440" s="122"/>
      <c r="T440" s="122"/>
      <c r="U440" s="122"/>
      <c r="V440" s="122"/>
      <c r="W440" s="122"/>
      <c r="X440" s="122"/>
      <c r="Y440" s="122"/>
      <c r="Z440" s="122"/>
    </row>
    <row r="441" spans="1:26" hidden="1" x14ac:dyDescent="0.3">
      <c r="A441" s="194"/>
      <c r="B441" s="126"/>
      <c r="C441" s="122"/>
      <c r="D441" s="127"/>
      <c r="E441" s="122"/>
      <c r="F441" s="122"/>
      <c r="G441" s="122"/>
      <c r="H441" s="122"/>
      <c r="I441" s="122"/>
      <c r="J441" s="145"/>
      <c r="K441" s="125"/>
      <c r="L441" s="122"/>
      <c r="M441" s="122"/>
      <c r="N441" s="122"/>
      <c r="O441" s="122"/>
      <c r="P441" s="122"/>
      <c r="Q441" s="122"/>
      <c r="R441" s="122"/>
      <c r="S441" s="122"/>
      <c r="T441" s="122"/>
      <c r="U441" s="122"/>
      <c r="V441" s="122"/>
      <c r="W441" s="122"/>
      <c r="X441" s="122"/>
      <c r="Y441" s="122"/>
      <c r="Z441" s="122"/>
    </row>
    <row r="442" spans="1:26" hidden="1" x14ac:dyDescent="0.3">
      <c r="A442" s="167"/>
      <c r="B442" s="132"/>
      <c r="C442" s="127"/>
      <c r="D442" s="127"/>
      <c r="E442" s="127"/>
      <c r="F442" s="127"/>
      <c r="G442" s="127"/>
      <c r="H442" s="127"/>
      <c r="I442" s="127"/>
      <c r="J442" s="106"/>
      <c r="K442" s="134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  <c r="Z442" s="127"/>
    </row>
    <row r="443" spans="1:26" s="131" customFormat="1" hidden="1" x14ac:dyDescent="0.3">
      <c r="A443" s="167"/>
      <c r="B443" s="195"/>
      <c r="C443" s="136"/>
      <c r="D443" s="136"/>
      <c r="E443" s="136"/>
      <c r="F443" s="139"/>
      <c r="G443" s="139"/>
      <c r="H443" s="139"/>
      <c r="I443" s="139"/>
      <c r="J443" s="196"/>
      <c r="K443" s="139"/>
      <c r="L443" s="139"/>
      <c r="M443" s="139"/>
      <c r="N443" s="139"/>
      <c r="O443" s="139"/>
      <c r="P443" s="139"/>
      <c r="Q443" s="139"/>
      <c r="R443" s="139"/>
      <c r="S443" s="139"/>
      <c r="T443" s="139"/>
      <c r="U443" s="139"/>
      <c r="V443" s="139"/>
      <c r="W443" s="139"/>
      <c r="X443" s="139"/>
      <c r="Y443" s="139"/>
      <c r="Z443" s="139"/>
    </row>
    <row r="444" spans="1:26" s="131" customFormat="1" hidden="1" x14ac:dyDescent="0.3">
      <c r="A444" s="194"/>
      <c r="B444" s="132"/>
      <c r="C444" s="122"/>
      <c r="D444" s="127"/>
      <c r="E444" s="129"/>
      <c r="F444" s="122"/>
      <c r="G444" s="122"/>
      <c r="H444" s="122"/>
      <c r="I444" s="122"/>
      <c r="J444" s="145"/>
      <c r="K444" s="122"/>
      <c r="L444" s="122"/>
      <c r="M444" s="122"/>
      <c r="N444" s="122"/>
      <c r="O444" s="122"/>
      <c r="P444" s="122"/>
      <c r="Q444" s="122"/>
      <c r="R444" s="122"/>
      <c r="S444" s="122"/>
      <c r="T444" s="122"/>
      <c r="U444" s="122"/>
      <c r="V444" s="122"/>
      <c r="W444" s="122"/>
      <c r="X444" s="122"/>
      <c r="Y444" s="122"/>
      <c r="Z444" s="122"/>
    </row>
    <row r="445" spans="1:26" s="131" customFormat="1" hidden="1" x14ac:dyDescent="0.3">
      <c r="A445" s="194"/>
      <c r="B445" s="132"/>
      <c r="C445" s="122"/>
      <c r="D445" s="127"/>
      <c r="E445" s="129"/>
      <c r="F445" s="122"/>
      <c r="G445" s="122"/>
      <c r="H445" s="122"/>
      <c r="I445" s="122"/>
      <c r="J445" s="145"/>
      <c r="K445" s="122"/>
      <c r="L445" s="122"/>
      <c r="M445" s="122"/>
      <c r="N445" s="122"/>
      <c r="O445" s="122"/>
      <c r="P445" s="122"/>
      <c r="Q445" s="122"/>
      <c r="R445" s="122"/>
      <c r="S445" s="122"/>
      <c r="T445" s="122"/>
      <c r="U445" s="122"/>
      <c r="V445" s="122"/>
      <c r="W445" s="122"/>
      <c r="X445" s="122"/>
      <c r="Y445" s="122"/>
      <c r="Z445" s="127"/>
    </row>
    <row r="446" spans="1:26" s="131" customFormat="1" hidden="1" x14ac:dyDescent="0.3">
      <c r="A446" s="194"/>
      <c r="B446" s="132"/>
      <c r="C446" s="122"/>
      <c r="D446" s="127"/>
      <c r="E446" s="129"/>
      <c r="F446" s="122"/>
      <c r="G446" s="122"/>
      <c r="H446" s="122"/>
      <c r="I446" s="122"/>
      <c r="J446" s="145"/>
      <c r="K446" s="122"/>
      <c r="L446" s="122"/>
      <c r="M446" s="122"/>
      <c r="N446" s="122"/>
      <c r="O446" s="122"/>
      <c r="P446" s="122"/>
      <c r="Q446" s="122"/>
      <c r="R446" s="122"/>
      <c r="S446" s="122"/>
      <c r="T446" s="122"/>
      <c r="U446" s="122"/>
      <c r="V446" s="122"/>
      <c r="W446" s="122"/>
      <c r="X446" s="122"/>
      <c r="Y446" s="122"/>
      <c r="Z446" s="127"/>
    </row>
    <row r="447" spans="1:26" s="131" customFormat="1" hidden="1" x14ac:dyDescent="0.3">
      <c r="A447" s="167"/>
      <c r="B447" s="128"/>
      <c r="C447" s="127"/>
      <c r="D447" s="127"/>
      <c r="E447" s="127"/>
      <c r="F447" s="127"/>
      <c r="G447" s="127"/>
      <c r="H447" s="127"/>
      <c r="I447" s="127"/>
      <c r="J447" s="106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  <c r="Z447" s="127"/>
    </row>
    <row r="448" spans="1:26" hidden="1" x14ac:dyDescent="0.3">
      <c r="A448" s="167"/>
      <c r="B448" s="167"/>
      <c r="C448" s="135"/>
      <c r="D448" s="136"/>
      <c r="E448" s="136"/>
      <c r="F448" s="136"/>
      <c r="G448" s="136"/>
      <c r="H448" s="136"/>
      <c r="I448" s="136"/>
      <c r="J448" s="198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  <c r="U448" s="136"/>
      <c r="V448" s="136"/>
      <c r="W448" s="136"/>
      <c r="X448" s="136"/>
      <c r="Y448" s="136"/>
      <c r="Z448" s="136"/>
    </row>
    <row r="449" spans="1:26" hidden="1" x14ac:dyDescent="0.3">
      <c r="A449" s="194"/>
      <c r="B449" s="147"/>
      <c r="C449" s="122"/>
      <c r="D449" s="127"/>
      <c r="E449" s="122"/>
      <c r="F449" s="122"/>
      <c r="G449" s="122"/>
      <c r="H449" s="122"/>
      <c r="I449" s="122"/>
      <c r="J449" s="145"/>
      <c r="K449" s="122"/>
      <c r="L449" s="122"/>
      <c r="M449" s="122"/>
      <c r="N449" s="122"/>
      <c r="O449" s="122"/>
      <c r="P449" s="122"/>
      <c r="Q449" s="122"/>
      <c r="R449" s="122"/>
      <c r="S449" s="122"/>
      <c r="T449" s="122"/>
      <c r="U449" s="122"/>
      <c r="V449" s="122"/>
      <c r="W449" s="122"/>
      <c r="X449" s="122"/>
      <c r="Y449" s="122"/>
      <c r="Z449" s="127"/>
    </row>
    <row r="450" spans="1:26" s="131" customFormat="1" hidden="1" x14ac:dyDescent="0.3">
      <c r="A450" s="194"/>
      <c r="B450" s="132"/>
      <c r="C450" s="122"/>
      <c r="D450" s="127"/>
      <c r="E450" s="129"/>
      <c r="F450" s="122"/>
      <c r="G450" s="122"/>
      <c r="H450" s="122"/>
      <c r="I450" s="122"/>
      <c r="J450" s="145"/>
      <c r="K450" s="122"/>
      <c r="L450" s="122"/>
      <c r="M450" s="122"/>
      <c r="N450" s="122"/>
      <c r="O450" s="122"/>
      <c r="P450" s="122"/>
      <c r="Q450" s="122"/>
      <c r="R450" s="122"/>
      <c r="S450" s="122"/>
      <c r="T450" s="122"/>
      <c r="U450" s="122"/>
      <c r="V450" s="122"/>
      <c r="W450" s="122"/>
      <c r="X450" s="122"/>
      <c r="Y450" s="122"/>
      <c r="Z450" s="127"/>
    </row>
    <row r="451" spans="1:26" hidden="1" x14ac:dyDescent="0.3">
      <c r="A451" s="167"/>
      <c r="B451" s="132"/>
      <c r="C451" s="127"/>
      <c r="D451" s="127"/>
      <c r="E451" s="127"/>
      <c r="F451" s="127"/>
      <c r="G451" s="127"/>
      <c r="H451" s="127"/>
      <c r="I451" s="127"/>
      <c r="J451" s="106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  <c r="Z451" s="127"/>
    </row>
    <row r="452" spans="1:26" hidden="1" x14ac:dyDescent="0.3">
      <c r="A452" s="167"/>
      <c r="B452" s="167"/>
      <c r="C452" s="142"/>
      <c r="D452" s="142"/>
      <c r="E452" s="142"/>
      <c r="F452" s="142"/>
      <c r="G452" s="142"/>
      <c r="H452" s="142"/>
      <c r="I452" s="142"/>
      <c r="J452" s="143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142"/>
      <c r="V452" s="142"/>
      <c r="W452" s="142"/>
      <c r="X452" s="142"/>
      <c r="Y452" s="142"/>
      <c r="Z452" s="142"/>
    </row>
    <row r="453" spans="1:26" hidden="1" x14ac:dyDescent="0.3">
      <c r="A453" s="167"/>
      <c r="B453" s="167"/>
      <c r="C453" s="135"/>
      <c r="D453" s="135"/>
      <c r="E453" s="135"/>
      <c r="F453" s="135"/>
      <c r="G453" s="135"/>
      <c r="H453" s="135"/>
      <c r="I453" s="135"/>
      <c r="J453" s="197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</row>
    <row r="454" spans="1:26" hidden="1" x14ac:dyDescent="0.3">
      <c r="A454" s="167"/>
      <c r="B454" s="167"/>
      <c r="C454" s="135"/>
      <c r="D454" s="136"/>
      <c r="E454" s="136"/>
      <c r="F454" s="136"/>
      <c r="G454" s="136"/>
      <c r="H454" s="136"/>
      <c r="I454" s="136"/>
      <c r="J454" s="198"/>
      <c r="K454" s="136"/>
      <c r="L454" s="136"/>
      <c r="M454" s="136"/>
      <c r="N454" s="136"/>
      <c r="O454" s="136"/>
      <c r="P454" s="136"/>
      <c r="Q454" s="136"/>
      <c r="R454" s="136"/>
      <c r="S454" s="136"/>
      <c r="T454" s="136"/>
      <c r="U454" s="136"/>
      <c r="V454" s="136"/>
      <c r="W454" s="136"/>
      <c r="X454" s="136"/>
      <c r="Y454" s="136"/>
      <c r="Z454" s="136"/>
    </row>
    <row r="455" spans="1:26" hidden="1" x14ac:dyDescent="0.3">
      <c r="A455" s="194"/>
      <c r="B455" s="126"/>
      <c r="C455" s="122"/>
      <c r="D455" s="127"/>
      <c r="E455" s="122"/>
      <c r="F455" s="122"/>
      <c r="G455" s="122"/>
      <c r="H455" s="122"/>
      <c r="I455" s="122"/>
      <c r="J455" s="145"/>
      <c r="K455" s="122"/>
      <c r="L455" s="122"/>
      <c r="M455" s="122"/>
      <c r="N455" s="122"/>
      <c r="O455" s="122"/>
      <c r="P455" s="122"/>
      <c r="Q455" s="122"/>
      <c r="R455" s="122"/>
      <c r="S455" s="122"/>
      <c r="T455" s="122"/>
      <c r="U455" s="122"/>
      <c r="V455" s="122"/>
      <c r="W455" s="122"/>
      <c r="X455" s="122"/>
      <c r="Y455" s="127"/>
      <c r="Z455" s="127"/>
    </row>
    <row r="456" spans="1:26" s="131" customFormat="1" hidden="1" x14ac:dyDescent="0.3">
      <c r="A456" s="194"/>
      <c r="B456" s="128"/>
      <c r="C456" s="122"/>
      <c r="D456" s="127"/>
      <c r="E456" s="129"/>
      <c r="F456" s="122"/>
      <c r="G456" s="122"/>
      <c r="H456" s="122"/>
      <c r="I456" s="122"/>
      <c r="J456" s="145"/>
      <c r="K456" s="122"/>
      <c r="L456" s="122"/>
      <c r="M456" s="122"/>
      <c r="N456" s="122"/>
      <c r="O456" s="122"/>
      <c r="P456" s="122"/>
      <c r="Q456" s="122"/>
      <c r="R456" s="122"/>
      <c r="S456" s="122"/>
      <c r="T456" s="122"/>
      <c r="U456" s="122"/>
      <c r="V456" s="122"/>
      <c r="W456" s="122"/>
      <c r="X456" s="122"/>
      <c r="Y456" s="127"/>
      <c r="Z456" s="122"/>
    </row>
    <row r="457" spans="1:26" s="131" customFormat="1" hidden="1" x14ac:dyDescent="0.3">
      <c r="A457" s="194"/>
      <c r="B457" s="132"/>
      <c r="C457" s="122"/>
      <c r="D457" s="127"/>
      <c r="E457" s="129"/>
      <c r="F457" s="122"/>
      <c r="G457" s="122"/>
      <c r="H457" s="122"/>
      <c r="I457" s="127"/>
      <c r="J457" s="106"/>
      <c r="K457" s="127"/>
      <c r="L457" s="122"/>
      <c r="M457" s="122"/>
      <c r="N457" s="122"/>
      <c r="O457" s="127"/>
      <c r="P457" s="122"/>
      <c r="Q457" s="122"/>
      <c r="R457" s="122"/>
      <c r="S457" s="122"/>
      <c r="T457" s="122"/>
      <c r="U457" s="122"/>
      <c r="V457" s="122"/>
      <c r="W457" s="122"/>
      <c r="X457" s="122"/>
      <c r="Y457" s="127"/>
      <c r="Z457" s="122"/>
    </row>
    <row r="458" spans="1:26" hidden="1" x14ac:dyDescent="0.3">
      <c r="A458" s="194"/>
      <c r="B458" s="126"/>
      <c r="C458" s="122"/>
      <c r="D458" s="127"/>
      <c r="E458" s="122"/>
      <c r="F458" s="122"/>
      <c r="G458" s="122"/>
      <c r="H458" s="122"/>
      <c r="I458" s="122"/>
      <c r="J458" s="145"/>
      <c r="K458" s="122"/>
      <c r="L458" s="122"/>
      <c r="M458" s="122"/>
      <c r="N458" s="122"/>
      <c r="O458" s="122"/>
      <c r="P458" s="122"/>
      <c r="Q458" s="122"/>
      <c r="R458" s="122"/>
      <c r="S458" s="122"/>
      <c r="T458" s="122"/>
      <c r="U458" s="122"/>
      <c r="V458" s="122"/>
      <c r="W458" s="122"/>
      <c r="X458" s="122"/>
      <c r="Y458" s="127"/>
      <c r="Z458" s="127"/>
    </row>
    <row r="459" spans="1:26" hidden="1" x14ac:dyDescent="0.3">
      <c r="A459" s="194"/>
      <c r="B459" s="126"/>
      <c r="C459" s="122"/>
      <c r="D459" s="127"/>
      <c r="E459" s="122"/>
      <c r="F459" s="122"/>
      <c r="G459" s="122"/>
      <c r="H459" s="122"/>
      <c r="I459" s="122"/>
      <c r="J459" s="145"/>
      <c r="K459" s="122"/>
      <c r="L459" s="122"/>
      <c r="M459" s="122"/>
      <c r="N459" s="122"/>
      <c r="O459" s="122"/>
      <c r="P459" s="122"/>
      <c r="Q459" s="122"/>
      <c r="R459" s="122"/>
      <c r="S459" s="122"/>
      <c r="T459" s="122"/>
      <c r="U459" s="122"/>
      <c r="V459" s="122"/>
      <c r="W459" s="122"/>
      <c r="X459" s="122"/>
      <c r="Y459" s="127"/>
      <c r="Z459" s="127"/>
    </row>
    <row r="460" spans="1:26" hidden="1" x14ac:dyDescent="0.3">
      <c r="A460" s="194"/>
      <c r="B460" s="126"/>
      <c r="C460" s="122"/>
      <c r="D460" s="127"/>
      <c r="E460" s="122"/>
      <c r="F460" s="122"/>
      <c r="G460" s="122"/>
      <c r="H460" s="122"/>
      <c r="I460" s="122"/>
      <c r="J460" s="145"/>
      <c r="K460" s="122"/>
      <c r="L460" s="122"/>
      <c r="M460" s="122"/>
      <c r="N460" s="122"/>
      <c r="O460" s="122"/>
      <c r="P460" s="122"/>
      <c r="Q460" s="122"/>
      <c r="R460" s="122"/>
      <c r="S460" s="122"/>
      <c r="T460" s="122"/>
      <c r="U460" s="122"/>
      <c r="V460" s="122"/>
      <c r="W460" s="122"/>
      <c r="X460" s="122"/>
      <c r="Y460" s="127"/>
      <c r="Z460" s="122"/>
    </row>
    <row r="461" spans="1:26" hidden="1" x14ac:dyDescent="0.3">
      <c r="A461" s="194"/>
      <c r="B461" s="126"/>
      <c r="C461" s="122"/>
      <c r="D461" s="127"/>
      <c r="E461" s="122"/>
      <c r="F461" s="122"/>
      <c r="G461" s="122"/>
      <c r="H461" s="122"/>
      <c r="I461" s="122"/>
      <c r="J461" s="145"/>
      <c r="K461" s="127"/>
      <c r="L461" s="122"/>
      <c r="M461" s="122"/>
      <c r="N461" s="122"/>
      <c r="O461" s="127"/>
      <c r="P461" s="122"/>
      <c r="Q461" s="122"/>
      <c r="R461" s="122"/>
      <c r="S461" s="122"/>
      <c r="T461" s="122"/>
      <c r="U461" s="122"/>
      <c r="V461" s="122"/>
      <c r="W461" s="122"/>
      <c r="X461" s="122"/>
      <c r="Y461" s="127"/>
      <c r="Z461" s="127"/>
    </row>
    <row r="462" spans="1:26" hidden="1" x14ac:dyDescent="0.3">
      <c r="A462" s="194"/>
      <c r="B462" s="126"/>
      <c r="C462" s="122"/>
      <c r="D462" s="127"/>
      <c r="E462" s="122"/>
      <c r="F462" s="122"/>
      <c r="G462" s="122"/>
      <c r="H462" s="122"/>
      <c r="I462" s="122"/>
      <c r="J462" s="145"/>
      <c r="K462" s="127"/>
      <c r="L462" s="122"/>
      <c r="M462" s="122"/>
      <c r="N462" s="122"/>
      <c r="O462" s="127"/>
      <c r="P462" s="122"/>
      <c r="Q462" s="122"/>
      <c r="R462" s="122"/>
      <c r="S462" s="122"/>
      <c r="T462" s="122"/>
      <c r="U462" s="122"/>
      <c r="V462" s="122"/>
      <c r="W462" s="122"/>
      <c r="X462" s="122"/>
      <c r="Y462" s="127"/>
      <c r="Z462" s="122"/>
    </row>
    <row r="463" spans="1:26" hidden="1" x14ac:dyDescent="0.3">
      <c r="A463" s="194"/>
      <c r="B463" s="126"/>
      <c r="C463" s="122"/>
      <c r="D463" s="127"/>
      <c r="E463" s="122"/>
      <c r="F463" s="122"/>
      <c r="G463" s="122"/>
      <c r="H463" s="122"/>
      <c r="I463" s="122"/>
      <c r="J463" s="145"/>
      <c r="K463" s="127"/>
      <c r="L463" s="122"/>
      <c r="M463" s="122"/>
      <c r="N463" s="122"/>
      <c r="O463" s="127"/>
      <c r="P463" s="122"/>
      <c r="Q463" s="122"/>
      <c r="R463" s="122"/>
      <c r="S463" s="122"/>
      <c r="T463" s="122"/>
      <c r="U463" s="122"/>
      <c r="V463" s="122"/>
      <c r="W463" s="122"/>
      <c r="X463" s="122"/>
      <c r="Y463" s="127"/>
      <c r="Z463" s="127"/>
    </row>
    <row r="464" spans="1:26" hidden="1" x14ac:dyDescent="0.3">
      <c r="A464" s="194"/>
      <c r="B464" s="126"/>
      <c r="C464" s="122"/>
      <c r="D464" s="127"/>
      <c r="E464" s="122"/>
      <c r="F464" s="122"/>
      <c r="G464" s="122"/>
      <c r="H464" s="122"/>
      <c r="I464" s="122"/>
      <c r="J464" s="145"/>
      <c r="K464" s="127"/>
      <c r="L464" s="122"/>
      <c r="M464" s="122"/>
      <c r="N464" s="122"/>
      <c r="O464" s="127"/>
      <c r="P464" s="122"/>
      <c r="Q464" s="122"/>
      <c r="R464" s="122"/>
      <c r="S464" s="122"/>
      <c r="T464" s="122"/>
      <c r="U464" s="122"/>
      <c r="V464" s="122"/>
      <c r="W464" s="122"/>
      <c r="X464" s="122"/>
      <c r="Y464" s="127"/>
      <c r="Z464" s="122"/>
    </row>
    <row r="465" spans="1:26" s="131" customFormat="1" hidden="1" x14ac:dyDescent="0.3">
      <c r="A465" s="194"/>
      <c r="B465" s="128"/>
      <c r="C465" s="122"/>
      <c r="D465" s="127"/>
      <c r="E465" s="129"/>
      <c r="F465" s="122"/>
      <c r="G465" s="122"/>
      <c r="H465" s="122"/>
      <c r="I465" s="122"/>
      <c r="J465" s="145"/>
      <c r="K465" s="122"/>
      <c r="L465" s="122"/>
      <c r="M465" s="122"/>
      <c r="N465" s="122"/>
      <c r="O465" s="122"/>
      <c r="P465" s="122"/>
      <c r="Q465" s="122"/>
      <c r="R465" s="122"/>
      <c r="S465" s="122"/>
      <c r="T465" s="122"/>
      <c r="U465" s="122"/>
      <c r="V465" s="122"/>
      <c r="W465" s="122"/>
      <c r="X465" s="122"/>
      <c r="Y465" s="127"/>
      <c r="Z465" s="122"/>
    </row>
    <row r="466" spans="1:26" s="131" customFormat="1" hidden="1" x14ac:dyDescent="0.3">
      <c r="A466" s="194"/>
      <c r="B466" s="128"/>
      <c r="C466" s="122"/>
      <c r="D466" s="127"/>
      <c r="E466" s="129"/>
      <c r="F466" s="122"/>
      <c r="G466" s="122"/>
      <c r="H466" s="122"/>
      <c r="I466" s="122"/>
      <c r="J466" s="145"/>
      <c r="K466" s="122"/>
      <c r="L466" s="122"/>
      <c r="M466" s="122"/>
      <c r="N466" s="122"/>
      <c r="O466" s="122"/>
      <c r="P466" s="122"/>
      <c r="Q466" s="122"/>
      <c r="R466" s="122"/>
      <c r="S466" s="122"/>
      <c r="T466" s="122"/>
      <c r="U466" s="122"/>
      <c r="V466" s="122"/>
      <c r="W466" s="122"/>
      <c r="X466" s="122"/>
      <c r="Y466" s="127"/>
      <c r="Z466" s="122"/>
    </row>
    <row r="467" spans="1:26" s="131" customFormat="1" hidden="1" x14ac:dyDescent="0.3">
      <c r="A467" s="194"/>
      <c r="B467" s="132"/>
      <c r="C467" s="122"/>
      <c r="D467" s="127"/>
      <c r="E467" s="129"/>
      <c r="F467" s="122"/>
      <c r="G467" s="122"/>
      <c r="H467" s="122"/>
      <c r="I467" s="122"/>
      <c r="J467" s="145"/>
      <c r="K467" s="122"/>
      <c r="L467" s="122"/>
      <c r="M467" s="122"/>
      <c r="N467" s="122"/>
      <c r="O467" s="122"/>
      <c r="P467" s="122"/>
      <c r="Q467" s="122"/>
      <c r="R467" s="122"/>
      <c r="S467" s="122"/>
      <c r="T467" s="122"/>
      <c r="U467" s="122"/>
      <c r="V467" s="122"/>
      <c r="W467" s="122"/>
      <c r="X467" s="122"/>
      <c r="Y467" s="127"/>
      <c r="Z467" s="122"/>
    </row>
    <row r="468" spans="1:26" hidden="1" x14ac:dyDescent="0.3">
      <c r="A468" s="194"/>
      <c r="B468" s="126"/>
      <c r="C468" s="122"/>
      <c r="D468" s="127"/>
      <c r="E468" s="122"/>
      <c r="F468" s="122"/>
      <c r="G468" s="122"/>
      <c r="H468" s="122"/>
      <c r="I468" s="122"/>
      <c r="J468" s="145"/>
      <c r="K468" s="134"/>
      <c r="L468" s="122"/>
      <c r="M468" s="122"/>
      <c r="N468" s="122"/>
      <c r="O468" s="127"/>
      <c r="P468" s="122"/>
      <c r="Q468" s="122"/>
      <c r="R468" s="122"/>
      <c r="S468" s="122"/>
      <c r="T468" s="122"/>
      <c r="U468" s="122"/>
      <c r="V468" s="122"/>
      <c r="W468" s="122"/>
      <c r="X468" s="122"/>
      <c r="Y468" s="127"/>
      <c r="Z468" s="127"/>
    </row>
    <row r="469" spans="1:26" hidden="1" x14ac:dyDescent="0.3">
      <c r="A469" s="194"/>
      <c r="B469" s="126"/>
      <c r="C469" s="122"/>
      <c r="D469" s="127"/>
      <c r="E469" s="122"/>
      <c r="F469" s="122"/>
      <c r="G469" s="122"/>
      <c r="H469" s="122"/>
      <c r="I469" s="122"/>
      <c r="J469" s="145"/>
      <c r="K469" s="127"/>
      <c r="L469" s="122"/>
      <c r="M469" s="122"/>
      <c r="N469" s="122"/>
      <c r="O469" s="127"/>
      <c r="P469" s="122"/>
      <c r="Q469" s="122"/>
      <c r="R469" s="122"/>
      <c r="S469" s="122"/>
      <c r="T469" s="122"/>
      <c r="U469" s="122"/>
      <c r="V469" s="122"/>
      <c r="W469" s="122"/>
      <c r="X469" s="122"/>
      <c r="Y469" s="127"/>
      <c r="Z469" s="127"/>
    </row>
    <row r="470" spans="1:26" s="131" customFormat="1" hidden="1" x14ac:dyDescent="0.3">
      <c r="A470" s="194"/>
      <c r="B470" s="128"/>
      <c r="C470" s="122"/>
      <c r="D470" s="127"/>
      <c r="E470" s="122"/>
      <c r="F470" s="122"/>
      <c r="G470" s="122"/>
      <c r="H470" s="122"/>
      <c r="I470" s="122"/>
      <c r="J470" s="145"/>
      <c r="K470" s="122"/>
      <c r="L470" s="122"/>
      <c r="M470" s="122"/>
      <c r="N470" s="148"/>
      <c r="O470" s="122"/>
      <c r="P470" s="122"/>
      <c r="Q470" s="122"/>
      <c r="R470" s="122"/>
      <c r="S470" s="122"/>
      <c r="T470" s="122"/>
      <c r="U470" s="122"/>
      <c r="V470" s="122"/>
      <c r="W470" s="122"/>
      <c r="X470" s="122"/>
      <c r="Y470" s="127"/>
      <c r="Z470" s="122"/>
    </row>
    <row r="471" spans="1:26" hidden="1" x14ac:dyDescent="0.3">
      <c r="A471" s="194"/>
      <c r="B471" s="126"/>
      <c r="C471" s="122"/>
      <c r="D471" s="127"/>
      <c r="E471" s="122"/>
      <c r="F471" s="122"/>
      <c r="G471" s="122"/>
      <c r="H471" s="122"/>
      <c r="I471" s="122"/>
      <c r="J471" s="145"/>
      <c r="K471" s="127"/>
      <c r="L471" s="122"/>
      <c r="M471" s="122"/>
      <c r="N471" s="122"/>
      <c r="O471" s="127"/>
      <c r="P471" s="122"/>
      <c r="Q471" s="122"/>
      <c r="R471" s="122"/>
      <c r="S471" s="122"/>
      <c r="T471" s="122"/>
      <c r="U471" s="122"/>
      <c r="V471" s="122"/>
      <c r="W471" s="122"/>
      <c r="X471" s="122"/>
      <c r="Y471" s="127"/>
      <c r="Z471" s="127"/>
    </row>
    <row r="472" spans="1:26" s="131" customFormat="1" hidden="1" x14ac:dyDescent="0.3">
      <c r="A472" s="194"/>
      <c r="B472" s="128"/>
      <c r="C472" s="122"/>
      <c r="D472" s="127"/>
      <c r="E472" s="122"/>
      <c r="F472" s="129"/>
      <c r="G472" s="129"/>
      <c r="H472" s="129"/>
      <c r="I472" s="122"/>
      <c r="J472" s="145"/>
      <c r="K472" s="122"/>
      <c r="L472" s="122"/>
      <c r="M472" s="122"/>
      <c r="N472" s="122"/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9"/>
      <c r="Z472" s="122"/>
    </row>
    <row r="473" spans="1:26" hidden="1" x14ac:dyDescent="0.3">
      <c r="A473" s="194"/>
      <c r="B473" s="126"/>
      <c r="C473" s="122"/>
      <c r="D473" s="127"/>
      <c r="E473" s="122"/>
      <c r="F473" s="122"/>
      <c r="G473" s="122"/>
      <c r="H473" s="122"/>
      <c r="I473" s="122"/>
      <c r="J473" s="145"/>
      <c r="K473" s="127"/>
      <c r="L473" s="122"/>
      <c r="M473" s="122"/>
      <c r="N473" s="122"/>
      <c r="O473" s="127"/>
      <c r="P473" s="122"/>
      <c r="Q473" s="122"/>
      <c r="R473" s="122"/>
      <c r="S473" s="122"/>
      <c r="T473" s="122"/>
      <c r="U473" s="122"/>
      <c r="V473" s="122"/>
      <c r="W473" s="122"/>
      <c r="X473" s="122"/>
      <c r="Y473" s="127"/>
      <c r="Z473" s="127"/>
    </row>
    <row r="474" spans="1:26" s="131" customFormat="1" hidden="1" x14ac:dyDescent="0.3">
      <c r="A474" s="194"/>
      <c r="B474" s="132"/>
      <c r="C474" s="122"/>
      <c r="D474" s="127"/>
      <c r="E474" s="129"/>
      <c r="F474" s="122"/>
      <c r="G474" s="122"/>
      <c r="H474" s="122"/>
      <c r="I474" s="122"/>
      <c r="J474" s="145"/>
      <c r="K474" s="122"/>
      <c r="L474" s="122"/>
      <c r="M474" s="122"/>
      <c r="N474" s="122"/>
      <c r="O474" s="122"/>
      <c r="P474" s="122"/>
      <c r="Q474" s="122"/>
      <c r="R474" s="122"/>
      <c r="S474" s="122"/>
      <c r="T474" s="122"/>
      <c r="U474" s="122"/>
      <c r="V474" s="122"/>
      <c r="W474" s="122"/>
      <c r="X474" s="122"/>
      <c r="Y474" s="127"/>
      <c r="Z474" s="122"/>
    </row>
    <row r="475" spans="1:26" s="131" customFormat="1" hidden="1" x14ac:dyDescent="0.3">
      <c r="A475" s="194"/>
      <c r="B475" s="128"/>
      <c r="C475" s="122"/>
      <c r="D475" s="127"/>
      <c r="E475" s="129"/>
      <c r="F475" s="122"/>
      <c r="G475" s="122"/>
      <c r="H475" s="122"/>
      <c r="I475" s="122"/>
      <c r="J475" s="145"/>
      <c r="K475" s="122"/>
      <c r="L475" s="122"/>
      <c r="M475" s="122"/>
      <c r="N475" s="122"/>
      <c r="O475" s="122"/>
      <c r="P475" s="122"/>
      <c r="Q475" s="122"/>
      <c r="R475" s="122"/>
      <c r="S475" s="122"/>
      <c r="T475" s="122"/>
      <c r="U475" s="122"/>
      <c r="V475" s="122"/>
      <c r="W475" s="122"/>
      <c r="X475" s="122"/>
      <c r="Y475" s="127"/>
      <c r="Z475" s="122"/>
    </row>
    <row r="476" spans="1:26" hidden="1" x14ac:dyDescent="0.3">
      <c r="A476" s="194"/>
      <c r="B476" s="126"/>
      <c r="C476" s="122"/>
      <c r="D476" s="127"/>
      <c r="E476" s="122"/>
      <c r="F476" s="122"/>
      <c r="G476" s="122"/>
      <c r="H476" s="122"/>
      <c r="I476" s="122"/>
      <c r="J476" s="145"/>
      <c r="K476" s="127"/>
      <c r="L476" s="122"/>
      <c r="M476" s="122"/>
      <c r="N476" s="122"/>
      <c r="O476" s="127"/>
      <c r="P476" s="122"/>
      <c r="Q476" s="122"/>
      <c r="R476" s="122"/>
      <c r="S476" s="122"/>
      <c r="T476" s="122"/>
      <c r="U476" s="122"/>
      <c r="V476" s="122"/>
      <c r="W476" s="122"/>
      <c r="X476" s="122"/>
      <c r="Y476" s="127"/>
      <c r="Z476" s="127"/>
    </row>
    <row r="477" spans="1:26" s="131" customFormat="1" hidden="1" x14ac:dyDescent="0.3">
      <c r="A477" s="194"/>
      <c r="B477" s="128"/>
      <c r="C477" s="122"/>
      <c r="D477" s="127"/>
      <c r="E477" s="129"/>
      <c r="F477" s="129"/>
      <c r="G477" s="129"/>
      <c r="H477" s="129"/>
      <c r="I477" s="122"/>
      <c r="J477" s="145"/>
      <c r="K477" s="122"/>
      <c r="L477" s="122"/>
      <c r="M477" s="122"/>
      <c r="N477" s="148"/>
      <c r="O477" s="122"/>
      <c r="P477" s="122"/>
      <c r="Q477" s="122"/>
      <c r="R477" s="122"/>
      <c r="S477" s="122"/>
      <c r="T477" s="122"/>
      <c r="U477" s="122"/>
      <c r="V477" s="122"/>
      <c r="W477" s="122"/>
      <c r="X477" s="122"/>
      <c r="Y477" s="129"/>
      <c r="Z477" s="122"/>
    </row>
    <row r="478" spans="1:26" s="131" customFormat="1" hidden="1" x14ac:dyDescent="0.3">
      <c r="A478" s="194"/>
      <c r="B478" s="132"/>
      <c r="C478" s="122"/>
      <c r="D478" s="127"/>
      <c r="E478" s="129"/>
      <c r="F478" s="122"/>
      <c r="G478" s="122"/>
      <c r="H478" s="122"/>
      <c r="I478" s="122"/>
      <c r="J478" s="145"/>
      <c r="K478" s="122"/>
      <c r="L478" s="122"/>
      <c r="M478" s="122"/>
      <c r="N478" s="122"/>
      <c r="O478" s="122"/>
      <c r="P478" s="122"/>
      <c r="Q478" s="122"/>
      <c r="R478" s="122"/>
      <c r="S478" s="122"/>
      <c r="T478" s="122"/>
      <c r="U478" s="122"/>
      <c r="V478" s="122"/>
      <c r="W478" s="122"/>
      <c r="X478" s="122"/>
      <c r="Y478" s="127"/>
      <c r="Z478" s="122"/>
    </row>
    <row r="479" spans="1:26" hidden="1" x14ac:dyDescent="0.3">
      <c r="A479" s="167"/>
      <c r="B479" s="132"/>
      <c r="C479" s="122"/>
      <c r="D479" s="122"/>
      <c r="E479" s="122"/>
      <c r="F479" s="122"/>
      <c r="G479" s="122"/>
      <c r="H479" s="122"/>
      <c r="I479" s="122"/>
      <c r="J479" s="145"/>
      <c r="K479" s="125"/>
      <c r="L479" s="122"/>
      <c r="M479" s="122"/>
      <c r="N479" s="122"/>
      <c r="O479" s="122"/>
      <c r="P479" s="122"/>
      <c r="Q479" s="122"/>
      <c r="R479" s="122"/>
      <c r="S479" s="122"/>
      <c r="T479" s="122"/>
      <c r="U479" s="122"/>
      <c r="V479" s="122"/>
      <c r="W479" s="122"/>
      <c r="X479" s="122"/>
      <c r="Y479" s="122"/>
      <c r="Z479" s="122"/>
    </row>
    <row r="480" spans="1:26" hidden="1" x14ac:dyDescent="0.3">
      <c r="A480" s="167"/>
      <c r="B480" s="167"/>
      <c r="C480" s="135"/>
      <c r="D480" s="136"/>
      <c r="E480" s="136"/>
      <c r="F480" s="136"/>
      <c r="G480" s="136"/>
      <c r="H480" s="136"/>
      <c r="I480" s="136"/>
      <c r="J480" s="198"/>
      <c r="K480" s="136"/>
      <c r="L480" s="136"/>
      <c r="M480" s="136"/>
      <c r="N480" s="136"/>
      <c r="O480" s="136"/>
      <c r="P480" s="136"/>
      <c r="Q480" s="136"/>
      <c r="R480" s="136"/>
      <c r="S480" s="136"/>
      <c r="T480" s="136"/>
      <c r="U480" s="136"/>
      <c r="V480" s="136"/>
      <c r="W480" s="136"/>
      <c r="X480" s="136"/>
      <c r="Y480" s="136"/>
      <c r="Z480" s="136"/>
    </row>
    <row r="481" spans="1:26" hidden="1" x14ac:dyDescent="0.3">
      <c r="A481" s="194"/>
      <c r="B481" s="126"/>
      <c r="C481" s="122"/>
      <c r="D481" s="127"/>
      <c r="E481" s="122"/>
      <c r="F481" s="122"/>
      <c r="G481" s="122"/>
      <c r="H481" s="122"/>
      <c r="I481" s="122"/>
      <c r="J481" s="145"/>
      <c r="K481" s="127"/>
      <c r="L481" s="122"/>
      <c r="M481" s="122"/>
      <c r="N481" s="122"/>
      <c r="O481" s="127"/>
      <c r="P481" s="122"/>
      <c r="Q481" s="122"/>
      <c r="R481" s="122"/>
      <c r="S481" s="122"/>
      <c r="T481" s="122"/>
      <c r="U481" s="122"/>
      <c r="V481" s="122"/>
      <c r="W481" s="122"/>
      <c r="X481" s="122"/>
      <c r="Y481" s="127"/>
      <c r="Z481" s="122"/>
    </row>
    <row r="482" spans="1:26" hidden="1" x14ac:dyDescent="0.3">
      <c r="A482" s="194"/>
      <c r="B482" s="126"/>
      <c r="C482" s="122"/>
      <c r="D482" s="127"/>
      <c r="E482" s="122"/>
      <c r="F482" s="122"/>
      <c r="G482" s="122"/>
      <c r="H482" s="122"/>
      <c r="I482" s="122"/>
      <c r="J482" s="145"/>
      <c r="K482" s="127"/>
      <c r="L482" s="122"/>
      <c r="M482" s="122"/>
      <c r="N482" s="122"/>
      <c r="O482" s="127"/>
      <c r="P482" s="122"/>
      <c r="Q482" s="122"/>
      <c r="R482" s="122"/>
      <c r="S482" s="122"/>
      <c r="T482" s="122"/>
      <c r="U482" s="122"/>
      <c r="V482" s="122"/>
      <c r="W482" s="122"/>
      <c r="X482" s="122"/>
      <c r="Y482" s="127"/>
      <c r="Z482" s="122"/>
    </row>
    <row r="483" spans="1:26" hidden="1" x14ac:dyDescent="0.3">
      <c r="A483" s="194"/>
      <c r="B483" s="126"/>
      <c r="C483" s="122"/>
      <c r="D483" s="127"/>
      <c r="E483" s="122"/>
      <c r="F483" s="122"/>
      <c r="G483" s="122"/>
      <c r="H483" s="122"/>
      <c r="I483" s="122"/>
      <c r="J483" s="145"/>
      <c r="K483" s="127"/>
      <c r="L483" s="122"/>
      <c r="M483" s="122"/>
      <c r="N483" s="122"/>
      <c r="O483" s="127"/>
      <c r="P483" s="122"/>
      <c r="Q483" s="122"/>
      <c r="R483" s="122"/>
      <c r="S483" s="122"/>
      <c r="T483" s="122"/>
      <c r="U483" s="122"/>
      <c r="V483" s="122"/>
      <c r="W483" s="122"/>
      <c r="X483" s="122"/>
      <c r="Y483" s="127"/>
      <c r="Z483" s="122"/>
    </row>
    <row r="484" spans="1:26" hidden="1" x14ac:dyDescent="0.3">
      <c r="A484" s="194"/>
      <c r="B484" s="126"/>
      <c r="C484" s="122"/>
      <c r="D484" s="127"/>
      <c r="E484" s="122"/>
      <c r="F484" s="122"/>
      <c r="G484" s="122"/>
      <c r="H484" s="122"/>
      <c r="I484" s="122"/>
      <c r="J484" s="145"/>
      <c r="K484" s="127"/>
      <c r="L484" s="122"/>
      <c r="M484" s="122"/>
      <c r="N484" s="122"/>
      <c r="O484" s="127"/>
      <c r="P484" s="122"/>
      <c r="Q484" s="122"/>
      <c r="R484" s="122"/>
      <c r="S484" s="122"/>
      <c r="T484" s="122"/>
      <c r="U484" s="122"/>
      <c r="V484" s="122"/>
      <c r="W484" s="122"/>
      <c r="X484" s="122"/>
      <c r="Y484" s="127"/>
      <c r="Z484" s="122"/>
    </row>
    <row r="485" spans="1:26" hidden="1" x14ac:dyDescent="0.3">
      <c r="A485" s="194"/>
      <c r="B485" s="126"/>
      <c r="C485" s="122"/>
      <c r="D485" s="127"/>
      <c r="E485" s="122"/>
      <c r="F485" s="122"/>
      <c r="G485" s="122"/>
      <c r="H485" s="122"/>
      <c r="I485" s="122"/>
      <c r="J485" s="145"/>
      <c r="K485" s="127"/>
      <c r="L485" s="122"/>
      <c r="M485" s="122"/>
      <c r="N485" s="122"/>
      <c r="O485" s="127"/>
      <c r="P485" s="122"/>
      <c r="Q485" s="122"/>
      <c r="R485" s="122"/>
      <c r="S485" s="122"/>
      <c r="T485" s="122"/>
      <c r="U485" s="122"/>
      <c r="V485" s="122"/>
      <c r="W485" s="122"/>
      <c r="X485" s="122"/>
      <c r="Y485" s="127"/>
      <c r="Z485" s="127"/>
    </row>
    <row r="486" spans="1:26" hidden="1" x14ac:dyDescent="0.3">
      <c r="A486" s="194"/>
      <c r="B486" s="126"/>
      <c r="C486" s="122"/>
      <c r="D486" s="127"/>
      <c r="E486" s="122"/>
      <c r="F486" s="122"/>
      <c r="G486" s="122"/>
      <c r="H486" s="122"/>
      <c r="I486" s="122"/>
      <c r="J486" s="145"/>
      <c r="K486" s="127"/>
      <c r="L486" s="122"/>
      <c r="M486" s="122"/>
      <c r="N486" s="122"/>
      <c r="O486" s="127"/>
      <c r="P486" s="122"/>
      <c r="Q486" s="122"/>
      <c r="R486" s="122"/>
      <c r="S486" s="122"/>
      <c r="T486" s="122"/>
      <c r="U486" s="122"/>
      <c r="V486" s="122"/>
      <c r="W486" s="122"/>
      <c r="X486" s="122"/>
      <c r="Y486" s="127"/>
      <c r="Z486" s="122"/>
    </row>
    <row r="487" spans="1:26" hidden="1" x14ac:dyDescent="0.3">
      <c r="A487" s="194"/>
      <c r="B487" s="126"/>
      <c r="C487" s="122"/>
      <c r="D487" s="127"/>
      <c r="E487" s="122"/>
      <c r="F487" s="122"/>
      <c r="G487" s="122"/>
      <c r="H487" s="122"/>
      <c r="I487" s="122"/>
      <c r="J487" s="145"/>
      <c r="K487" s="127"/>
      <c r="L487" s="122"/>
      <c r="M487" s="122"/>
      <c r="N487" s="122"/>
      <c r="O487" s="127"/>
      <c r="P487" s="122"/>
      <c r="Q487" s="122"/>
      <c r="R487" s="122"/>
      <c r="S487" s="122"/>
      <c r="T487" s="122"/>
      <c r="U487" s="122"/>
      <c r="V487" s="122"/>
      <c r="W487" s="122"/>
      <c r="X487" s="122"/>
      <c r="Y487" s="127"/>
      <c r="Z487" s="122"/>
    </row>
    <row r="488" spans="1:26" hidden="1" x14ac:dyDescent="0.3">
      <c r="A488" s="194"/>
      <c r="B488" s="126"/>
      <c r="C488" s="122"/>
      <c r="D488" s="127"/>
      <c r="E488" s="122"/>
      <c r="F488" s="122"/>
      <c r="G488" s="122"/>
      <c r="H488" s="122"/>
      <c r="I488" s="122"/>
      <c r="J488" s="145"/>
      <c r="K488" s="127"/>
      <c r="L488" s="122"/>
      <c r="M488" s="122"/>
      <c r="N488" s="122"/>
      <c r="O488" s="127"/>
      <c r="P488" s="122"/>
      <c r="Q488" s="122"/>
      <c r="R488" s="122"/>
      <c r="S488" s="122"/>
      <c r="T488" s="122"/>
      <c r="U488" s="122"/>
      <c r="V488" s="122"/>
      <c r="W488" s="122"/>
      <c r="X488" s="122"/>
      <c r="Y488" s="127"/>
      <c r="Z488" s="122"/>
    </row>
    <row r="489" spans="1:26" hidden="1" x14ac:dyDescent="0.3">
      <c r="A489" s="194"/>
      <c r="B489" s="126"/>
      <c r="C489" s="122"/>
      <c r="D489" s="127"/>
      <c r="E489" s="122"/>
      <c r="F489" s="122"/>
      <c r="G489" s="122"/>
      <c r="H489" s="122"/>
      <c r="I489" s="122"/>
      <c r="J489" s="145"/>
      <c r="K489" s="127"/>
      <c r="L489" s="122"/>
      <c r="M489" s="122"/>
      <c r="N489" s="122"/>
      <c r="O489" s="127"/>
      <c r="P489" s="122"/>
      <c r="Q489" s="122"/>
      <c r="R489" s="122"/>
      <c r="S489" s="122"/>
      <c r="T489" s="122"/>
      <c r="U489" s="122"/>
      <c r="V489" s="122"/>
      <c r="W489" s="122"/>
      <c r="X489" s="122"/>
      <c r="Y489" s="127"/>
      <c r="Z489" s="122"/>
    </row>
    <row r="490" spans="1:26" s="131" customFormat="1" hidden="1" x14ac:dyDescent="0.3">
      <c r="A490" s="194"/>
      <c r="B490" s="128"/>
      <c r="C490" s="122"/>
      <c r="D490" s="127"/>
      <c r="E490" s="129"/>
      <c r="F490" s="129"/>
      <c r="G490" s="129"/>
      <c r="H490" s="129"/>
      <c r="I490" s="122"/>
      <c r="J490" s="145"/>
      <c r="K490" s="122"/>
      <c r="L490" s="122"/>
      <c r="M490" s="122"/>
      <c r="N490" s="122"/>
      <c r="O490" s="122"/>
      <c r="P490" s="122"/>
      <c r="Q490" s="122"/>
      <c r="R490" s="133"/>
      <c r="S490" s="122"/>
      <c r="T490" s="122"/>
      <c r="U490" s="122"/>
      <c r="V490" s="122"/>
      <c r="W490" s="122"/>
      <c r="X490" s="122"/>
      <c r="Y490" s="129"/>
      <c r="Z490" s="122"/>
    </row>
    <row r="491" spans="1:26" hidden="1" x14ac:dyDescent="0.3">
      <c r="A491" s="194"/>
      <c r="B491" s="126"/>
      <c r="C491" s="122"/>
      <c r="D491" s="127"/>
      <c r="E491" s="122"/>
      <c r="F491" s="122"/>
      <c r="G491" s="122"/>
      <c r="H491" s="122"/>
      <c r="I491" s="122"/>
      <c r="J491" s="145"/>
      <c r="K491" s="127"/>
      <c r="L491" s="122"/>
      <c r="M491" s="122"/>
      <c r="N491" s="122"/>
      <c r="O491" s="127"/>
      <c r="P491" s="122"/>
      <c r="Q491" s="122"/>
      <c r="R491" s="122"/>
      <c r="S491" s="122"/>
      <c r="T491" s="122"/>
      <c r="U491" s="122"/>
      <c r="V491" s="122"/>
      <c r="W491" s="122"/>
      <c r="X491" s="122"/>
      <c r="Y491" s="127"/>
      <c r="Z491" s="122"/>
    </row>
    <row r="492" spans="1:26" hidden="1" x14ac:dyDescent="0.3">
      <c r="A492" s="194"/>
      <c r="B492" s="126"/>
      <c r="C492" s="122"/>
      <c r="D492" s="127"/>
      <c r="E492" s="122"/>
      <c r="F492" s="122"/>
      <c r="G492" s="122"/>
      <c r="H492" s="122"/>
      <c r="I492" s="122"/>
      <c r="J492" s="145"/>
      <c r="K492" s="127"/>
      <c r="L492" s="122"/>
      <c r="M492" s="122"/>
      <c r="N492" s="127"/>
      <c r="O492" s="127"/>
      <c r="P492" s="122"/>
      <c r="Q492" s="122"/>
      <c r="R492" s="122"/>
      <c r="S492" s="122"/>
      <c r="T492" s="122"/>
      <c r="U492" s="122"/>
      <c r="V492" s="122"/>
      <c r="W492" s="122"/>
      <c r="X492" s="122"/>
      <c r="Y492" s="127"/>
      <c r="Z492" s="122"/>
    </row>
    <row r="493" spans="1:26" hidden="1" x14ac:dyDescent="0.3">
      <c r="A493" s="194"/>
      <c r="B493" s="126"/>
      <c r="C493" s="122"/>
      <c r="D493" s="127"/>
      <c r="E493" s="122"/>
      <c r="F493" s="122"/>
      <c r="G493" s="122"/>
      <c r="H493" s="122"/>
      <c r="I493" s="122"/>
      <c r="J493" s="145"/>
      <c r="K493" s="127"/>
      <c r="L493" s="122"/>
      <c r="M493" s="122"/>
      <c r="N493" s="127"/>
      <c r="O493" s="127"/>
      <c r="P493" s="122"/>
      <c r="Q493" s="122"/>
      <c r="R493" s="122"/>
      <c r="S493" s="122"/>
      <c r="T493" s="122"/>
      <c r="U493" s="122"/>
      <c r="V493" s="122"/>
      <c r="W493" s="122"/>
      <c r="X493" s="122"/>
      <c r="Y493" s="127"/>
      <c r="Z493" s="122"/>
    </row>
    <row r="494" spans="1:26" hidden="1" x14ac:dyDescent="0.3">
      <c r="A494" s="194"/>
      <c r="B494" s="126"/>
      <c r="C494" s="122"/>
      <c r="D494" s="127"/>
      <c r="E494" s="122"/>
      <c r="F494" s="122"/>
      <c r="G494" s="122"/>
      <c r="H494" s="122"/>
      <c r="I494" s="122"/>
      <c r="J494" s="145"/>
      <c r="K494" s="127"/>
      <c r="L494" s="122"/>
      <c r="M494" s="122"/>
      <c r="N494" s="122"/>
      <c r="O494" s="127"/>
      <c r="P494" s="122"/>
      <c r="Q494" s="122"/>
      <c r="R494" s="122"/>
      <c r="S494" s="122"/>
      <c r="T494" s="122"/>
      <c r="U494" s="122"/>
      <c r="V494" s="122"/>
      <c r="W494" s="122"/>
      <c r="X494" s="122"/>
      <c r="Y494" s="127"/>
      <c r="Z494" s="122"/>
    </row>
    <row r="495" spans="1:26" hidden="1" x14ac:dyDescent="0.3">
      <c r="A495" s="194"/>
      <c r="B495" s="126"/>
      <c r="C495" s="122"/>
      <c r="D495" s="127"/>
      <c r="E495" s="122"/>
      <c r="F495" s="122"/>
      <c r="G495" s="122"/>
      <c r="H495" s="122"/>
      <c r="I495" s="122"/>
      <c r="J495" s="145"/>
      <c r="K495" s="127"/>
      <c r="L495" s="122"/>
      <c r="M495" s="122"/>
      <c r="N495" s="202"/>
      <c r="O495" s="127"/>
      <c r="P495" s="122"/>
      <c r="Q495" s="122"/>
      <c r="R495" s="122"/>
      <c r="S495" s="122"/>
      <c r="T495" s="122"/>
      <c r="U495" s="122"/>
      <c r="V495" s="122"/>
      <c r="W495" s="122"/>
      <c r="X495" s="122"/>
      <c r="Y495" s="127"/>
      <c r="Z495" s="122"/>
    </row>
    <row r="496" spans="1:26" hidden="1" x14ac:dyDescent="0.3">
      <c r="A496" s="167"/>
      <c r="B496" s="132"/>
      <c r="C496" s="122"/>
      <c r="D496" s="122"/>
      <c r="E496" s="122"/>
      <c r="F496" s="122"/>
      <c r="G496" s="122"/>
      <c r="H496" s="122"/>
      <c r="I496" s="122"/>
      <c r="J496" s="145"/>
      <c r="K496" s="122"/>
      <c r="L496" s="122"/>
      <c r="M496" s="122"/>
      <c r="N496" s="122"/>
      <c r="O496" s="122"/>
      <c r="P496" s="122"/>
      <c r="Q496" s="122"/>
      <c r="R496" s="122"/>
      <c r="S496" s="122"/>
      <c r="T496" s="122"/>
      <c r="U496" s="122"/>
      <c r="V496" s="122"/>
      <c r="W496" s="122"/>
      <c r="X496" s="122"/>
      <c r="Y496" s="122"/>
      <c r="Z496" s="122"/>
    </row>
    <row r="497" spans="1:26" hidden="1" x14ac:dyDescent="0.3">
      <c r="A497" s="167"/>
      <c r="B497" s="167"/>
      <c r="C497" s="135"/>
      <c r="D497" s="136"/>
      <c r="E497" s="136"/>
      <c r="F497" s="136"/>
      <c r="G497" s="136"/>
      <c r="H497" s="136"/>
      <c r="I497" s="136"/>
      <c r="J497" s="198"/>
      <c r="K497" s="136"/>
      <c r="L497" s="136"/>
      <c r="M497" s="136"/>
      <c r="N497" s="136"/>
      <c r="O497" s="136"/>
      <c r="P497" s="136"/>
      <c r="Q497" s="136"/>
      <c r="R497" s="136"/>
      <c r="S497" s="136"/>
      <c r="T497" s="136"/>
      <c r="U497" s="136"/>
      <c r="V497" s="136"/>
      <c r="W497" s="136"/>
      <c r="X497" s="136"/>
      <c r="Y497" s="136"/>
      <c r="Z497" s="136"/>
    </row>
    <row r="498" spans="1:26" hidden="1" x14ac:dyDescent="0.3">
      <c r="A498" s="194"/>
      <c r="B498" s="128"/>
      <c r="C498" s="122"/>
      <c r="D498" s="137"/>
      <c r="E498" s="137"/>
      <c r="F498" s="137"/>
      <c r="G498" s="137"/>
      <c r="H498" s="137"/>
      <c r="I498" s="137"/>
      <c r="J498" s="140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27"/>
    </row>
    <row r="499" spans="1:26" hidden="1" x14ac:dyDescent="0.3">
      <c r="A499" s="194"/>
      <c r="B499" s="128"/>
      <c r="C499" s="122"/>
      <c r="D499" s="137"/>
      <c r="E499" s="137"/>
      <c r="F499" s="137"/>
      <c r="G499" s="137"/>
      <c r="H499" s="137"/>
      <c r="I499" s="137"/>
      <c r="J499" s="140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27"/>
    </row>
    <row r="500" spans="1:26" hidden="1" x14ac:dyDescent="0.3">
      <c r="A500" s="194"/>
      <c r="B500" s="128"/>
      <c r="C500" s="122"/>
      <c r="D500" s="127"/>
      <c r="E500" s="127"/>
      <c r="F500" s="127"/>
      <c r="G500" s="127"/>
      <c r="H500" s="127"/>
      <c r="I500" s="127"/>
      <c r="J500" s="106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  <c r="Z500" s="122"/>
    </row>
    <row r="501" spans="1:26" hidden="1" x14ac:dyDescent="0.3">
      <c r="A501" s="194"/>
      <c r="B501" s="128"/>
      <c r="C501" s="122"/>
      <c r="D501" s="127"/>
      <c r="E501" s="127"/>
      <c r="F501" s="127"/>
      <c r="G501" s="127"/>
      <c r="H501" s="127"/>
      <c r="I501" s="127"/>
      <c r="J501" s="106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  <c r="Z501" s="122"/>
    </row>
    <row r="502" spans="1:26" hidden="1" x14ac:dyDescent="0.3">
      <c r="A502" s="194"/>
      <c r="B502" s="126"/>
      <c r="C502" s="122"/>
      <c r="D502" s="127"/>
      <c r="E502" s="122"/>
      <c r="F502" s="122"/>
      <c r="G502" s="122"/>
      <c r="H502" s="122"/>
      <c r="I502" s="122"/>
      <c r="J502" s="145"/>
      <c r="K502" s="122"/>
      <c r="L502" s="122"/>
      <c r="M502" s="122"/>
      <c r="N502" s="122"/>
      <c r="O502" s="122"/>
      <c r="P502" s="122"/>
      <c r="Q502" s="122"/>
      <c r="R502" s="122"/>
      <c r="S502" s="122"/>
      <c r="T502" s="122"/>
      <c r="U502" s="122"/>
      <c r="V502" s="122"/>
      <c r="W502" s="122"/>
      <c r="X502" s="122"/>
      <c r="Y502" s="122"/>
      <c r="Z502" s="127"/>
    </row>
    <row r="503" spans="1:26" hidden="1" x14ac:dyDescent="0.3">
      <c r="A503" s="167"/>
      <c r="B503" s="132"/>
      <c r="C503" s="122"/>
      <c r="D503" s="122"/>
      <c r="E503" s="122"/>
      <c r="F503" s="122"/>
      <c r="G503" s="122"/>
      <c r="H503" s="122"/>
      <c r="I503" s="122"/>
      <c r="J503" s="145"/>
      <c r="K503" s="122"/>
      <c r="L503" s="122"/>
      <c r="M503" s="122"/>
      <c r="N503" s="122"/>
      <c r="O503" s="122"/>
      <c r="P503" s="122"/>
      <c r="Q503" s="122"/>
      <c r="R503" s="122"/>
      <c r="S503" s="122"/>
      <c r="T503" s="122"/>
      <c r="U503" s="122"/>
      <c r="V503" s="122"/>
      <c r="W503" s="122"/>
      <c r="X503" s="122"/>
      <c r="Y503" s="122"/>
      <c r="Z503" s="122"/>
    </row>
    <row r="504" spans="1:26" hidden="1" x14ac:dyDescent="0.3">
      <c r="A504" s="167"/>
      <c r="B504" s="167"/>
      <c r="C504" s="135"/>
      <c r="D504" s="136"/>
      <c r="E504" s="136"/>
      <c r="F504" s="136"/>
      <c r="G504" s="136"/>
      <c r="H504" s="136"/>
      <c r="I504" s="136"/>
      <c r="J504" s="198"/>
      <c r="K504" s="136"/>
      <c r="L504" s="136"/>
      <c r="M504" s="136"/>
      <c r="N504" s="136"/>
      <c r="O504" s="136"/>
      <c r="P504" s="136"/>
      <c r="Q504" s="136"/>
      <c r="R504" s="136"/>
      <c r="S504" s="136"/>
      <c r="T504" s="136"/>
      <c r="U504" s="136"/>
      <c r="V504" s="136"/>
      <c r="W504" s="136"/>
      <c r="X504" s="136"/>
      <c r="Y504" s="136"/>
      <c r="Z504" s="136"/>
    </row>
    <row r="505" spans="1:26" hidden="1" x14ac:dyDescent="0.3">
      <c r="A505" s="194"/>
      <c r="B505" s="126"/>
      <c r="C505" s="122"/>
      <c r="D505" s="127"/>
      <c r="E505" s="122"/>
      <c r="F505" s="122"/>
      <c r="G505" s="150"/>
      <c r="H505" s="122"/>
      <c r="I505" s="122"/>
      <c r="J505" s="145"/>
      <c r="K505" s="122"/>
      <c r="L505" s="122"/>
      <c r="M505" s="122"/>
      <c r="N505" s="122"/>
      <c r="O505" s="122"/>
      <c r="P505" s="122"/>
      <c r="Q505" s="122"/>
      <c r="R505" s="122"/>
      <c r="S505" s="122"/>
      <c r="T505" s="122"/>
      <c r="U505" s="122"/>
      <c r="V505" s="122"/>
      <c r="W505" s="122"/>
      <c r="X505" s="122"/>
      <c r="Y505" s="122"/>
      <c r="Z505" s="122"/>
    </row>
    <row r="506" spans="1:26" hidden="1" x14ac:dyDescent="0.3">
      <c r="A506" s="167"/>
      <c r="B506" s="132"/>
      <c r="C506" s="122"/>
      <c r="D506" s="122"/>
      <c r="E506" s="122"/>
      <c r="F506" s="122"/>
      <c r="G506" s="122"/>
      <c r="H506" s="122"/>
      <c r="I506" s="122"/>
      <c r="J506" s="145"/>
      <c r="K506" s="122"/>
      <c r="L506" s="122"/>
      <c r="M506" s="122"/>
      <c r="N506" s="122"/>
      <c r="O506" s="122"/>
      <c r="P506" s="122"/>
      <c r="Q506" s="122"/>
      <c r="R506" s="122"/>
      <c r="S506" s="122"/>
      <c r="T506" s="122"/>
      <c r="U506" s="122"/>
      <c r="V506" s="122"/>
      <c r="W506" s="122"/>
      <c r="X506" s="122"/>
      <c r="Y506" s="122"/>
      <c r="Z506" s="122"/>
    </row>
    <row r="507" spans="1:26" hidden="1" x14ac:dyDescent="0.3">
      <c r="A507" s="167"/>
      <c r="B507" s="203"/>
      <c r="C507" s="135"/>
      <c r="D507" s="136"/>
      <c r="E507" s="136"/>
      <c r="F507" s="136"/>
      <c r="G507" s="136"/>
      <c r="H507" s="136"/>
      <c r="I507" s="136"/>
      <c r="J507" s="198"/>
      <c r="K507" s="136"/>
      <c r="L507" s="136"/>
      <c r="M507" s="136"/>
      <c r="N507" s="136"/>
      <c r="O507" s="136"/>
      <c r="P507" s="136"/>
      <c r="Q507" s="136"/>
      <c r="R507" s="136"/>
      <c r="S507" s="136"/>
      <c r="T507" s="136"/>
      <c r="U507" s="136"/>
      <c r="V507" s="136"/>
      <c r="W507" s="136"/>
      <c r="X507" s="136"/>
      <c r="Y507" s="136"/>
      <c r="Z507" s="136"/>
    </row>
    <row r="508" spans="1:26" hidden="1" x14ac:dyDescent="0.3">
      <c r="A508" s="194"/>
      <c r="B508" s="126"/>
      <c r="C508" s="122"/>
      <c r="D508" s="127"/>
      <c r="E508" s="122"/>
      <c r="F508" s="122"/>
      <c r="G508" s="122"/>
      <c r="H508" s="122"/>
      <c r="I508" s="122"/>
      <c r="J508" s="145"/>
      <c r="K508" s="122"/>
      <c r="L508" s="122"/>
      <c r="M508" s="122"/>
      <c r="N508" s="122"/>
      <c r="O508" s="122"/>
      <c r="P508" s="122"/>
      <c r="Q508" s="122"/>
      <c r="R508" s="122"/>
      <c r="S508" s="122"/>
      <c r="T508" s="122"/>
      <c r="U508" s="122"/>
      <c r="V508" s="122"/>
      <c r="W508" s="122"/>
      <c r="X508" s="122"/>
      <c r="Y508" s="122"/>
      <c r="Z508" s="122"/>
    </row>
    <row r="509" spans="1:26" hidden="1" x14ac:dyDescent="0.3">
      <c r="A509" s="194"/>
      <c r="B509" s="126"/>
      <c r="C509" s="122"/>
      <c r="D509" s="127"/>
      <c r="E509" s="122"/>
      <c r="F509" s="122"/>
      <c r="G509" s="122"/>
      <c r="H509" s="122"/>
      <c r="I509" s="122"/>
      <c r="J509" s="145"/>
      <c r="K509" s="122"/>
      <c r="L509" s="122"/>
      <c r="M509" s="122"/>
      <c r="N509" s="122"/>
      <c r="O509" s="122"/>
      <c r="P509" s="122"/>
      <c r="Q509" s="122"/>
      <c r="R509" s="122"/>
      <c r="S509" s="122"/>
      <c r="T509" s="122"/>
      <c r="U509" s="122"/>
      <c r="V509" s="122"/>
      <c r="W509" s="122"/>
      <c r="X509" s="122"/>
      <c r="Y509" s="122"/>
      <c r="Z509" s="122"/>
    </row>
    <row r="510" spans="1:26" hidden="1" x14ac:dyDescent="0.3">
      <c r="A510" s="194"/>
      <c r="B510" s="126"/>
      <c r="C510" s="122"/>
      <c r="D510" s="127"/>
      <c r="E510" s="122"/>
      <c r="F510" s="122"/>
      <c r="G510" s="122"/>
      <c r="H510" s="122"/>
      <c r="I510" s="122"/>
      <c r="J510" s="145"/>
      <c r="K510" s="122"/>
      <c r="L510" s="122"/>
      <c r="M510" s="122"/>
      <c r="N510" s="122"/>
      <c r="O510" s="122"/>
      <c r="P510" s="122"/>
      <c r="Q510" s="122"/>
      <c r="R510" s="122"/>
      <c r="S510" s="122"/>
      <c r="T510" s="122"/>
      <c r="U510" s="122"/>
      <c r="V510" s="122"/>
      <c r="W510" s="122"/>
      <c r="X510" s="122"/>
      <c r="Y510" s="122"/>
      <c r="Z510" s="122"/>
    </row>
    <row r="511" spans="1:26" hidden="1" x14ac:dyDescent="0.3">
      <c r="A511" s="194"/>
      <c r="B511" s="126"/>
      <c r="C511" s="122"/>
      <c r="D511" s="122"/>
      <c r="E511" s="122"/>
      <c r="F511" s="122"/>
      <c r="G511" s="122"/>
      <c r="H511" s="122"/>
      <c r="I511" s="122"/>
      <c r="J511" s="145"/>
      <c r="K511" s="122"/>
      <c r="L511" s="122"/>
      <c r="M511" s="122"/>
      <c r="N511" s="122"/>
      <c r="O511" s="122"/>
      <c r="P511" s="122"/>
      <c r="Q511" s="122"/>
      <c r="R511" s="122"/>
      <c r="S511" s="122"/>
      <c r="T511" s="122"/>
      <c r="U511" s="122"/>
      <c r="V511" s="122"/>
      <c r="W511" s="122"/>
      <c r="X511" s="124"/>
      <c r="Y511" s="122"/>
      <c r="Z511" s="122"/>
    </row>
    <row r="512" spans="1:26" s="131" customFormat="1" hidden="1" x14ac:dyDescent="0.3">
      <c r="A512" s="194"/>
      <c r="B512" s="132"/>
      <c r="C512" s="122"/>
      <c r="D512" s="122"/>
      <c r="E512" s="122"/>
      <c r="F512" s="122"/>
      <c r="G512" s="122"/>
      <c r="H512" s="122"/>
      <c r="I512" s="122"/>
      <c r="J512" s="145"/>
      <c r="K512" s="122"/>
      <c r="L512" s="122"/>
      <c r="M512" s="122"/>
      <c r="N512" s="122"/>
      <c r="O512" s="122"/>
      <c r="P512" s="122"/>
      <c r="Q512" s="122"/>
      <c r="R512" s="122"/>
      <c r="S512" s="122"/>
      <c r="T512" s="122"/>
      <c r="U512" s="122"/>
      <c r="V512" s="122"/>
      <c r="W512" s="122"/>
      <c r="X512" s="122"/>
      <c r="Y512" s="129"/>
      <c r="Z512" s="122"/>
    </row>
    <row r="513" spans="1:26" s="131" customFormat="1" hidden="1" x14ac:dyDescent="0.3">
      <c r="A513" s="194"/>
      <c r="B513" s="132"/>
      <c r="C513" s="122"/>
      <c r="D513" s="127"/>
      <c r="E513" s="122"/>
      <c r="F513" s="122"/>
      <c r="G513" s="122"/>
      <c r="H513" s="122"/>
      <c r="I513" s="122"/>
      <c r="J513" s="145"/>
      <c r="K513" s="122"/>
      <c r="L513" s="122"/>
      <c r="M513" s="122"/>
      <c r="N513" s="122"/>
      <c r="O513" s="122"/>
      <c r="P513" s="122"/>
      <c r="Q513" s="122"/>
      <c r="R513" s="122"/>
      <c r="S513" s="122"/>
      <c r="T513" s="122"/>
      <c r="U513" s="122"/>
      <c r="V513" s="122"/>
      <c r="W513" s="122"/>
      <c r="X513" s="122"/>
      <c r="Y513" s="129"/>
      <c r="Z513" s="122"/>
    </row>
    <row r="514" spans="1:26" hidden="1" x14ac:dyDescent="0.3">
      <c r="A514" s="167"/>
      <c r="B514" s="132"/>
      <c r="C514" s="122"/>
      <c r="D514" s="122"/>
      <c r="E514" s="122"/>
      <c r="F514" s="122"/>
      <c r="G514" s="122"/>
      <c r="H514" s="122"/>
      <c r="I514" s="122"/>
      <c r="J514" s="145"/>
      <c r="K514" s="122"/>
      <c r="L514" s="122"/>
      <c r="M514" s="122"/>
      <c r="N514" s="122"/>
      <c r="O514" s="122"/>
      <c r="P514" s="122"/>
      <c r="Q514" s="122"/>
      <c r="R514" s="122"/>
      <c r="S514" s="122"/>
      <c r="T514" s="122"/>
      <c r="U514" s="122"/>
      <c r="V514" s="122"/>
      <c r="W514" s="122"/>
      <c r="X514" s="122"/>
      <c r="Y514" s="122"/>
      <c r="Z514" s="122"/>
    </row>
    <row r="515" spans="1:26" hidden="1" x14ac:dyDescent="0.3">
      <c r="A515" s="167"/>
      <c r="B515" s="203"/>
      <c r="C515" s="135"/>
      <c r="D515" s="136"/>
      <c r="E515" s="136"/>
      <c r="F515" s="136"/>
      <c r="G515" s="136"/>
      <c r="H515" s="136"/>
      <c r="I515" s="136"/>
      <c r="J515" s="198"/>
      <c r="K515" s="136"/>
      <c r="L515" s="136"/>
      <c r="M515" s="136"/>
      <c r="N515" s="136"/>
      <c r="O515" s="136"/>
      <c r="P515" s="136"/>
      <c r="Q515" s="136"/>
      <c r="R515" s="136"/>
      <c r="S515" s="136"/>
      <c r="T515" s="136"/>
      <c r="U515" s="136"/>
      <c r="V515" s="136"/>
      <c r="W515" s="136"/>
      <c r="X515" s="136"/>
      <c r="Y515" s="136"/>
      <c r="Z515" s="136"/>
    </row>
    <row r="516" spans="1:26" hidden="1" x14ac:dyDescent="0.3">
      <c r="A516" s="194"/>
      <c r="B516" s="126"/>
      <c r="C516" s="122"/>
      <c r="D516" s="127"/>
      <c r="E516" s="122"/>
      <c r="F516" s="122"/>
      <c r="G516" s="122"/>
      <c r="H516" s="122"/>
      <c r="I516" s="122"/>
      <c r="J516" s="145"/>
      <c r="K516" s="125"/>
      <c r="L516" s="122"/>
      <c r="M516" s="122"/>
      <c r="N516" s="122"/>
      <c r="O516" s="122"/>
      <c r="P516" s="122"/>
      <c r="Q516" s="122"/>
      <c r="R516" s="122"/>
      <c r="S516" s="122"/>
      <c r="T516" s="122"/>
      <c r="U516" s="122"/>
      <c r="V516" s="122"/>
      <c r="W516" s="122"/>
      <c r="X516" s="122"/>
      <c r="Y516" s="122"/>
      <c r="Z516" s="122"/>
    </row>
    <row r="517" spans="1:26" hidden="1" x14ac:dyDescent="0.3">
      <c r="A517" s="194"/>
      <c r="B517" s="126"/>
      <c r="C517" s="122"/>
      <c r="D517" s="127"/>
      <c r="E517" s="122"/>
      <c r="F517" s="122"/>
      <c r="G517" s="122"/>
      <c r="H517" s="122"/>
      <c r="I517" s="122"/>
      <c r="J517" s="145"/>
      <c r="K517" s="125"/>
      <c r="L517" s="122"/>
      <c r="M517" s="122"/>
      <c r="N517" s="122"/>
      <c r="O517" s="122"/>
      <c r="P517" s="122"/>
      <c r="Q517" s="122"/>
      <c r="R517" s="122"/>
      <c r="S517" s="122"/>
      <c r="T517" s="122"/>
      <c r="U517" s="122"/>
      <c r="V517" s="122"/>
      <c r="W517" s="122"/>
      <c r="X517" s="122"/>
      <c r="Y517" s="122"/>
      <c r="Z517" s="122"/>
    </row>
    <row r="518" spans="1:26" hidden="1" x14ac:dyDescent="0.3">
      <c r="A518" s="194"/>
      <c r="B518" s="126"/>
      <c r="C518" s="122"/>
      <c r="D518" s="127"/>
      <c r="E518" s="122"/>
      <c r="F518" s="122"/>
      <c r="G518" s="122"/>
      <c r="H518" s="122"/>
      <c r="I518" s="122"/>
      <c r="J518" s="145"/>
      <c r="K518" s="125"/>
      <c r="L518" s="122"/>
      <c r="M518" s="122"/>
      <c r="N518" s="122"/>
      <c r="O518" s="122"/>
      <c r="P518" s="122"/>
      <c r="Q518" s="122"/>
      <c r="R518" s="122"/>
      <c r="S518" s="122"/>
      <c r="T518" s="122"/>
      <c r="U518" s="122"/>
      <c r="V518" s="122"/>
      <c r="W518" s="122"/>
      <c r="X518" s="122"/>
      <c r="Y518" s="122"/>
      <c r="Z518" s="122"/>
    </row>
    <row r="519" spans="1:26" hidden="1" x14ac:dyDescent="0.3">
      <c r="A519" s="194"/>
      <c r="B519" s="126"/>
      <c r="C519" s="122"/>
      <c r="D519" s="127"/>
      <c r="E519" s="122"/>
      <c r="F519" s="122"/>
      <c r="G519" s="122"/>
      <c r="H519" s="122"/>
      <c r="I519" s="122"/>
      <c r="J519" s="145"/>
      <c r="K519" s="125"/>
      <c r="L519" s="122"/>
      <c r="M519" s="122"/>
      <c r="N519" s="122"/>
      <c r="O519" s="122"/>
      <c r="P519" s="122"/>
      <c r="Q519" s="122"/>
      <c r="R519" s="122"/>
      <c r="S519" s="122"/>
      <c r="T519" s="122"/>
      <c r="U519" s="122"/>
      <c r="V519" s="122"/>
      <c r="W519" s="122"/>
      <c r="X519" s="122"/>
      <c r="Y519" s="122"/>
      <c r="Z519" s="122"/>
    </row>
    <row r="520" spans="1:26" hidden="1" x14ac:dyDescent="0.3">
      <c r="A520" s="194"/>
      <c r="B520" s="126"/>
      <c r="C520" s="122"/>
      <c r="D520" s="127"/>
      <c r="E520" s="122"/>
      <c r="F520" s="122"/>
      <c r="G520" s="122"/>
      <c r="H520" s="122"/>
      <c r="I520" s="122"/>
      <c r="J520" s="145"/>
      <c r="K520" s="125"/>
      <c r="L520" s="122"/>
      <c r="M520" s="122"/>
      <c r="N520" s="122"/>
      <c r="O520" s="122"/>
      <c r="P520" s="122"/>
      <c r="Q520" s="122"/>
      <c r="R520" s="122"/>
      <c r="S520" s="122"/>
      <c r="T520" s="122"/>
      <c r="U520" s="122"/>
      <c r="V520" s="122"/>
      <c r="W520" s="122"/>
      <c r="X520" s="122"/>
      <c r="Y520" s="122"/>
      <c r="Z520" s="122"/>
    </row>
    <row r="521" spans="1:26" hidden="1" x14ac:dyDescent="0.3">
      <c r="A521" s="194"/>
      <c r="B521" s="126"/>
      <c r="C521" s="122"/>
      <c r="D521" s="127"/>
      <c r="E521" s="122"/>
      <c r="F521" s="122"/>
      <c r="G521" s="122"/>
      <c r="H521" s="122"/>
      <c r="I521" s="122"/>
      <c r="J521" s="145"/>
      <c r="K521" s="125"/>
      <c r="L521" s="122"/>
      <c r="M521" s="122"/>
      <c r="N521" s="122"/>
      <c r="O521" s="122"/>
      <c r="P521" s="122"/>
      <c r="Q521" s="122"/>
      <c r="R521" s="122"/>
      <c r="S521" s="122"/>
      <c r="T521" s="122"/>
      <c r="U521" s="122"/>
      <c r="V521" s="122"/>
      <c r="W521" s="122"/>
      <c r="X521" s="122"/>
      <c r="Y521" s="122"/>
      <c r="Z521" s="122"/>
    </row>
    <row r="522" spans="1:26" hidden="1" x14ac:dyDescent="0.3">
      <c r="A522" s="167"/>
      <c r="B522" s="132"/>
      <c r="C522" s="122"/>
      <c r="D522" s="122"/>
      <c r="E522" s="122"/>
      <c r="F522" s="122"/>
      <c r="G522" s="122"/>
      <c r="H522" s="122"/>
      <c r="I522" s="122"/>
      <c r="J522" s="145"/>
      <c r="K522" s="122"/>
      <c r="L522" s="122"/>
      <c r="M522" s="122"/>
      <c r="N522" s="122"/>
      <c r="O522" s="122"/>
      <c r="P522" s="122"/>
      <c r="Q522" s="122"/>
      <c r="R522" s="122"/>
      <c r="S522" s="122"/>
      <c r="T522" s="122"/>
      <c r="U522" s="122"/>
      <c r="V522" s="122"/>
      <c r="W522" s="122"/>
      <c r="X522" s="122"/>
      <c r="Y522" s="122"/>
      <c r="Z522" s="122"/>
    </row>
    <row r="523" spans="1:26" ht="21" hidden="1" customHeight="1" x14ac:dyDescent="0.3">
      <c r="A523" s="167"/>
      <c r="B523" s="167"/>
      <c r="C523" s="135"/>
      <c r="D523" s="136"/>
      <c r="E523" s="136"/>
      <c r="F523" s="136"/>
      <c r="G523" s="136"/>
      <c r="H523" s="136"/>
      <c r="I523" s="136"/>
      <c r="J523" s="198"/>
      <c r="K523" s="136"/>
      <c r="L523" s="136"/>
      <c r="M523" s="136"/>
      <c r="N523" s="136"/>
      <c r="O523" s="136"/>
      <c r="P523" s="136"/>
      <c r="Q523" s="136"/>
      <c r="R523" s="136"/>
      <c r="S523" s="136"/>
      <c r="T523" s="136"/>
      <c r="U523" s="136"/>
      <c r="V523" s="136"/>
      <c r="W523" s="136"/>
      <c r="X523" s="136"/>
      <c r="Y523" s="136"/>
      <c r="Z523" s="123"/>
    </row>
    <row r="524" spans="1:26" ht="21" hidden="1" customHeight="1" x14ac:dyDescent="0.3">
      <c r="A524" s="194"/>
      <c r="B524" s="126"/>
      <c r="C524" s="122"/>
      <c r="D524" s="122"/>
      <c r="E524" s="122"/>
      <c r="F524" s="122"/>
      <c r="G524" s="122"/>
      <c r="H524" s="122"/>
      <c r="I524" s="122"/>
      <c r="J524" s="145"/>
      <c r="K524" s="122"/>
      <c r="L524" s="122"/>
      <c r="M524" s="122"/>
      <c r="N524" s="122"/>
      <c r="O524" s="122"/>
      <c r="P524" s="122"/>
      <c r="Q524" s="122"/>
      <c r="R524" s="122"/>
      <c r="S524" s="122"/>
      <c r="T524" s="122"/>
      <c r="U524" s="122"/>
      <c r="V524" s="122"/>
      <c r="W524" s="122"/>
      <c r="X524" s="122"/>
      <c r="Y524" s="122"/>
      <c r="Z524" s="123"/>
    </row>
    <row r="525" spans="1:26" ht="21" hidden="1" customHeight="1" x14ac:dyDescent="0.3">
      <c r="A525" s="194"/>
      <c r="B525" s="126"/>
      <c r="C525" s="122"/>
      <c r="D525" s="122"/>
      <c r="E525" s="122"/>
      <c r="F525" s="122"/>
      <c r="G525" s="122"/>
      <c r="H525" s="122"/>
      <c r="I525" s="122"/>
      <c r="J525" s="145"/>
      <c r="K525" s="122"/>
      <c r="L525" s="122"/>
      <c r="M525" s="122"/>
      <c r="N525" s="122"/>
      <c r="O525" s="122"/>
      <c r="P525" s="122"/>
      <c r="Q525" s="122"/>
      <c r="R525" s="122"/>
      <c r="S525" s="122"/>
      <c r="T525" s="122"/>
      <c r="U525" s="122"/>
      <c r="V525" s="122"/>
      <c r="W525" s="122"/>
      <c r="X525" s="122"/>
      <c r="Y525" s="122"/>
      <c r="Z525" s="123"/>
    </row>
    <row r="526" spans="1:26" ht="21" hidden="1" customHeight="1" x14ac:dyDescent="0.3">
      <c r="A526" s="194"/>
      <c r="B526" s="126"/>
      <c r="C526" s="122"/>
      <c r="D526" s="122"/>
      <c r="E526" s="122"/>
      <c r="F526" s="122"/>
      <c r="G526" s="122"/>
      <c r="H526" s="122"/>
      <c r="I526" s="122"/>
      <c r="J526" s="145"/>
      <c r="K526" s="122"/>
      <c r="L526" s="122"/>
      <c r="M526" s="122"/>
      <c r="N526" s="122"/>
      <c r="O526" s="122"/>
      <c r="P526" s="122"/>
      <c r="Q526" s="122"/>
      <c r="R526" s="122"/>
      <c r="S526" s="122"/>
      <c r="T526" s="122"/>
      <c r="U526" s="122"/>
      <c r="V526" s="122"/>
      <c r="W526" s="122"/>
      <c r="X526" s="122"/>
      <c r="Y526" s="122"/>
      <c r="Z526" s="123"/>
    </row>
    <row r="527" spans="1:26" ht="21" hidden="1" customHeight="1" x14ac:dyDescent="0.3">
      <c r="A527" s="132"/>
      <c r="B527" s="132"/>
      <c r="C527" s="122"/>
      <c r="D527" s="122"/>
      <c r="E527" s="122"/>
      <c r="F527" s="122"/>
      <c r="G527" s="122"/>
      <c r="H527" s="122"/>
      <c r="I527" s="122"/>
      <c r="J527" s="145"/>
      <c r="K527" s="122"/>
      <c r="L527" s="122"/>
      <c r="M527" s="122"/>
      <c r="N527" s="122"/>
      <c r="O527" s="122"/>
      <c r="P527" s="122"/>
      <c r="Q527" s="122"/>
      <c r="R527" s="122"/>
      <c r="S527" s="122"/>
      <c r="T527" s="122"/>
      <c r="U527" s="122"/>
      <c r="V527" s="122"/>
      <c r="W527" s="122"/>
      <c r="X527" s="122"/>
      <c r="Y527" s="122"/>
      <c r="Z527" s="122"/>
    </row>
    <row r="528" spans="1:26" hidden="1" x14ac:dyDescent="0.3">
      <c r="A528" s="167"/>
      <c r="B528" s="167"/>
      <c r="C528" s="135"/>
      <c r="D528" s="136"/>
      <c r="E528" s="136"/>
      <c r="F528" s="136"/>
      <c r="G528" s="136"/>
      <c r="H528" s="136"/>
      <c r="I528" s="136"/>
      <c r="J528" s="198"/>
      <c r="K528" s="136"/>
      <c r="L528" s="136"/>
      <c r="M528" s="136"/>
      <c r="N528" s="136"/>
      <c r="O528" s="136"/>
      <c r="P528" s="136"/>
      <c r="Q528" s="136"/>
      <c r="R528" s="136"/>
      <c r="S528" s="136"/>
      <c r="T528" s="136"/>
      <c r="U528" s="136"/>
      <c r="V528" s="136"/>
      <c r="W528" s="136"/>
      <c r="X528" s="136"/>
      <c r="Y528" s="136"/>
      <c r="Z528" s="136"/>
    </row>
    <row r="529" spans="1:26" s="131" customFormat="1" hidden="1" x14ac:dyDescent="0.3">
      <c r="A529" s="194"/>
      <c r="B529" s="132"/>
      <c r="C529" s="122"/>
      <c r="D529" s="127"/>
      <c r="E529" s="129"/>
      <c r="F529" s="129"/>
      <c r="G529" s="129"/>
      <c r="H529" s="122"/>
      <c r="I529" s="129"/>
      <c r="J529" s="144"/>
      <c r="K529" s="122"/>
      <c r="L529" s="122"/>
      <c r="M529" s="122"/>
      <c r="N529" s="122"/>
      <c r="O529" s="122"/>
      <c r="P529" s="122"/>
      <c r="Q529" s="122"/>
      <c r="R529" s="122"/>
      <c r="S529" s="122"/>
      <c r="T529" s="122"/>
      <c r="U529" s="122"/>
      <c r="V529" s="122"/>
      <c r="W529" s="122"/>
      <c r="X529" s="122"/>
      <c r="Y529" s="129"/>
      <c r="Z529" s="115"/>
    </row>
    <row r="530" spans="1:26" s="131" customFormat="1" hidden="1" x14ac:dyDescent="0.3">
      <c r="A530" s="194"/>
      <c r="B530" s="132"/>
      <c r="C530" s="122"/>
      <c r="D530" s="127"/>
      <c r="E530" s="129"/>
      <c r="F530" s="129"/>
      <c r="G530" s="129"/>
      <c r="H530" s="122"/>
      <c r="I530" s="129"/>
      <c r="J530" s="144"/>
      <c r="K530" s="122"/>
      <c r="L530" s="122"/>
      <c r="M530" s="122"/>
      <c r="N530" s="122"/>
      <c r="O530" s="122"/>
      <c r="P530" s="122"/>
      <c r="Q530" s="122"/>
      <c r="R530" s="122"/>
      <c r="S530" s="122"/>
      <c r="T530" s="122"/>
      <c r="U530" s="122"/>
      <c r="V530" s="122"/>
      <c r="W530" s="122"/>
      <c r="X530" s="122"/>
      <c r="Y530" s="129"/>
      <c r="Z530" s="122"/>
    </row>
    <row r="531" spans="1:26" s="131" customFormat="1" hidden="1" x14ac:dyDescent="0.3">
      <c r="A531" s="194"/>
      <c r="B531" s="132"/>
      <c r="C531" s="122"/>
      <c r="D531" s="127"/>
      <c r="E531" s="129"/>
      <c r="F531" s="129"/>
      <c r="G531" s="129"/>
      <c r="H531" s="122"/>
      <c r="I531" s="129"/>
      <c r="J531" s="144"/>
      <c r="K531" s="125"/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122"/>
      <c r="W531" s="122"/>
      <c r="X531" s="122"/>
      <c r="Y531" s="129"/>
      <c r="Z531" s="122"/>
    </row>
    <row r="532" spans="1:26" s="131" customFormat="1" hidden="1" x14ac:dyDescent="0.3">
      <c r="A532" s="194"/>
      <c r="B532" s="132"/>
      <c r="C532" s="122"/>
      <c r="D532" s="127"/>
      <c r="E532" s="129"/>
      <c r="F532" s="129"/>
      <c r="G532" s="129"/>
      <c r="H532" s="122"/>
      <c r="I532" s="129"/>
      <c r="J532" s="144"/>
      <c r="K532" s="125"/>
      <c r="L532" s="122"/>
      <c r="M532" s="122"/>
      <c r="N532" s="122"/>
      <c r="O532" s="122"/>
      <c r="P532" s="122"/>
      <c r="Q532" s="122"/>
      <c r="R532" s="122"/>
      <c r="S532" s="122"/>
      <c r="T532" s="122"/>
      <c r="U532" s="122"/>
      <c r="V532" s="122"/>
      <c r="W532" s="122"/>
      <c r="X532" s="122"/>
      <c r="Y532" s="129"/>
      <c r="Z532" s="122"/>
    </row>
    <row r="533" spans="1:26" ht="16.5" hidden="1" customHeight="1" x14ac:dyDescent="0.3">
      <c r="A533" s="194"/>
      <c r="B533" s="132"/>
      <c r="C533" s="122"/>
      <c r="D533" s="127"/>
      <c r="E533" s="137"/>
      <c r="F533" s="137"/>
      <c r="G533" s="137"/>
      <c r="H533" s="137"/>
      <c r="I533" s="137"/>
      <c r="J533" s="140"/>
      <c r="K533" s="137"/>
      <c r="L533" s="137"/>
      <c r="M533" s="137"/>
      <c r="N533" s="12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22"/>
    </row>
    <row r="534" spans="1:26" hidden="1" x14ac:dyDescent="0.3">
      <c r="A534" s="194"/>
      <c r="B534" s="132"/>
      <c r="C534" s="122"/>
      <c r="D534" s="127"/>
      <c r="E534" s="137"/>
      <c r="F534" s="137"/>
      <c r="G534" s="137"/>
      <c r="H534" s="137"/>
      <c r="I534" s="137"/>
      <c r="J534" s="140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27"/>
    </row>
    <row r="535" spans="1:26" hidden="1" x14ac:dyDescent="0.3">
      <c r="A535" s="194"/>
      <c r="B535" s="132"/>
      <c r="C535" s="122"/>
      <c r="D535" s="127"/>
      <c r="E535" s="137"/>
      <c r="F535" s="127"/>
      <c r="G535" s="127"/>
      <c r="H535" s="127"/>
      <c r="I535" s="127"/>
      <c r="J535" s="106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27"/>
    </row>
    <row r="536" spans="1:26" hidden="1" x14ac:dyDescent="0.3">
      <c r="A536" s="194"/>
      <c r="B536" s="132"/>
      <c r="C536" s="122"/>
      <c r="D536" s="127"/>
      <c r="E536" s="137"/>
      <c r="F536" s="127"/>
      <c r="G536" s="127"/>
      <c r="H536" s="127"/>
      <c r="I536" s="127"/>
      <c r="J536" s="106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27"/>
    </row>
    <row r="537" spans="1:26" hidden="1" x14ac:dyDescent="0.3">
      <c r="A537" s="194"/>
      <c r="B537" s="132"/>
      <c r="C537" s="122"/>
      <c r="D537" s="127"/>
      <c r="E537" s="137"/>
      <c r="F537" s="127"/>
      <c r="G537" s="127"/>
      <c r="H537" s="127"/>
      <c r="I537" s="127"/>
      <c r="J537" s="106"/>
      <c r="K537" s="137"/>
      <c r="L537" s="137"/>
      <c r="M537" s="137"/>
      <c r="N537" s="137"/>
      <c r="O537" s="137"/>
      <c r="P537" s="137"/>
      <c r="Q537" s="137"/>
      <c r="R537" s="137"/>
      <c r="S537" s="137"/>
      <c r="T537" s="137"/>
      <c r="U537" s="137"/>
      <c r="V537" s="137"/>
      <c r="W537" s="137"/>
      <c r="X537" s="137"/>
      <c r="Y537" s="137"/>
      <c r="Z537" s="127"/>
    </row>
    <row r="538" spans="1:26" hidden="1" x14ac:dyDescent="0.3">
      <c r="A538" s="194"/>
      <c r="B538" s="132"/>
      <c r="C538" s="122"/>
      <c r="D538" s="127"/>
      <c r="E538" s="137"/>
      <c r="F538" s="127"/>
      <c r="G538" s="127"/>
      <c r="H538" s="127"/>
      <c r="I538" s="127"/>
      <c r="J538" s="106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27"/>
    </row>
    <row r="539" spans="1:26" hidden="1" x14ac:dyDescent="0.3">
      <c r="A539" s="194"/>
      <c r="B539" s="132"/>
      <c r="C539" s="122"/>
      <c r="D539" s="127"/>
      <c r="E539" s="137"/>
      <c r="F539" s="127"/>
      <c r="G539" s="127"/>
      <c r="H539" s="127"/>
      <c r="I539" s="127"/>
      <c r="J539" s="106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27"/>
    </row>
    <row r="540" spans="1:26" hidden="1" x14ac:dyDescent="0.3">
      <c r="A540" s="194"/>
      <c r="B540" s="132"/>
      <c r="C540" s="122"/>
      <c r="D540" s="127"/>
      <c r="E540" s="137"/>
      <c r="F540" s="137"/>
      <c r="G540" s="137"/>
      <c r="H540" s="137"/>
      <c r="I540" s="137"/>
      <c r="J540" s="140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27"/>
    </row>
    <row r="541" spans="1:26" hidden="1" x14ac:dyDescent="0.3">
      <c r="A541" s="194"/>
      <c r="B541" s="132"/>
      <c r="C541" s="122"/>
      <c r="D541" s="127"/>
      <c r="E541" s="137"/>
      <c r="F541" s="127"/>
      <c r="G541" s="127"/>
      <c r="H541" s="127"/>
      <c r="I541" s="127"/>
      <c r="J541" s="106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27"/>
    </row>
    <row r="542" spans="1:26" hidden="1" x14ac:dyDescent="0.3">
      <c r="A542" s="194"/>
      <c r="B542" s="132"/>
      <c r="C542" s="122"/>
      <c r="D542" s="127"/>
      <c r="E542" s="137"/>
      <c r="F542" s="127"/>
      <c r="G542" s="127"/>
      <c r="H542" s="127"/>
      <c r="I542" s="127"/>
      <c r="J542" s="106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22"/>
    </row>
    <row r="543" spans="1:26" hidden="1" x14ac:dyDescent="0.3">
      <c r="A543" s="194"/>
      <c r="B543" s="132"/>
      <c r="C543" s="122"/>
      <c r="D543" s="127"/>
      <c r="E543" s="137"/>
      <c r="F543" s="127"/>
      <c r="G543" s="127"/>
      <c r="H543" s="127"/>
      <c r="I543" s="127"/>
      <c r="J543" s="106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22"/>
    </row>
    <row r="544" spans="1:26" hidden="1" x14ac:dyDescent="0.3">
      <c r="A544" s="194"/>
      <c r="B544" s="132"/>
      <c r="C544" s="122"/>
      <c r="D544" s="127"/>
      <c r="E544" s="127"/>
      <c r="F544" s="127"/>
      <c r="G544" s="127"/>
      <c r="H544" s="127"/>
      <c r="I544" s="127"/>
      <c r="J544" s="106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</row>
    <row r="545" spans="1:26" hidden="1" x14ac:dyDescent="0.3">
      <c r="A545" s="194"/>
      <c r="B545" s="132"/>
      <c r="C545" s="122"/>
      <c r="D545" s="127"/>
      <c r="E545" s="127"/>
      <c r="F545" s="127"/>
      <c r="G545" s="127"/>
      <c r="H545" s="127"/>
      <c r="I545" s="127"/>
      <c r="J545" s="106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  <c r="Z545" s="127"/>
    </row>
    <row r="546" spans="1:26" hidden="1" x14ac:dyDescent="0.3">
      <c r="A546" s="194"/>
      <c r="B546" s="132"/>
      <c r="C546" s="122"/>
      <c r="D546" s="127"/>
      <c r="E546" s="127"/>
      <c r="F546" s="127"/>
      <c r="G546" s="127"/>
      <c r="H546" s="127"/>
      <c r="I546" s="127"/>
      <c r="J546" s="106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  <c r="Z546" s="127"/>
    </row>
    <row r="547" spans="1:26" hidden="1" x14ac:dyDescent="0.3">
      <c r="A547" s="194"/>
      <c r="B547" s="132"/>
      <c r="C547" s="122"/>
      <c r="D547" s="127"/>
      <c r="E547" s="137"/>
      <c r="F547" s="137"/>
      <c r="G547" s="137"/>
      <c r="H547" s="137"/>
      <c r="I547" s="137"/>
      <c r="J547" s="140"/>
      <c r="K547" s="134"/>
      <c r="L547" s="12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27"/>
    </row>
    <row r="548" spans="1:26" hidden="1" x14ac:dyDescent="0.3">
      <c r="A548" s="194"/>
      <c r="B548" s="132"/>
      <c r="C548" s="122"/>
      <c r="D548" s="127"/>
      <c r="E548" s="137"/>
      <c r="F548" s="137"/>
      <c r="G548" s="137"/>
      <c r="H548" s="137"/>
      <c r="I548" s="137"/>
      <c r="J548" s="140"/>
      <c r="K548" s="134"/>
      <c r="L548" s="127"/>
      <c r="M548" s="137"/>
      <c r="N548" s="137"/>
      <c r="O548" s="137"/>
      <c r="P548" s="137"/>
      <c r="Q548" s="137"/>
      <c r="R548" s="137"/>
      <c r="S548" s="137"/>
      <c r="T548" s="137"/>
      <c r="U548" s="137"/>
      <c r="V548" s="137"/>
      <c r="W548" s="137"/>
      <c r="X548" s="137"/>
      <c r="Y548" s="137"/>
      <c r="Z548" s="127"/>
    </row>
    <row r="549" spans="1:26" hidden="1" x14ac:dyDescent="0.3">
      <c r="A549" s="194"/>
      <c r="B549" s="132"/>
      <c r="C549" s="122"/>
      <c r="D549" s="127"/>
      <c r="E549" s="137"/>
      <c r="F549" s="137"/>
      <c r="G549" s="137"/>
      <c r="H549" s="137"/>
      <c r="I549" s="137"/>
      <c r="J549" s="140"/>
      <c r="K549" s="134"/>
      <c r="L549" s="12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27"/>
    </row>
    <row r="550" spans="1:26" hidden="1" x14ac:dyDescent="0.3">
      <c r="A550" s="194"/>
      <c r="B550" s="132"/>
      <c r="C550" s="122"/>
      <c r="D550" s="127"/>
      <c r="E550" s="137"/>
      <c r="F550" s="137"/>
      <c r="G550" s="137"/>
      <c r="H550" s="137"/>
      <c r="I550" s="137"/>
      <c r="J550" s="140"/>
      <c r="K550" s="134"/>
      <c r="L550" s="12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27"/>
    </row>
    <row r="551" spans="1:26" hidden="1" x14ac:dyDescent="0.3">
      <c r="A551" s="194"/>
      <c r="B551" s="132"/>
      <c r="C551" s="122"/>
      <c r="D551" s="127"/>
      <c r="E551" s="137"/>
      <c r="F551" s="137"/>
      <c r="G551" s="137"/>
      <c r="H551" s="137"/>
      <c r="I551" s="137"/>
      <c r="J551" s="140"/>
      <c r="K551" s="134"/>
      <c r="L551" s="12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27"/>
    </row>
    <row r="552" spans="1:26" hidden="1" x14ac:dyDescent="0.3">
      <c r="A552" s="194"/>
      <c r="B552" s="126"/>
      <c r="C552" s="122"/>
      <c r="D552" s="127"/>
      <c r="E552" s="122"/>
      <c r="F552" s="122"/>
      <c r="G552" s="122"/>
      <c r="H552" s="122"/>
      <c r="I552" s="122"/>
      <c r="J552" s="145"/>
      <c r="K552" s="122"/>
      <c r="L552" s="122"/>
      <c r="M552" s="122"/>
      <c r="N552" s="122"/>
      <c r="O552" s="122"/>
      <c r="P552" s="122"/>
      <c r="Q552" s="122"/>
      <c r="R552" s="122"/>
      <c r="S552" s="122"/>
      <c r="T552" s="122"/>
      <c r="U552" s="122"/>
      <c r="V552" s="122"/>
      <c r="W552" s="122"/>
      <c r="X552" s="122"/>
      <c r="Y552" s="122"/>
      <c r="Z552" s="122"/>
    </row>
    <row r="553" spans="1:26" hidden="1" x14ac:dyDescent="0.3">
      <c r="A553" s="167"/>
      <c r="B553" s="132"/>
      <c r="C553" s="122"/>
      <c r="D553" s="122"/>
      <c r="E553" s="122"/>
      <c r="F553" s="122"/>
      <c r="G553" s="122"/>
      <c r="H553" s="122"/>
      <c r="I553" s="122"/>
      <c r="J553" s="145"/>
      <c r="K553" s="122"/>
      <c r="L553" s="122"/>
      <c r="M553" s="122"/>
      <c r="N553" s="122"/>
      <c r="O553" s="122"/>
      <c r="P553" s="122"/>
      <c r="Q553" s="122"/>
      <c r="R553" s="122"/>
      <c r="S553" s="122"/>
      <c r="T553" s="122"/>
      <c r="U553" s="122"/>
      <c r="V553" s="122"/>
      <c r="W553" s="122"/>
      <c r="X553" s="122"/>
      <c r="Y553" s="122"/>
      <c r="Z553" s="122"/>
    </row>
    <row r="554" spans="1:26" hidden="1" x14ac:dyDescent="0.3">
      <c r="A554" s="167"/>
      <c r="B554" s="167"/>
      <c r="C554" s="142"/>
      <c r="D554" s="142"/>
      <c r="E554" s="142"/>
      <c r="F554" s="142"/>
      <c r="G554" s="142"/>
      <c r="H554" s="142"/>
      <c r="I554" s="142"/>
      <c r="J554" s="143"/>
      <c r="K554" s="142"/>
      <c r="L554" s="142"/>
      <c r="M554" s="142"/>
      <c r="N554" s="142"/>
      <c r="O554" s="142"/>
      <c r="P554" s="142"/>
      <c r="Q554" s="142"/>
      <c r="R554" s="142"/>
      <c r="S554" s="142"/>
      <c r="T554" s="142"/>
      <c r="U554" s="142"/>
      <c r="V554" s="142"/>
      <c r="W554" s="142"/>
      <c r="X554" s="142"/>
      <c r="Y554" s="142"/>
      <c r="Z554" s="142"/>
    </row>
    <row r="555" spans="1:26" hidden="1" x14ac:dyDescent="0.3">
      <c r="A555" s="167"/>
      <c r="B555" s="167"/>
      <c r="C555" s="135"/>
      <c r="D555" s="135"/>
      <c r="E555" s="135"/>
      <c r="F555" s="135"/>
      <c r="G555" s="135"/>
      <c r="H555" s="135"/>
      <c r="I555" s="135"/>
      <c r="J555" s="197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  <c r="X555" s="135"/>
      <c r="Y555" s="135"/>
      <c r="Z555" s="135"/>
    </row>
    <row r="556" spans="1:26" hidden="1" x14ac:dyDescent="0.3">
      <c r="A556" s="167"/>
      <c r="B556" s="167"/>
      <c r="C556" s="135"/>
      <c r="D556" s="136"/>
      <c r="E556" s="136"/>
      <c r="F556" s="136"/>
      <c r="G556" s="136"/>
      <c r="H556" s="136"/>
      <c r="I556" s="136"/>
      <c r="J556" s="198"/>
      <c r="K556" s="136"/>
      <c r="L556" s="136"/>
      <c r="M556" s="136"/>
      <c r="N556" s="136"/>
      <c r="O556" s="136"/>
      <c r="P556" s="136"/>
      <c r="Q556" s="136"/>
      <c r="R556" s="136"/>
      <c r="S556" s="136"/>
      <c r="T556" s="136"/>
      <c r="U556" s="136"/>
      <c r="V556" s="136"/>
      <c r="W556" s="136"/>
      <c r="X556" s="136"/>
      <c r="Y556" s="136"/>
      <c r="Z556" s="136"/>
    </row>
    <row r="557" spans="1:26" hidden="1" x14ac:dyDescent="0.3">
      <c r="A557" s="194"/>
      <c r="B557" s="126"/>
      <c r="C557" s="122"/>
      <c r="D557" s="127"/>
      <c r="E557" s="122"/>
      <c r="F557" s="122"/>
      <c r="G557" s="122"/>
      <c r="H557" s="122"/>
      <c r="I557" s="122"/>
      <c r="J557" s="145"/>
      <c r="K557" s="122"/>
      <c r="L557" s="122"/>
      <c r="M557" s="122"/>
      <c r="N557" s="122"/>
      <c r="O557" s="122"/>
      <c r="P557" s="122"/>
      <c r="Q557" s="122"/>
      <c r="R557" s="122"/>
      <c r="S557" s="122"/>
      <c r="T557" s="122"/>
      <c r="U557" s="122"/>
      <c r="V557" s="122"/>
      <c r="W557" s="122"/>
      <c r="X557" s="122"/>
      <c r="Y557" s="122"/>
      <c r="Z557" s="122"/>
    </row>
    <row r="558" spans="1:26" hidden="1" x14ac:dyDescent="0.3">
      <c r="A558" s="194"/>
      <c r="B558" s="126"/>
      <c r="C558" s="122"/>
      <c r="D558" s="122"/>
      <c r="E558" s="122"/>
      <c r="F558" s="122"/>
      <c r="G558" s="122"/>
      <c r="H558" s="122"/>
      <c r="I558" s="122"/>
      <c r="J558" s="145"/>
      <c r="K558" s="122"/>
      <c r="L558" s="122"/>
      <c r="M558" s="122"/>
      <c r="N558" s="122"/>
      <c r="O558" s="122"/>
      <c r="P558" s="122"/>
      <c r="Q558" s="122"/>
      <c r="R558" s="122"/>
      <c r="S558" s="122"/>
      <c r="T558" s="122"/>
      <c r="U558" s="124"/>
      <c r="V558" s="124"/>
      <c r="W558" s="122"/>
      <c r="X558" s="122"/>
      <c r="Y558" s="122"/>
      <c r="Z558" s="123"/>
    </row>
    <row r="559" spans="1:26" hidden="1" x14ac:dyDescent="0.3">
      <c r="A559" s="194"/>
      <c r="B559" s="126"/>
      <c r="C559" s="122"/>
      <c r="D559" s="127"/>
      <c r="E559" s="122"/>
      <c r="F559" s="122"/>
      <c r="G559" s="122"/>
      <c r="H559" s="122"/>
      <c r="I559" s="122"/>
      <c r="J559" s="145"/>
      <c r="K559" s="122"/>
      <c r="L559" s="122"/>
      <c r="M559" s="122"/>
      <c r="N559" s="122"/>
      <c r="O559" s="122"/>
      <c r="P559" s="122"/>
      <c r="Q559" s="122"/>
      <c r="R559" s="122"/>
      <c r="S559" s="122"/>
      <c r="T559" s="122"/>
      <c r="U559" s="122"/>
      <c r="V559" s="122"/>
      <c r="W559" s="122"/>
      <c r="X559" s="122"/>
      <c r="Y559" s="122"/>
      <c r="Z559" s="122"/>
    </row>
    <row r="560" spans="1:26" hidden="1" x14ac:dyDescent="0.3">
      <c r="A560" s="194"/>
      <c r="B560" s="126"/>
      <c r="C560" s="122"/>
      <c r="D560" s="127"/>
      <c r="E560" s="122"/>
      <c r="F560" s="122"/>
      <c r="G560" s="122"/>
      <c r="H560" s="122"/>
      <c r="I560" s="122"/>
      <c r="J560" s="145"/>
      <c r="K560" s="122"/>
      <c r="L560" s="122"/>
      <c r="M560" s="122"/>
      <c r="N560" s="122"/>
      <c r="O560" s="122"/>
      <c r="P560" s="122"/>
      <c r="Q560" s="122"/>
      <c r="R560" s="122"/>
      <c r="S560" s="122"/>
      <c r="T560" s="122"/>
      <c r="U560" s="122"/>
      <c r="V560" s="122"/>
      <c r="W560" s="122"/>
      <c r="X560" s="122"/>
      <c r="Y560" s="122"/>
      <c r="Z560" s="122"/>
    </row>
    <row r="561" spans="1:26" hidden="1" x14ac:dyDescent="0.3">
      <c r="A561" s="194"/>
      <c r="B561" s="126"/>
      <c r="C561" s="122"/>
      <c r="D561" s="127"/>
      <c r="E561" s="122"/>
      <c r="F561" s="122"/>
      <c r="G561" s="122"/>
      <c r="H561" s="122"/>
      <c r="I561" s="122"/>
      <c r="J561" s="145"/>
      <c r="K561" s="122"/>
      <c r="L561" s="122"/>
      <c r="M561" s="122"/>
      <c r="N561" s="122"/>
      <c r="O561" s="122"/>
      <c r="P561" s="122"/>
      <c r="Q561" s="122"/>
      <c r="R561" s="122"/>
      <c r="S561" s="122"/>
      <c r="T561" s="122"/>
      <c r="U561" s="122"/>
      <c r="V561" s="122"/>
      <c r="W561" s="122"/>
      <c r="X561" s="122"/>
      <c r="Y561" s="122"/>
      <c r="Z561" s="122"/>
    </row>
    <row r="562" spans="1:26" hidden="1" x14ac:dyDescent="0.3">
      <c r="A562" s="194"/>
      <c r="B562" s="126"/>
      <c r="C562" s="122"/>
      <c r="D562" s="127"/>
      <c r="E562" s="122"/>
      <c r="F562" s="122"/>
      <c r="G562" s="122"/>
      <c r="H562" s="122"/>
      <c r="I562" s="122"/>
      <c r="J562" s="145"/>
      <c r="K562" s="122"/>
      <c r="L562" s="122"/>
      <c r="M562" s="122"/>
      <c r="N562" s="122"/>
      <c r="O562" s="122"/>
      <c r="P562" s="122"/>
      <c r="Q562" s="122"/>
      <c r="R562" s="122"/>
      <c r="S562" s="122"/>
      <c r="T562" s="122"/>
      <c r="U562" s="122"/>
      <c r="V562" s="122"/>
      <c r="W562" s="122"/>
      <c r="X562" s="122"/>
      <c r="Y562" s="122"/>
      <c r="Z562" s="122"/>
    </row>
    <row r="563" spans="1:26" hidden="1" x14ac:dyDescent="0.3">
      <c r="A563" s="194"/>
      <c r="B563" s="126"/>
      <c r="C563" s="122"/>
      <c r="D563" s="122"/>
      <c r="E563" s="122"/>
      <c r="F563" s="122"/>
      <c r="G563" s="122"/>
      <c r="H563" s="122"/>
      <c r="I563" s="122"/>
      <c r="J563" s="145"/>
      <c r="K563" s="122"/>
      <c r="L563" s="122"/>
      <c r="M563" s="122"/>
      <c r="N563" s="122"/>
      <c r="O563" s="122"/>
      <c r="P563" s="122"/>
      <c r="Q563" s="122"/>
      <c r="R563" s="122"/>
      <c r="S563" s="122"/>
      <c r="T563" s="122"/>
      <c r="U563" s="124"/>
      <c r="V563" s="124"/>
      <c r="W563" s="122"/>
      <c r="X563" s="122"/>
      <c r="Y563" s="122"/>
      <c r="Z563" s="122"/>
    </row>
    <row r="564" spans="1:26" hidden="1" x14ac:dyDescent="0.3">
      <c r="A564" s="194"/>
      <c r="B564" s="126"/>
      <c r="C564" s="122"/>
      <c r="D564" s="127"/>
      <c r="E564" s="122"/>
      <c r="F564" s="122"/>
      <c r="G564" s="122"/>
      <c r="H564" s="122"/>
      <c r="I564" s="122"/>
      <c r="J564" s="145"/>
      <c r="K564" s="122"/>
      <c r="L564" s="122"/>
      <c r="M564" s="122"/>
      <c r="N564" s="122"/>
      <c r="O564" s="122"/>
      <c r="P564" s="122"/>
      <c r="Q564" s="122"/>
      <c r="R564" s="122"/>
      <c r="S564" s="122"/>
      <c r="T564" s="122"/>
      <c r="U564" s="122"/>
      <c r="V564" s="122"/>
      <c r="W564" s="122"/>
      <c r="X564" s="122"/>
      <c r="Y564" s="122"/>
      <c r="Z564" s="122"/>
    </row>
    <row r="565" spans="1:26" hidden="1" x14ac:dyDescent="0.3">
      <c r="A565" s="194"/>
      <c r="B565" s="126"/>
      <c r="C565" s="122"/>
      <c r="D565" s="127"/>
      <c r="E565" s="122"/>
      <c r="F565" s="122"/>
      <c r="G565" s="122"/>
      <c r="H565" s="122"/>
      <c r="I565" s="122"/>
      <c r="J565" s="145"/>
      <c r="K565" s="122"/>
      <c r="L565" s="122"/>
      <c r="M565" s="122"/>
      <c r="N565" s="122"/>
      <c r="O565" s="122"/>
      <c r="P565" s="122"/>
      <c r="Q565" s="122"/>
      <c r="R565" s="122"/>
      <c r="S565" s="122"/>
      <c r="T565" s="122"/>
      <c r="U565" s="122"/>
      <c r="V565" s="122"/>
      <c r="W565" s="122"/>
      <c r="X565" s="122"/>
      <c r="Y565" s="122"/>
      <c r="Z565" s="122"/>
    </row>
    <row r="566" spans="1:26" hidden="1" x14ac:dyDescent="0.3">
      <c r="A566" s="194"/>
      <c r="B566" s="126"/>
      <c r="C566" s="122"/>
      <c r="D566" s="127"/>
      <c r="E566" s="122"/>
      <c r="F566" s="122"/>
      <c r="G566" s="122"/>
      <c r="H566" s="122"/>
      <c r="I566" s="122"/>
      <c r="J566" s="145"/>
      <c r="K566" s="122"/>
      <c r="L566" s="122"/>
      <c r="M566" s="122"/>
      <c r="N566" s="122"/>
      <c r="O566" s="122"/>
      <c r="P566" s="122"/>
      <c r="Q566" s="122"/>
      <c r="R566" s="122"/>
      <c r="S566" s="122"/>
      <c r="T566" s="122"/>
      <c r="U566" s="122"/>
      <c r="V566" s="122"/>
      <c r="W566" s="122"/>
      <c r="X566" s="122"/>
      <c r="Y566" s="122"/>
      <c r="Z566" s="122"/>
    </row>
    <row r="567" spans="1:26" hidden="1" x14ac:dyDescent="0.3">
      <c r="A567" s="194"/>
      <c r="B567" s="126"/>
      <c r="C567" s="122"/>
      <c r="D567" s="127"/>
      <c r="E567" s="122"/>
      <c r="F567" s="122"/>
      <c r="G567" s="122"/>
      <c r="H567" s="122"/>
      <c r="I567" s="122"/>
      <c r="J567" s="145"/>
      <c r="K567" s="122"/>
      <c r="L567" s="122"/>
      <c r="M567" s="122"/>
      <c r="N567" s="122"/>
      <c r="O567" s="122"/>
      <c r="P567" s="122"/>
      <c r="Q567" s="122"/>
      <c r="R567" s="122"/>
      <c r="S567" s="122"/>
      <c r="T567" s="122"/>
      <c r="U567" s="122"/>
      <c r="V567" s="122"/>
      <c r="W567" s="122"/>
      <c r="X567" s="122"/>
      <c r="Y567" s="122"/>
      <c r="Z567" s="122"/>
    </row>
    <row r="568" spans="1:26" hidden="1" x14ac:dyDescent="0.3">
      <c r="A568" s="194"/>
      <c r="B568" s="126"/>
      <c r="C568" s="122"/>
      <c r="D568" s="127"/>
      <c r="E568" s="122"/>
      <c r="F568" s="122"/>
      <c r="G568" s="122"/>
      <c r="H568" s="122"/>
      <c r="I568" s="122"/>
      <c r="J568" s="145"/>
      <c r="K568" s="122"/>
      <c r="L568" s="122"/>
      <c r="M568" s="122"/>
      <c r="N568" s="122"/>
      <c r="O568" s="122"/>
      <c r="P568" s="122"/>
      <c r="Q568" s="122"/>
      <c r="R568" s="122"/>
      <c r="S568" s="122"/>
      <c r="T568" s="122"/>
      <c r="U568" s="122"/>
      <c r="V568" s="122"/>
      <c r="W568" s="122"/>
      <c r="X568" s="122"/>
      <c r="Y568" s="122"/>
      <c r="Z568" s="122"/>
    </row>
    <row r="569" spans="1:26" hidden="1" x14ac:dyDescent="0.3">
      <c r="A569" s="194"/>
      <c r="B569" s="126"/>
      <c r="C569" s="122"/>
      <c r="D569" s="127"/>
      <c r="E569" s="122"/>
      <c r="F569" s="122"/>
      <c r="G569" s="122"/>
      <c r="H569" s="122"/>
      <c r="I569" s="122"/>
      <c r="J569" s="145"/>
      <c r="K569" s="122"/>
      <c r="L569" s="122"/>
      <c r="M569" s="122"/>
      <c r="N569" s="122"/>
      <c r="O569" s="122"/>
      <c r="P569" s="122"/>
      <c r="Q569" s="122"/>
      <c r="R569" s="122"/>
      <c r="S569" s="122"/>
      <c r="T569" s="122"/>
      <c r="U569" s="122"/>
      <c r="V569" s="122"/>
      <c r="W569" s="122"/>
      <c r="X569" s="122"/>
      <c r="Y569" s="122"/>
      <c r="Z569" s="122"/>
    </row>
    <row r="570" spans="1:26" hidden="1" x14ac:dyDescent="0.3">
      <c r="A570" s="194"/>
      <c r="B570" s="126"/>
      <c r="C570" s="122"/>
      <c r="D570" s="127"/>
      <c r="E570" s="122"/>
      <c r="F570" s="122"/>
      <c r="G570" s="122"/>
      <c r="H570" s="122"/>
      <c r="I570" s="122"/>
      <c r="J570" s="145"/>
      <c r="K570" s="122"/>
      <c r="L570" s="122"/>
      <c r="M570" s="122"/>
      <c r="N570" s="122"/>
      <c r="O570" s="122"/>
      <c r="P570" s="122"/>
      <c r="Q570" s="122"/>
      <c r="R570" s="122"/>
      <c r="S570" s="122"/>
      <c r="T570" s="122"/>
      <c r="U570" s="122"/>
      <c r="V570" s="122"/>
      <c r="W570" s="122"/>
      <c r="X570" s="122"/>
      <c r="Y570" s="122"/>
      <c r="Z570" s="122"/>
    </row>
    <row r="571" spans="1:26" hidden="1" x14ac:dyDescent="0.3">
      <c r="A571" s="194"/>
      <c r="B571" s="126"/>
      <c r="C571" s="122"/>
      <c r="D571" s="127"/>
      <c r="E571" s="122"/>
      <c r="F571" s="122"/>
      <c r="G571" s="122"/>
      <c r="H571" s="122"/>
      <c r="I571" s="122"/>
      <c r="J571" s="145"/>
      <c r="K571" s="122"/>
      <c r="L571" s="122"/>
      <c r="M571" s="122"/>
      <c r="N571" s="122"/>
      <c r="O571" s="122"/>
      <c r="P571" s="122"/>
      <c r="Q571" s="122"/>
      <c r="R571" s="122"/>
      <c r="S571" s="122"/>
      <c r="T571" s="122"/>
      <c r="U571" s="122"/>
      <c r="V571" s="122"/>
      <c r="W571" s="122"/>
      <c r="X571" s="122"/>
      <c r="Y571" s="122"/>
      <c r="Z571" s="127"/>
    </row>
    <row r="572" spans="1:26" hidden="1" x14ac:dyDescent="0.3">
      <c r="A572" s="194"/>
      <c r="B572" s="126"/>
      <c r="C572" s="122"/>
      <c r="D572" s="127"/>
      <c r="E572" s="122"/>
      <c r="F572" s="122"/>
      <c r="G572" s="122"/>
      <c r="H572" s="122"/>
      <c r="I572" s="122"/>
      <c r="J572" s="145"/>
      <c r="K572" s="122"/>
      <c r="L572" s="122"/>
      <c r="M572" s="122"/>
      <c r="N572" s="122"/>
      <c r="O572" s="122"/>
      <c r="P572" s="122"/>
      <c r="Q572" s="122"/>
      <c r="R572" s="122"/>
      <c r="S572" s="122"/>
      <c r="T572" s="122"/>
      <c r="U572" s="122"/>
      <c r="V572" s="122"/>
      <c r="W572" s="122"/>
      <c r="X572" s="122"/>
      <c r="Y572" s="122"/>
      <c r="Z572" s="127"/>
    </row>
    <row r="573" spans="1:26" s="131" customFormat="1" hidden="1" x14ac:dyDescent="0.3">
      <c r="A573" s="194"/>
      <c r="B573" s="132"/>
      <c r="C573" s="122"/>
      <c r="D573" s="127"/>
      <c r="E573" s="122"/>
      <c r="F573" s="122"/>
      <c r="G573" s="122"/>
      <c r="H573" s="122"/>
      <c r="I573" s="122"/>
      <c r="J573" s="145"/>
      <c r="K573" s="122"/>
      <c r="L573" s="127"/>
      <c r="M573" s="122"/>
      <c r="N573" s="122"/>
      <c r="O573" s="122"/>
      <c r="P573" s="133"/>
      <c r="Q573" s="122"/>
      <c r="R573" s="133"/>
      <c r="S573" s="122"/>
      <c r="T573" s="133"/>
      <c r="U573" s="133"/>
      <c r="V573" s="133"/>
      <c r="W573" s="122"/>
      <c r="X573" s="122"/>
      <c r="Y573" s="122"/>
      <c r="Z573" s="122"/>
    </row>
    <row r="574" spans="1:26" s="131" customFormat="1" hidden="1" x14ac:dyDescent="0.3">
      <c r="A574" s="194"/>
      <c r="B574" s="128"/>
      <c r="C574" s="122"/>
      <c r="D574" s="122"/>
      <c r="E574" s="129"/>
      <c r="F574" s="122"/>
      <c r="G574" s="122"/>
      <c r="H574" s="122"/>
      <c r="I574" s="122"/>
      <c r="J574" s="145"/>
      <c r="K574" s="122"/>
      <c r="L574" s="122"/>
      <c r="M574" s="122"/>
      <c r="N574" s="122"/>
      <c r="O574" s="122"/>
      <c r="P574" s="122"/>
      <c r="Q574" s="122"/>
      <c r="R574" s="122"/>
      <c r="S574" s="122"/>
      <c r="T574" s="122"/>
      <c r="U574" s="122"/>
      <c r="V574" s="122"/>
      <c r="W574" s="122"/>
      <c r="X574" s="122"/>
      <c r="Y574" s="122"/>
      <c r="Z574" s="122"/>
    </row>
    <row r="575" spans="1:26" hidden="1" x14ac:dyDescent="0.3">
      <c r="A575" s="194"/>
      <c r="B575" s="126"/>
      <c r="C575" s="122"/>
      <c r="D575" s="127"/>
      <c r="E575" s="122"/>
      <c r="F575" s="122"/>
      <c r="G575" s="122"/>
      <c r="H575" s="122"/>
      <c r="I575" s="122"/>
      <c r="J575" s="145"/>
      <c r="K575" s="122"/>
      <c r="L575" s="122"/>
      <c r="M575" s="122"/>
      <c r="N575" s="122"/>
      <c r="O575" s="122"/>
      <c r="P575" s="122"/>
      <c r="Q575" s="122"/>
      <c r="R575" s="122"/>
      <c r="S575" s="122"/>
      <c r="T575" s="122"/>
      <c r="U575" s="122"/>
      <c r="V575" s="122"/>
      <c r="W575" s="122"/>
      <c r="X575" s="122"/>
      <c r="Y575" s="122"/>
      <c r="Z575" s="122"/>
    </row>
    <row r="576" spans="1:26" hidden="1" x14ac:dyDescent="0.3">
      <c r="A576" s="194"/>
      <c r="B576" s="126"/>
      <c r="C576" s="122"/>
      <c r="D576" s="127"/>
      <c r="E576" s="122"/>
      <c r="F576" s="122"/>
      <c r="G576" s="122"/>
      <c r="H576" s="122"/>
      <c r="I576" s="122"/>
      <c r="J576" s="145"/>
      <c r="K576" s="122"/>
      <c r="L576" s="122"/>
      <c r="M576" s="122"/>
      <c r="N576" s="122"/>
      <c r="O576" s="122"/>
      <c r="P576" s="122"/>
      <c r="Q576" s="122"/>
      <c r="R576" s="122"/>
      <c r="S576" s="122"/>
      <c r="T576" s="122"/>
      <c r="U576" s="122"/>
      <c r="V576" s="122"/>
      <c r="W576" s="122"/>
      <c r="X576" s="122"/>
      <c r="Y576" s="122"/>
      <c r="Z576" s="122"/>
    </row>
    <row r="577" spans="1:26" s="131" customFormat="1" hidden="1" x14ac:dyDescent="0.3">
      <c r="A577" s="194"/>
      <c r="B577" s="128"/>
      <c r="C577" s="122"/>
      <c r="D577" s="122"/>
      <c r="E577" s="129"/>
      <c r="F577" s="122"/>
      <c r="G577" s="122"/>
      <c r="H577" s="122"/>
      <c r="I577" s="122"/>
      <c r="J577" s="145"/>
      <c r="K577" s="122"/>
      <c r="L577" s="122"/>
      <c r="M577" s="122"/>
      <c r="N577" s="122"/>
      <c r="O577" s="122"/>
      <c r="P577" s="122"/>
      <c r="Q577" s="122"/>
      <c r="R577" s="122"/>
      <c r="S577" s="122"/>
      <c r="T577" s="122"/>
      <c r="U577" s="122"/>
      <c r="V577" s="122"/>
      <c r="W577" s="122"/>
      <c r="X577" s="122"/>
      <c r="Y577" s="122"/>
      <c r="Z577" s="122"/>
    </row>
    <row r="578" spans="1:26" hidden="1" x14ac:dyDescent="0.3">
      <c r="A578" s="194"/>
      <c r="B578" s="126"/>
      <c r="C578" s="122"/>
      <c r="D578" s="127"/>
      <c r="E578" s="122"/>
      <c r="F578" s="122"/>
      <c r="G578" s="122"/>
      <c r="H578" s="122"/>
      <c r="I578" s="122"/>
      <c r="J578" s="145"/>
      <c r="K578" s="122"/>
      <c r="L578" s="122"/>
      <c r="M578" s="122"/>
      <c r="N578" s="122"/>
      <c r="O578" s="122"/>
      <c r="P578" s="122"/>
      <c r="Q578" s="122"/>
      <c r="R578" s="122"/>
      <c r="S578" s="122"/>
      <c r="T578" s="122"/>
      <c r="U578" s="122"/>
      <c r="V578" s="122"/>
      <c r="W578" s="122"/>
      <c r="X578" s="122"/>
      <c r="Y578" s="122"/>
      <c r="Z578" s="122"/>
    </row>
    <row r="579" spans="1:26" hidden="1" x14ac:dyDescent="0.3">
      <c r="A579" s="194"/>
      <c r="B579" s="126"/>
      <c r="C579" s="122"/>
      <c r="D579" s="127"/>
      <c r="E579" s="122"/>
      <c r="F579" s="122"/>
      <c r="G579" s="122"/>
      <c r="H579" s="122"/>
      <c r="I579" s="122"/>
      <c r="J579" s="145"/>
      <c r="K579" s="122"/>
      <c r="L579" s="122"/>
      <c r="M579" s="122"/>
      <c r="N579" s="122"/>
      <c r="O579" s="122"/>
      <c r="P579" s="122"/>
      <c r="Q579" s="122"/>
      <c r="R579" s="122"/>
      <c r="S579" s="122"/>
      <c r="T579" s="122"/>
      <c r="U579" s="122"/>
      <c r="V579" s="122"/>
      <c r="W579" s="122"/>
      <c r="X579" s="122"/>
      <c r="Y579" s="122"/>
      <c r="Z579" s="122"/>
    </row>
    <row r="580" spans="1:26" hidden="1" x14ac:dyDescent="0.3">
      <c r="A580" s="194"/>
      <c r="B580" s="126"/>
      <c r="C580" s="122"/>
      <c r="D580" s="127"/>
      <c r="E580" s="122"/>
      <c r="F580" s="122"/>
      <c r="G580" s="122"/>
      <c r="H580" s="122"/>
      <c r="I580" s="122"/>
      <c r="J580" s="145"/>
      <c r="K580" s="122"/>
      <c r="L580" s="122"/>
      <c r="M580" s="122"/>
      <c r="N580" s="122"/>
      <c r="O580" s="122"/>
      <c r="P580" s="122"/>
      <c r="Q580" s="122"/>
      <c r="R580" s="122"/>
      <c r="S580" s="122"/>
      <c r="T580" s="122"/>
      <c r="U580" s="122"/>
      <c r="V580" s="122"/>
      <c r="W580" s="122"/>
      <c r="X580" s="122"/>
      <c r="Y580" s="122"/>
      <c r="Z580" s="127"/>
    </row>
    <row r="581" spans="1:26" hidden="1" x14ac:dyDescent="0.3">
      <c r="A581" s="194"/>
      <c r="B581" s="126"/>
      <c r="C581" s="122"/>
      <c r="D581" s="127"/>
      <c r="E581" s="122"/>
      <c r="F581" s="122"/>
      <c r="G581" s="122"/>
      <c r="H581" s="122"/>
      <c r="I581" s="122"/>
      <c r="J581" s="145"/>
      <c r="K581" s="122"/>
      <c r="L581" s="122"/>
      <c r="M581" s="122"/>
      <c r="N581" s="122"/>
      <c r="O581" s="122"/>
      <c r="P581" s="122"/>
      <c r="Q581" s="122"/>
      <c r="R581" s="122"/>
      <c r="S581" s="122"/>
      <c r="T581" s="122"/>
      <c r="U581" s="122"/>
      <c r="V581" s="122"/>
      <c r="W581" s="122"/>
      <c r="X581" s="122"/>
      <c r="Y581" s="122"/>
      <c r="Z581" s="122"/>
    </row>
    <row r="582" spans="1:26" hidden="1" x14ac:dyDescent="0.3">
      <c r="A582" s="194"/>
      <c r="B582" s="126"/>
      <c r="C582" s="122"/>
      <c r="D582" s="127"/>
      <c r="E582" s="122"/>
      <c r="F582" s="122"/>
      <c r="G582" s="122"/>
      <c r="H582" s="122"/>
      <c r="I582" s="122"/>
      <c r="J582" s="145"/>
      <c r="K582" s="122"/>
      <c r="L582" s="122"/>
      <c r="M582" s="122"/>
      <c r="N582" s="122"/>
      <c r="O582" s="122"/>
      <c r="P582" s="122"/>
      <c r="Q582" s="122"/>
      <c r="R582" s="122"/>
      <c r="S582" s="122"/>
      <c r="T582" s="122"/>
      <c r="U582" s="122"/>
      <c r="V582" s="122"/>
      <c r="W582" s="122"/>
      <c r="X582" s="122"/>
      <c r="Y582" s="122"/>
      <c r="Z582" s="122"/>
    </row>
    <row r="583" spans="1:26" hidden="1" x14ac:dyDescent="0.3">
      <c r="A583" s="194"/>
      <c r="B583" s="126"/>
      <c r="C583" s="122"/>
      <c r="D583" s="127"/>
      <c r="E583" s="122"/>
      <c r="F583" s="122"/>
      <c r="G583" s="122"/>
      <c r="H583" s="122"/>
      <c r="I583" s="122"/>
      <c r="J583" s="145"/>
      <c r="K583" s="122"/>
      <c r="L583" s="122"/>
      <c r="M583" s="122"/>
      <c r="N583" s="122"/>
      <c r="O583" s="122"/>
      <c r="P583" s="122"/>
      <c r="Q583" s="122"/>
      <c r="R583" s="122"/>
      <c r="S583" s="122"/>
      <c r="T583" s="122"/>
      <c r="U583" s="122"/>
      <c r="V583" s="122"/>
      <c r="W583" s="122"/>
      <c r="X583" s="122"/>
      <c r="Y583" s="122"/>
      <c r="Z583" s="153"/>
    </row>
    <row r="584" spans="1:26" hidden="1" x14ac:dyDescent="0.3">
      <c r="A584" s="194"/>
      <c r="B584" s="126"/>
      <c r="C584" s="122"/>
      <c r="D584" s="127"/>
      <c r="E584" s="122"/>
      <c r="F584" s="122"/>
      <c r="G584" s="122"/>
      <c r="H584" s="122"/>
      <c r="I584" s="122"/>
      <c r="J584" s="145"/>
      <c r="K584" s="122"/>
      <c r="L584" s="122"/>
      <c r="M584" s="122"/>
      <c r="N584" s="122"/>
      <c r="O584" s="122"/>
      <c r="P584" s="122"/>
      <c r="Q584" s="122"/>
      <c r="R584" s="122"/>
      <c r="S584" s="122"/>
      <c r="T584" s="122"/>
      <c r="U584" s="122"/>
      <c r="V584" s="122"/>
      <c r="W584" s="122"/>
      <c r="X584" s="122"/>
      <c r="Y584" s="122"/>
      <c r="Z584" s="122"/>
    </row>
    <row r="585" spans="1:26" hidden="1" x14ac:dyDescent="0.3">
      <c r="A585" s="194"/>
      <c r="B585" s="126"/>
      <c r="C585" s="122"/>
      <c r="D585" s="127"/>
      <c r="E585" s="122"/>
      <c r="F585" s="122"/>
      <c r="G585" s="122"/>
      <c r="H585" s="122"/>
      <c r="I585" s="122"/>
      <c r="J585" s="145"/>
      <c r="K585" s="122"/>
      <c r="L585" s="122"/>
      <c r="M585" s="122"/>
      <c r="N585" s="122"/>
      <c r="O585" s="122"/>
      <c r="P585" s="122"/>
      <c r="Q585" s="122"/>
      <c r="R585" s="122"/>
      <c r="S585" s="122"/>
      <c r="T585" s="122"/>
      <c r="U585" s="122"/>
      <c r="V585" s="122"/>
      <c r="W585" s="122"/>
      <c r="X585" s="122"/>
      <c r="Y585" s="122"/>
      <c r="Z585" s="122"/>
    </row>
    <row r="586" spans="1:26" hidden="1" x14ac:dyDescent="0.3">
      <c r="A586" s="194"/>
      <c r="B586" s="126"/>
      <c r="C586" s="122"/>
      <c r="D586" s="127"/>
      <c r="E586" s="122"/>
      <c r="F586" s="122"/>
      <c r="G586" s="122"/>
      <c r="H586" s="122"/>
      <c r="I586" s="122"/>
      <c r="J586" s="145"/>
      <c r="K586" s="122"/>
      <c r="L586" s="122"/>
      <c r="M586" s="122"/>
      <c r="N586" s="122"/>
      <c r="O586" s="122"/>
      <c r="P586" s="122"/>
      <c r="Q586" s="122"/>
      <c r="R586" s="122"/>
      <c r="S586" s="122"/>
      <c r="T586" s="122"/>
      <c r="U586" s="122"/>
      <c r="V586" s="122"/>
      <c r="W586" s="122"/>
      <c r="X586" s="122"/>
      <c r="Y586" s="122"/>
      <c r="Z586" s="122"/>
    </row>
    <row r="587" spans="1:26" hidden="1" x14ac:dyDescent="0.3">
      <c r="A587" s="194"/>
      <c r="B587" s="126"/>
      <c r="C587" s="122"/>
      <c r="D587" s="127"/>
      <c r="E587" s="122"/>
      <c r="F587" s="122"/>
      <c r="G587" s="122"/>
      <c r="H587" s="122"/>
      <c r="I587" s="122"/>
      <c r="J587" s="145"/>
      <c r="K587" s="1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  <c r="Z587" s="122"/>
    </row>
    <row r="588" spans="1:26" hidden="1" x14ac:dyDescent="0.3">
      <c r="A588" s="194"/>
      <c r="B588" s="126"/>
      <c r="C588" s="122"/>
      <c r="D588" s="127"/>
      <c r="E588" s="122"/>
      <c r="F588" s="122"/>
      <c r="G588" s="122"/>
      <c r="H588" s="122"/>
      <c r="I588" s="122"/>
      <c r="J588" s="145"/>
      <c r="K588" s="122"/>
      <c r="L588" s="122"/>
      <c r="M588" s="122"/>
      <c r="N588" s="122"/>
      <c r="O588" s="122"/>
      <c r="P588" s="122"/>
      <c r="Q588" s="122"/>
      <c r="R588" s="122"/>
      <c r="S588" s="122"/>
      <c r="T588" s="122"/>
      <c r="U588" s="122"/>
      <c r="V588" s="122"/>
      <c r="W588" s="122"/>
      <c r="X588" s="122"/>
      <c r="Y588" s="122"/>
      <c r="Z588" s="122"/>
    </row>
    <row r="589" spans="1:26" hidden="1" x14ac:dyDescent="0.3">
      <c r="A589" s="194"/>
      <c r="B589" s="126"/>
      <c r="C589" s="122"/>
      <c r="D589" s="127"/>
      <c r="E589" s="122"/>
      <c r="F589" s="122"/>
      <c r="G589" s="122"/>
      <c r="H589" s="122"/>
      <c r="I589" s="122"/>
      <c r="J589" s="145"/>
      <c r="K589" s="122"/>
      <c r="L589" s="122"/>
      <c r="M589" s="122"/>
      <c r="N589" s="122"/>
      <c r="O589" s="122"/>
      <c r="P589" s="122"/>
      <c r="Q589" s="122"/>
      <c r="R589" s="122"/>
      <c r="S589" s="122"/>
      <c r="T589" s="122"/>
      <c r="U589" s="122"/>
      <c r="V589" s="122"/>
      <c r="W589" s="122"/>
      <c r="X589" s="122"/>
      <c r="Y589" s="122"/>
      <c r="Z589" s="122"/>
    </row>
    <row r="590" spans="1:26" hidden="1" x14ac:dyDescent="0.3">
      <c r="A590" s="167"/>
      <c r="B590" s="132"/>
      <c r="C590" s="122"/>
      <c r="D590" s="122"/>
      <c r="E590" s="122"/>
      <c r="F590" s="122"/>
      <c r="G590" s="122"/>
      <c r="H590" s="122"/>
      <c r="I590" s="122"/>
      <c r="J590" s="145"/>
      <c r="K590" s="122"/>
      <c r="L590" s="122"/>
      <c r="M590" s="122"/>
      <c r="N590" s="122"/>
      <c r="O590" s="122"/>
      <c r="P590" s="122"/>
      <c r="Q590" s="122"/>
      <c r="R590" s="122"/>
      <c r="S590" s="122"/>
      <c r="T590" s="122"/>
      <c r="U590" s="122"/>
      <c r="V590" s="122"/>
      <c r="W590" s="122"/>
      <c r="X590" s="122"/>
      <c r="Y590" s="122"/>
      <c r="Z590" s="122"/>
    </row>
    <row r="591" spans="1:26" s="154" customFormat="1" hidden="1" x14ac:dyDescent="0.3">
      <c r="A591" s="167"/>
      <c r="B591" s="167"/>
      <c r="C591" s="142"/>
      <c r="D591" s="142"/>
      <c r="E591" s="142"/>
      <c r="F591" s="142"/>
      <c r="G591" s="142"/>
      <c r="H591" s="142"/>
      <c r="I591" s="142"/>
      <c r="J591" s="143"/>
      <c r="K591" s="142"/>
      <c r="L591" s="142"/>
      <c r="M591" s="142"/>
      <c r="N591" s="142"/>
      <c r="O591" s="142"/>
      <c r="P591" s="142"/>
      <c r="Q591" s="142"/>
      <c r="R591" s="142"/>
      <c r="S591" s="142"/>
      <c r="T591" s="142"/>
      <c r="U591" s="142"/>
      <c r="V591" s="142"/>
      <c r="W591" s="142"/>
      <c r="X591" s="142"/>
      <c r="Y591" s="142"/>
      <c r="Z591" s="142"/>
    </row>
    <row r="592" spans="1:26" hidden="1" x14ac:dyDescent="0.3">
      <c r="A592" s="167"/>
      <c r="B592" s="167"/>
      <c r="C592" s="135"/>
      <c r="D592" s="135"/>
      <c r="E592" s="135"/>
      <c r="F592" s="135"/>
      <c r="G592" s="135"/>
      <c r="H592" s="135"/>
      <c r="I592" s="135"/>
      <c r="J592" s="197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  <c r="V592" s="135"/>
      <c r="W592" s="135"/>
      <c r="X592" s="135"/>
      <c r="Y592" s="135"/>
      <c r="Z592" s="135"/>
    </row>
    <row r="593" spans="1:26" hidden="1" x14ac:dyDescent="0.3">
      <c r="A593" s="167"/>
      <c r="B593" s="203"/>
      <c r="C593" s="135"/>
      <c r="D593" s="136"/>
      <c r="E593" s="136"/>
      <c r="F593" s="136"/>
      <c r="G593" s="136"/>
      <c r="H593" s="136"/>
      <c r="I593" s="136"/>
      <c r="J593" s="198"/>
      <c r="K593" s="136"/>
      <c r="L593" s="136"/>
      <c r="M593" s="136"/>
      <c r="N593" s="136"/>
      <c r="O593" s="136"/>
      <c r="P593" s="136"/>
      <c r="Q593" s="136"/>
      <c r="R593" s="136"/>
      <c r="S593" s="136"/>
      <c r="T593" s="136"/>
      <c r="U593" s="136"/>
      <c r="V593" s="136"/>
      <c r="W593" s="136"/>
      <c r="X593" s="136"/>
      <c r="Y593" s="136"/>
      <c r="Z593" s="136"/>
    </row>
    <row r="594" spans="1:26" hidden="1" x14ac:dyDescent="0.3">
      <c r="A594" s="194"/>
      <c r="B594" s="155"/>
      <c r="C594" s="122"/>
      <c r="D594" s="127"/>
      <c r="E594" s="137"/>
      <c r="F594" s="137"/>
      <c r="G594" s="137"/>
      <c r="H594" s="137"/>
      <c r="I594" s="137"/>
      <c r="J594" s="140"/>
      <c r="K594" s="137"/>
      <c r="L594" s="137"/>
      <c r="M594" s="127"/>
      <c r="N594" s="12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27"/>
    </row>
    <row r="595" spans="1:26" hidden="1" x14ac:dyDescent="0.3">
      <c r="A595" s="194"/>
      <c r="B595" s="155"/>
      <c r="C595" s="122"/>
      <c r="D595" s="127"/>
      <c r="E595" s="137"/>
      <c r="F595" s="137"/>
      <c r="G595" s="137"/>
      <c r="H595" s="137"/>
      <c r="I595" s="137"/>
      <c r="J595" s="140"/>
      <c r="K595" s="137"/>
      <c r="L595" s="137"/>
      <c r="M595" s="127"/>
      <c r="N595" s="12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27"/>
    </row>
    <row r="596" spans="1:26" s="131" customFormat="1" hidden="1" x14ac:dyDescent="0.3">
      <c r="A596" s="194"/>
      <c r="B596" s="146"/>
      <c r="C596" s="122"/>
      <c r="D596" s="127"/>
      <c r="E596" s="122"/>
      <c r="F596" s="122"/>
      <c r="G596" s="122"/>
      <c r="H596" s="122"/>
      <c r="I596" s="122"/>
      <c r="J596" s="145"/>
      <c r="K596" s="122"/>
      <c r="L596" s="122"/>
      <c r="M596" s="122"/>
      <c r="N596" s="122"/>
      <c r="O596" s="122"/>
      <c r="P596" s="122"/>
      <c r="Q596" s="122"/>
      <c r="R596" s="122"/>
      <c r="S596" s="122"/>
      <c r="T596" s="122"/>
      <c r="U596" s="122"/>
      <c r="V596" s="122"/>
      <c r="W596" s="122"/>
      <c r="X596" s="122"/>
      <c r="Y596" s="129"/>
      <c r="Z596" s="122"/>
    </row>
    <row r="597" spans="1:26" hidden="1" x14ac:dyDescent="0.3">
      <c r="A597" s="194"/>
      <c r="B597" s="155"/>
      <c r="C597" s="122"/>
      <c r="D597" s="127"/>
      <c r="E597" s="137"/>
      <c r="F597" s="137"/>
      <c r="G597" s="137"/>
      <c r="H597" s="137"/>
      <c r="I597" s="137"/>
      <c r="J597" s="140"/>
      <c r="K597" s="137"/>
      <c r="L597" s="137"/>
      <c r="M597" s="127"/>
      <c r="N597" s="12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27"/>
    </row>
    <row r="598" spans="1:26" ht="15.75" hidden="1" customHeight="1" x14ac:dyDescent="0.3">
      <c r="A598" s="194"/>
      <c r="B598" s="156"/>
      <c r="C598" s="122"/>
      <c r="D598" s="127"/>
      <c r="E598" s="122"/>
      <c r="F598" s="122"/>
      <c r="G598" s="122"/>
      <c r="H598" s="122"/>
      <c r="I598" s="122"/>
      <c r="J598" s="145"/>
      <c r="K598" s="157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4"/>
      <c r="Y598" s="122"/>
      <c r="Z598" s="122"/>
    </row>
    <row r="599" spans="1:26" hidden="1" x14ac:dyDescent="0.3">
      <c r="A599" s="194"/>
      <c r="B599" s="156"/>
      <c r="C599" s="122"/>
      <c r="D599" s="135"/>
      <c r="E599" s="135"/>
      <c r="F599" s="135"/>
      <c r="G599" s="135"/>
      <c r="H599" s="135"/>
      <c r="I599" s="135"/>
      <c r="J599" s="197"/>
      <c r="K599" s="123"/>
      <c r="L599" s="123"/>
      <c r="M599" s="135"/>
      <c r="N599" s="135"/>
      <c r="O599" s="135"/>
      <c r="P599" s="135"/>
      <c r="Q599" s="137"/>
      <c r="R599" s="137"/>
      <c r="S599" s="137"/>
      <c r="T599" s="137"/>
      <c r="U599" s="137"/>
      <c r="V599" s="137"/>
      <c r="W599" s="137"/>
      <c r="X599" s="137"/>
      <c r="Y599" s="137"/>
      <c r="Z599" s="127"/>
    </row>
    <row r="600" spans="1:26" hidden="1" x14ac:dyDescent="0.3">
      <c r="A600" s="167"/>
      <c r="B600" s="132"/>
      <c r="C600" s="122"/>
      <c r="D600" s="122"/>
      <c r="E600" s="122"/>
      <c r="F600" s="122"/>
      <c r="G600" s="122"/>
      <c r="H600" s="122"/>
      <c r="I600" s="122"/>
      <c r="J600" s="145"/>
      <c r="K600" s="122"/>
      <c r="L600" s="122"/>
      <c r="M600" s="122"/>
      <c r="N600" s="122"/>
      <c r="O600" s="122"/>
      <c r="P600" s="122"/>
      <c r="Q600" s="122"/>
      <c r="R600" s="122"/>
      <c r="S600" s="122"/>
      <c r="T600" s="122"/>
      <c r="U600" s="122"/>
      <c r="V600" s="122"/>
      <c r="W600" s="122"/>
      <c r="X600" s="122"/>
      <c r="Y600" s="122"/>
      <c r="Z600" s="122"/>
    </row>
    <row r="601" spans="1:26" s="158" customFormat="1" hidden="1" x14ac:dyDescent="0.3">
      <c r="A601" s="167"/>
      <c r="B601" s="167"/>
      <c r="C601" s="135"/>
      <c r="D601" s="136"/>
      <c r="E601" s="136"/>
      <c r="F601" s="136"/>
      <c r="G601" s="136"/>
      <c r="H601" s="136"/>
      <c r="I601" s="136"/>
      <c r="J601" s="198"/>
      <c r="K601" s="136"/>
      <c r="L601" s="136"/>
      <c r="M601" s="136"/>
      <c r="N601" s="136"/>
      <c r="O601" s="136"/>
      <c r="P601" s="136"/>
      <c r="Q601" s="136"/>
      <c r="R601" s="136"/>
      <c r="S601" s="136"/>
      <c r="T601" s="136"/>
      <c r="U601" s="136"/>
      <c r="V601" s="136"/>
      <c r="W601" s="136"/>
      <c r="X601" s="136"/>
      <c r="Y601" s="136"/>
      <c r="Z601" s="136"/>
    </row>
    <row r="602" spans="1:26" s="158" customFormat="1" hidden="1" x14ac:dyDescent="0.3">
      <c r="A602" s="194"/>
      <c r="B602" s="132"/>
      <c r="C602" s="122"/>
      <c r="D602" s="127"/>
      <c r="E602" s="137"/>
      <c r="F602" s="137"/>
      <c r="G602" s="137"/>
      <c r="H602" s="137"/>
      <c r="I602" s="137"/>
      <c r="J602" s="140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27"/>
      <c r="X602" s="127"/>
      <c r="Y602" s="137"/>
      <c r="Z602" s="122"/>
    </row>
    <row r="603" spans="1:26" s="131" customFormat="1" hidden="1" x14ac:dyDescent="0.3">
      <c r="A603" s="167"/>
      <c r="B603" s="132"/>
      <c r="C603" s="122"/>
      <c r="D603" s="122"/>
      <c r="E603" s="122"/>
      <c r="F603" s="122"/>
      <c r="G603" s="122"/>
      <c r="H603" s="122"/>
      <c r="I603" s="122"/>
      <c r="J603" s="145"/>
      <c r="K603" s="1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  <c r="Z603" s="122"/>
    </row>
    <row r="604" spans="1:26" hidden="1" x14ac:dyDescent="0.3">
      <c r="A604" s="167"/>
      <c r="B604" s="167"/>
      <c r="C604" s="135"/>
      <c r="D604" s="136"/>
      <c r="E604" s="136"/>
      <c r="F604" s="136"/>
      <c r="G604" s="136"/>
      <c r="H604" s="136"/>
      <c r="I604" s="136"/>
      <c r="J604" s="198"/>
      <c r="K604" s="136"/>
      <c r="L604" s="136"/>
      <c r="M604" s="136"/>
      <c r="N604" s="136"/>
      <c r="O604" s="136"/>
      <c r="P604" s="136"/>
      <c r="Q604" s="136"/>
      <c r="R604" s="136"/>
      <c r="S604" s="136"/>
      <c r="T604" s="136"/>
      <c r="U604" s="136"/>
      <c r="V604" s="136"/>
      <c r="W604" s="136"/>
      <c r="X604" s="136"/>
      <c r="Y604" s="136"/>
      <c r="Z604" s="136"/>
    </row>
    <row r="605" spans="1:26" hidden="1" x14ac:dyDescent="0.3">
      <c r="A605" s="194"/>
      <c r="B605" s="156"/>
      <c r="C605" s="122"/>
      <c r="D605" s="127"/>
      <c r="E605" s="122"/>
      <c r="F605" s="122"/>
      <c r="G605" s="122"/>
      <c r="H605" s="122"/>
      <c r="I605" s="122"/>
      <c r="J605" s="145"/>
      <c r="K605" s="122"/>
      <c r="L605" s="122"/>
      <c r="M605" s="122"/>
      <c r="N605" s="122"/>
      <c r="O605" s="122"/>
      <c r="P605" s="122"/>
      <c r="Q605" s="122"/>
      <c r="R605" s="122"/>
      <c r="S605" s="122"/>
      <c r="T605" s="122"/>
      <c r="U605" s="122"/>
      <c r="V605" s="122"/>
      <c r="W605" s="122"/>
      <c r="X605" s="122"/>
      <c r="Y605" s="122"/>
      <c r="Z605" s="122"/>
    </row>
    <row r="606" spans="1:26" hidden="1" x14ac:dyDescent="0.3">
      <c r="A606" s="194"/>
      <c r="B606" s="156"/>
      <c r="C606" s="122"/>
      <c r="D606" s="127"/>
      <c r="E606" s="122"/>
      <c r="F606" s="122"/>
      <c r="G606" s="122"/>
      <c r="H606" s="122"/>
      <c r="I606" s="122"/>
      <c r="J606" s="145"/>
      <c r="K606" s="125"/>
      <c r="L606" s="122"/>
      <c r="M606" s="122"/>
      <c r="N606" s="122"/>
      <c r="O606" s="122"/>
      <c r="P606" s="122"/>
      <c r="Q606" s="122"/>
      <c r="R606" s="122"/>
      <c r="S606" s="122"/>
      <c r="T606" s="122"/>
      <c r="U606" s="122"/>
      <c r="V606" s="122"/>
      <c r="W606" s="122"/>
      <c r="X606" s="122"/>
      <c r="Y606" s="122"/>
      <c r="Z606" s="122"/>
    </row>
    <row r="607" spans="1:26" s="158" customFormat="1" ht="15.75" hidden="1" customHeight="1" x14ac:dyDescent="0.3">
      <c r="A607" s="194"/>
      <c r="B607" s="126"/>
      <c r="C607" s="122"/>
      <c r="D607" s="127"/>
      <c r="E607" s="122"/>
      <c r="F607" s="122"/>
      <c r="G607" s="122"/>
      <c r="H607" s="122"/>
      <c r="I607" s="122"/>
      <c r="J607" s="145"/>
      <c r="K607" s="122"/>
      <c r="L607" s="122"/>
      <c r="M607" s="122"/>
      <c r="N607" s="122"/>
      <c r="O607" s="122"/>
      <c r="P607" s="122"/>
      <c r="Q607" s="122"/>
      <c r="R607" s="122"/>
      <c r="S607" s="122"/>
      <c r="T607" s="122"/>
      <c r="U607" s="115"/>
      <c r="V607" s="115"/>
      <c r="W607" s="122"/>
      <c r="X607" s="122"/>
      <c r="Y607" s="122"/>
      <c r="Z607" s="122"/>
    </row>
    <row r="608" spans="1:26" hidden="1" x14ac:dyDescent="0.3">
      <c r="A608" s="167"/>
      <c r="B608" s="132"/>
      <c r="C608" s="122"/>
      <c r="D608" s="122"/>
      <c r="E608" s="122"/>
      <c r="F608" s="122"/>
      <c r="G608" s="122"/>
      <c r="H608" s="122"/>
      <c r="I608" s="122"/>
      <c r="J608" s="145"/>
      <c r="K608" s="122"/>
      <c r="L608" s="122"/>
      <c r="M608" s="122"/>
      <c r="N608" s="122"/>
      <c r="O608" s="122"/>
      <c r="P608" s="122"/>
      <c r="Q608" s="122"/>
      <c r="R608" s="122"/>
      <c r="S608" s="122"/>
      <c r="T608" s="122"/>
      <c r="U608" s="122"/>
      <c r="V608" s="122"/>
      <c r="W608" s="122"/>
      <c r="X608" s="122"/>
      <c r="Y608" s="122"/>
      <c r="Z608" s="122"/>
    </row>
    <row r="609" spans="1:26" hidden="1" x14ac:dyDescent="0.3">
      <c r="A609" s="167"/>
      <c r="B609" s="167"/>
      <c r="C609" s="135"/>
      <c r="D609" s="136"/>
      <c r="E609" s="136"/>
      <c r="F609" s="136"/>
      <c r="G609" s="136"/>
      <c r="H609" s="136"/>
      <c r="I609" s="136"/>
      <c r="J609" s="198"/>
      <c r="K609" s="136"/>
      <c r="L609" s="136"/>
      <c r="M609" s="136"/>
      <c r="N609" s="136"/>
      <c r="O609" s="136"/>
      <c r="P609" s="136"/>
      <c r="Q609" s="136"/>
      <c r="R609" s="136"/>
      <c r="S609" s="136"/>
      <c r="T609" s="136"/>
      <c r="U609" s="136"/>
      <c r="V609" s="136"/>
      <c r="W609" s="136"/>
      <c r="X609" s="136"/>
      <c r="Y609" s="136"/>
      <c r="Z609" s="136"/>
    </row>
    <row r="610" spans="1:26" hidden="1" x14ac:dyDescent="0.3">
      <c r="A610" s="194"/>
      <c r="B610" s="126"/>
      <c r="C610" s="122"/>
      <c r="D610" s="127"/>
      <c r="E610" s="122"/>
      <c r="F610" s="122"/>
      <c r="G610" s="122"/>
      <c r="H610" s="122"/>
      <c r="I610" s="122"/>
      <c r="J610" s="145"/>
      <c r="K610" s="122"/>
      <c r="L610" s="122"/>
      <c r="M610" s="122"/>
      <c r="N610" s="122"/>
      <c r="O610" s="122"/>
      <c r="P610" s="122"/>
      <c r="Q610" s="122"/>
      <c r="R610" s="122"/>
      <c r="S610" s="122"/>
      <c r="T610" s="122"/>
      <c r="U610" s="122"/>
      <c r="V610" s="122"/>
      <c r="W610" s="122"/>
      <c r="X610" s="122"/>
      <c r="Y610" s="122"/>
      <c r="Z610" s="122"/>
    </row>
    <row r="611" spans="1:26" hidden="1" x14ac:dyDescent="0.3">
      <c r="A611" s="194"/>
      <c r="B611" s="126"/>
      <c r="C611" s="122"/>
      <c r="D611" s="127"/>
      <c r="E611" s="122"/>
      <c r="F611" s="122"/>
      <c r="G611" s="122"/>
      <c r="H611" s="122"/>
      <c r="I611" s="122"/>
      <c r="J611" s="145"/>
      <c r="K611" s="122"/>
      <c r="L611" s="122"/>
      <c r="M611" s="122"/>
      <c r="N611" s="122"/>
      <c r="O611" s="122"/>
      <c r="P611" s="122"/>
      <c r="Q611" s="122"/>
      <c r="R611" s="122"/>
      <c r="S611" s="122"/>
      <c r="T611" s="122"/>
      <c r="U611" s="122"/>
      <c r="V611" s="122"/>
      <c r="W611" s="122"/>
      <c r="X611" s="122"/>
      <c r="Y611" s="122"/>
      <c r="Z611" s="122"/>
    </row>
    <row r="612" spans="1:26" ht="15.75" hidden="1" customHeight="1" x14ac:dyDescent="0.3">
      <c r="A612" s="194"/>
      <c r="B612" s="126"/>
      <c r="C612" s="122"/>
      <c r="D612" s="122"/>
      <c r="E612" s="122"/>
      <c r="F612" s="122"/>
      <c r="G612" s="122"/>
      <c r="H612" s="122"/>
      <c r="I612" s="122"/>
      <c r="J612" s="145"/>
      <c r="K612" s="122"/>
      <c r="L612" s="122"/>
      <c r="M612" s="122"/>
      <c r="N612" s="122"/>
      <c r="O612" s="122"/>
      <c r="P612" s="122"/>
      <c r="Q612" s="122"/>
      <c r="R612" s="122"/>
      <c r="S612" s="122"/>
      <c r="T612" s="122"/>
      <c r="U612" s="122"/>
      <c r="V612" s="122"/>
      <c r="W612" s="122"/>
      <c r="X612" s="122"/>
      <c r="Y612" s="122"/>
      <c r="Z612" s="123"/>
    </row>
    <row r="613" spans="1:26" hidden="1" x14ac:dyDescent="0.3">
      <c r="A613" s="194"/>
      <c r="B613" s="126"/>
      <c r="C613" s="122"/>
      <c r="D613" s="127"/>
      <c r="E613" s="122"/>
      <c r="F613" s="122"/>
      <c r="G613" s="122"/>
      <c r="H613" s="122"/>
      <c r="I613" s="122"/>
      <c r="J613" s="145"/>
      <c r="K613" s="122"/>
      <c r="L613" s="122"/>
      <c r="M613" s="122"/>
      <c r="N613" s="122"/>
      <c r="O613" s="122"/>
      <c r="P613" s="122"/>
      <c r="Q613" s="122"/>
      <c r="R613" s="122"/>
      <c r="S613" s="122"/>
      <c r="T613" s="122"/>
      <c r="U613" s="122"/>
      <c r="V613" s="122"/>
      <c r="W613" s="122"/>
      <c r="X613" s="122"/>
      <c r="Y613" s="122"/>
      <c r="Z613" s="122"/>
    </row>
    <row r="614" spans="1:26" hidden="1" x14ac:dyDescent="0.3">
      <c r="A614" s="167"/>
      <c r="B614" s="132"/>
      <c r="C614" s="122"/>
      <c r="D614" s="122"/>
      <c r="E614" s="122"/>
      <c r="F614" s="122"/>
      <c r="G614" s="122"/>
      <c r="H614" s="122"/>
      <c r="I614" s="122"/>
      <c r="J614" s="145"/>
      <c r="K614" s="122"/>
      <c r="L614" s="122"/>
      <c r="M614" s="122"/>
      <c r="N614" s="122"/>
      <c r="O614" s="122"/>
      <c r="P614" s="122"/>
      <c r="Q614" s="122"/>
      <c r="R614" s="122"/>
      <c r="S614" s="122"/>
      <c r="T614" s="122"/>
      <c r="U614" s="122"/>
      <c r="V614" s="122"/>
      <c r="W614" s="122"/>
      <c r="X614" s="122"/>
      <c r="Y614" s="122"/>
      <c r="Z614" s="122"/>
    </row>
    <row r="615" spans="1:26" hidden="1" x14ac:dyDescent="0.3">
      <c r="A615" s="167"/>
      <c r="B615" s="195"/>
      <c r="C615" s="136"/>
      <c r="D615" s="136"/>
      <c r="E615" s="136"/>
      <c r="F615" s="136"/>
      <c r="G615" s="136"/>
      <c r="H615" s="136"/>
      <c r="I615" s="136"/>
      <c r="J615" s="198"/>
      <c r="K615" s="136"/>
      <c r="L615" s="136"/>
      <c r="M615" s="136"/>
      <c r="N615" s="136"/>
      <c r="O615" s="136"/>
      <c r="P615" s="136"/>
      <c r="Q615" s="136"/>
      <c r="R615" s="136"/>
      <c r="S615" s="136"/>
      <c r="T615" s="136"/>
      <c r="U615" s="136"/>
      <c r="V615" s="136"/>
      <c r="W615" s="136"/>
      <c r="X615" s="136"/>
      <c r="Y615" s="136"/>
      <c r="Z615" s="136"/>
    </row>
    <row r="616" spans="1:26" hidden="1" x14ac:dyDescent="0.3">
      <c r="A616" s="194"/>
      <c r="B616" s="128"/>
      <c r="C616" s="122"/>
      <c r="D616" s="127"/>
      <c r="E616" s="122"/>
      <c r="F616" s="122"/>
      <c r="G616" s="122"/>
      <c r="H616" s="122"/>
      <c r="I616" s="122"/>
      <c r="J616" s="145"/>
      <c r="K616" s="122"/>
      <c r="L616" s="122"/>
      <c r="M616" s="122"/>
      <c r="N616" s="122"/>
      <c r="O616" s="122"/>
      <c r="P616" s="122"/>
      <c r="Q616" s="122"/>
      <c r="R616" s="122"/>
      <c r="S616" s="122"/>
      <c r="T616" s="122"/>
      <c r="U616" s="122"/>
      <c r="V616" s="122"/>
      <c r="W616" s="122"/>
      <c r="X616" s="122"/>
      <c r="Y616" s="122"/>
      <c r="Z616" s="122"/>
    </row>
    <row r="617" spans="1:26" hidden="1" x14ac:dyDescent="0.3">
      <c r="A617" s="194"/>
      <c r="B617" s="128"/>
      <c r="C617" s="122"/>
      <c r="D617" s="127"/>
      <c r="E617" s="122"/>
      <c r="F617" s="122"/>
      <c r="G617" s="122"/>
      <c r="H617" s="122"/>
      <c r="I617" s="122"/>
      <c r="J617" s="145"/>
      <c r="K617" s="122"/>
      <c r="L617" s="122"/>
      <c r="M617" s="122"/>
      <c r="N617" s="122"/>
      <c r="O617" s="122"/>
      <c r="P617" s="122"/>
      <c r="Q617" s="122"/>
      <c r="R617" s="122"/>
      <c r="S617" s="122"/>
      <c r="T617" s="122"/>
      <c r="U617" s="122"/>
      <c r="V617" s="122"/>
      <c r="W617" s="122"/>
      <c r="X617" s="122"/>
      <c r="Y617" s="122"/>
      <c r="Z617" s="122"/>
    </row>
    <row r="618" spans="1:26" hidden="1" x14ac:dyDescent="0.3">
      <c r="A618" s="194"/>
      <c r="B618" s="128"/>
      <c r="C618" s="122"/>
      <c r="D618" s="127"/>
      <c r="E618" s="122"/>
      <c r="F618" s="122"/>
      <c r="G618" s="122"/>
      <c r="H618" s="122"/>
      <c r="I618" s="122"/>
      <c r="J618" s="145"/>
      <c r="K618" s="122"/>
      <c r="L618" s="122"/>
      <c r="M618" s="122"/>
      <c r="N618" s="122"/>
      <c r="O618" s="122"/>
      <c r="P618" s="122"/>
      <c r="Q618" s="122"/>
      <c r="R618" s="122"/>
      <c r="S618" s="122"/>
      <c r="T618" s="122"/>
      <c r="U618" s="122"/>
      <c r="V618" s="122"/>
      <c r="W618" s="122"/>
      <c r="X618" s="122"/>
      <c r="Y618" s="122"/>
      <c r="Z618" s="122"/>
    </row>
    <row r="619" spans="1:26" hidden="1" x14ac:dyDescent="0.3">
      <c r="A619" s="194"/>
      <c r="B619" s="128"/>
      <c r="C619" s="122"/>
      <c r="D619" s="127"/>
      <c r="E619" s="122"/>
      <c r="F619" s="122"/>
      <c r="G619" s="122"/>
      <c r="H619" s="122"/>
      <c r="I619" s="122"/>
      <c r="J619" s="145"/>
      <c r="K619" s="122"/>
      <c r="L619" s="122"/>
      <c r="M619" s="122"/>
      <c r="N619" s="122"/>
      <c r="O619" s="122"/>
      <c r="P619" s="122"/>
      <c r="Q619" s="122"/>
      <c r="R619" s="122"/>
      <c r="S619" s="122"/>
      <c r="T619" s="122"/>
      <c r="U619" s="122"/>
      <c r="V619" s="122"/>
      <c r="W619" s="122"/>
      <c r="X619" s="122"/>
      <c r="Y619" s="122"/>
      <c r="Z619" s="122"/>
    </row>
    <row r="620" spans="1:26" hidden="1" x14ac:dyDescent="0.3">
      <c r="A620" s="167"/>
      <c r="B620" s="132"/>
      <c r="C620" s="122"/>
      <c r="D620" s="122"/>
      <c r="E620" s="122"/>
      <c r="F620" s="122"/>
      <c r="G620" s="122"/>
      <c r="H620" s="122"/>
      <c r="I620" s="122"/>
      <c r="J620" s="145"/>
      <c r="K620" s="122"/>
      <c r="L620" s="122"/>
      <c r="M620" s="122"/>
      <c r="N620" s="122"/>
      <c r="O620" s="122"/>
      <c r="P620" s="122"/>
      <c r="Q620" s="122"/>
      <c r="R620" s="122"/>
      <c r="S620" s="122"/>
      <c r="T620" s="122"/>
      <c r="U620" s="122"/>
      <c r="V620" s="122"/>
      <c r="W620" s="122"/>
      <c r="X620" s="122"/>
      <c r="Y620" s="122"/>
      <c r="Z620" s="122"/>
    </row>
    <row r="621" spans="1:26" hidden="1" x14ac:dyDescent="0.3">
      <c r="A621" s="167"/>
      <c r="B621" s="167"/>
      <c r="C621" s="135"/>
      <c r="D621" s="136"/>
      <c r="E621" s="136"/>
      <c r="F621" s="136"/>
      <c r="G621" s="136"/>
      <c r="H621" s="136"/>
      <c r="I621" s="136"/>
      <c r="J621" s="198"/>
      <c r="K621" s="136"/>
      <c r="L621" s="136"/>
      <c r="M621" s="136"/>
      <c r="N621" s="136"/>
      <c r="O621" s="136"/>
      <c r="P621" s="136"/>
      <c r="Q621" s="136"/>
      <c r="R621" s="136"/>
      <c r="S621" s="136"/>
      <c r="T621" s="136"/>
      <c r="U621" s="136"/>
      <c r="V621" s="136"/>
      <c r="W621" s="136"/>
      <c r="X621" s="136"/>
      <c r="Y621" s="136"/>
      <c r="Z621" s="136"/>
    </row>
    <row r="622" spans="1:26" hidden="1" x14ac:dyDescent="0.3">
      <c r="A622" s="194"/>
      <c r="B622" s="126"/>
      <c r="C622" s="122"/>
      <c r="D622" s="127"/>
      <c r="E622" s="122"/>
      <c r="F622" s="122"/>
      <c r="G622" s="122"/>
      <c r="H622" s="122"/>
      <c r="I622" s="122"/>
      <c r="J622" s="145"/>
      <c r="K622" s="122"/>
      <c r="L622" s="122"/>
      <c r="M622" s="122"/>
      <c r="N622" s="122"/>
      <c r="O622" s="122"/>
      <c r="P622" s="122"/>
      <c r="Q622" s="122"/>
      <c r="R622" s="122"/>
      <c r="S622" s="122"/>
      <c r="T622" s="122"/>
      <c r="U622" s="122"/>
      <c r="V622" s="122"/>
      <c r="W622" s="122"/>
      <c r="X622" s="122"/>
      <c r="Y622" s="122"/>
      <c r="Z622" s="122"/>
    </row>
    <row r="623" spans="1:26" hidden="1" x14ac:dyDescent="0.3">
      <c r="A623" s="194"/>
      <c r="B623" s="126"/>
      <c r="C623" s="122"/>
      <c r="D623" s="127"/>
      <c r="E623" s="122"/>
      <c r="F623" s="122"/>
      <c r="G623" s="122"/>
      <c r="H623" s="122"/>
      <c r="I623" s="122"/>
      <c r="J623" s="145"/>
      <c r="K623" s="122"/>
      <c r="L623" s="122"/>
      <c r="M623" s="122"/>
      <c r="N623" s="122"/>
      <c r="O623" s="122"/>
      <c r="P623" s="122"/>
      <c r="Q623" s="122"/>
      <c r="R623" s="122"/>
      <c r="S623" s="122"/>
      <c r="T623" s="122"/>
      <c r="U623" s="122"/>
      <c r="V623" s="122"/>
      <c r="W623" s="122"/>
      <c r="X623" s="122"/>
      <c r="Y623" s="122"/>
      <c r="Z623" s="122"/>
    </row>
    <row r="624" spans="1:26" hidden="1" x14ac:dyDescent="0.3">
      <c r="A624" s="167"/>
      <c r="B624" s="132"/>
      <c r="C624" s="122"/>
      <c r="D624" s="122"/>
      <c r="E624" s="122"/>
      <c r="F624" s="122"/>
      <c r="G624" s="122"/>
      <c r="H624" s="122"/>
      <c r="I624" s="122"/>
      <c r="J624" s="145"/>
      <c r="K624" s="122"/>
      <c r="L624" s="122"/>
      <c r="M624" s="122"/>
      <c r="N624" s="122"/>
      <c r="O624" s="122"/>
      <c r="P624" s="122"/>
      <c r="Q624" s="122"/>
      <c r="R624" s="122"/>
      <c r="S624" s="122"/>
      <c r="T624" s="122"/>
      <c r="U624" s="122"/>
      <c r="V624" s="122"/>
      <c r="W624" s="122"/>
      <c r="X624" s="122"/>
      <c r="Y624" s="122"/>
      <c r="Z624" s="122"/>
    </row>
    <row r="625" spans="1:26" hidden="1" x14ac:dyDescent="0.3">
      <c r="A625" s="167"/>
      <c r="B625" s="167"/>
      <c r="C625" s="135"/>
      <c r="D625" s="136"/>
      <c r="E625" s="136"/>
      <c r="F625" s="136"/>
      <c r="G625" s="136"/>
      <c r="H625" s="136"/>
      <c r="I625" s="136"/>
      <c r="J625" s="198"/>
      <c r="K625" s="136"/>
      <c r="L625" s="136"/>
      <c r="M625" s="136"/>
      <c r="N625" s="136"/>
      <c r="O625" s="136"/>
      <c r="P625" s="136"/>
      <c r="Q625" s="136"/>
      <c r="R625" s="136"/>
      <c r="S625" s="136"/>
      <c r="T625" s="136"/>
      <c r="U625" s="136"/>
      <c r="V625" s="136"/>
      <c r="W625" s="136"/>
      <c r="X625" s="136"/>
      <c r="Y625" s="136"/>
      <c r="Z625" s="136"/>
    </row>
    <row r="626" spans="1:26" hidden="1" x14ac:dyDescent="0.3">
      <c r="A626" s="194"/>
      <c r="B626" s="126"/>
      <c r="C626" s="122"/>
      <c r="D626" s="127"/>
      <c r="E626" s="122"/>
      <c r="F626" s="122"/>
      <c r="G626" s="122"/>
      <c r="H626" s="122"/>
      <c r="I626" s="122"/>
      <c r="J626" s="145"/>
      <c r="K626" s="122"/>
      <c r="L626" s="122"/>
      <c r="M626" s="122"/>
      <c r="N626" s="122"/>
      <c r="O626" s="122"/>
      <c r="P626" s="122"/>
      <c r="Q626" s="122"/>
      <c r="R626" s="122"/>
      <c r="S626" s="122"/>
      <c r="T626" s="122"/>
      <c r="U626" s="122"/>
      <c r="V626" s="122"/>
      <c r="W626" s="122"/>
      <c r="X626" s="122"/>
      <c r="Y626" s="122"/>
      <c r="Z626" s="122"/>
    </row>
    <row r="627" spans="1:26" hidden="1" x14ac:dyDescent="0.3">
      <c r="A627" s="194"/>
      <c r="B627" s="126"/>
      <c r="C627" s="122"/>
      <c r="D627" s="127"/>
      <c r="E627" s="122"/>
      <c r="F627" s="122"/>
      <c r="G627" s="122"/>
      <c r="H627" s="122"/>
      <c r="I627" s="122"/>
      <c r="J627" s="145"/>
      <c r="K627" s="122"/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122"/>
      <c r="W627" s="122"/>
      <c r="X627" s="122"/>
      <c r="Y627" s="122"/>
      <c r="Z627" s="122"/>
    </row>
    <row r="628" spans="1:26" s="131" customFormat="1" hidden="1" x14ac:dyDescent="0.3">
      <c r="A628" s="194"/>
      <c r="B628" s="132"/>
      <c r="C628" s="122"/>
      <c r="D628" s="127"/>
      <c r="E628" s="129"/>
      <c r="F628" s="122"/>
      <c r="G628" s="122"/>
      <c r="H628" s="122"/>
      <c r="I628" s="122"/>
      <c r="J628" s="145"/>
      <c r="K628" s="122"/>
      <c r="L628" s="122"/>
      <c r="M628" s="122"/>
      <c r="N628" s="122"/>
      <c r="O628" s="122"/>
      <c r="P628" s="122"/>
      <c r="Q628" s="122"/>
      <c r="R628" s="122"/>
      <c r="S628" s="122"/>
      <c r="T628" s="122"/>
      <c r="U628" s="122"/>
      <c r="V628" s="122"/>
      <c r="W628" s="122"/>
      <c r="X628" s="122"/>
      <c r="Y628" s="122"/>
      <c r="Z628" s="122"/>
    </row>
    <row r="629" spans="1:26" s="131" customFormat="1" hidden="1" x14ac:dyDescent="0.3">
      <c r="A629" s="194"/>
      <c r="B629" s="132"/>
      <c r="C629" s="122"/>
      <c r="D629" s="127"/>
      <c r="E629" s="129"/>
      <c r="F629" s="122"/>
      <c r="G629" s="122"/>
      <c r="H629" s="122"/>
      <c r="I629" s="122"/>
      <c r="J629" s="145"/>
      <c r="K629" s="122"/>
      <c r="L629" s="122"/>
      <c r="M629" s="122"/>
      <c r="N629" s="122"/>
      <c r="O629" s="122"/>
      <c r="P629" s="122"/>
      <c r="Q629" s="122"/>
      <c r="R629" s="122"/>
      <c r="S629" s="122"/>
      <c r="T629" s="122"/>
      <c r="U629" s="122"/>
      <c r="V629" s="122"/>
      <c r="W629" s="122"/>
      <c r="X629" s="122"/>
      <c r="Y629" s="122"/>
      <c r="Z629" s="122"/>
    </row>
    <row r="630" spans="1:26" hidden="1" x14ac:dyDescent="0.3">
      <c r="A630" s="167"/>
      <c r="B630" s="132"/>
      <c r="C630" s="122"/>
      <c r="D630" s="122"/>
      <c r="E630" s="122"/>
      <c r="F630" s="122"/>
      <c r="G630" s="122"/>
      <c r="H630" s="122"/>
      <c r="I630" s="122"/>
      <c r="J630" s="145"/>
      <c r="K630" s="122"/>
      <c r="L630" s="122"/>
      <c r="M630" s="122"/>
      <c r="N630" s="122"/>
      <c r="O630" s="122"/>
      <c r="P630" s="122"/>
      <c r="Q630" s="122"/>
      <c r="R630" s="122"/>
      <c r="S630" s="122"/>
      <c r="T630" s="122"/>
      <c r="U630" s="122"/>
      <c r="V630" s="122"/>
      <c r="W630" s="122"/>
      <c r="X630" s="122"/>
      <c r="Y630" s="122"/>
      <c r="Z630" s="122"/>
    </row>
    <row r="631" spans="1:26" s="154" customFormat="1" hidden="1" x14ac:dyDescent="0.3">
      <c r="A631" s="167"/>
      <c r="B631" s="167"/>
      <c r="C631" s="142"/>
      <c r="D631" s="142"/>
      <c r="E631" s="142"/>
      <c r="F631" s="142"/>
      <c r="G631" s="142"/>
      <c r="H631" s="142"/>
      <c r="I631" s="142"/>
      <c r="J631" s="143"/>
      <c r="K631" s="142"/>
      <c r="L631" s="142"/>
      <c r="M631" s="142"/>
      <c r="N631" s="142"/>
      <c r="O631" s="142"/>
      <c r="P631" s="142"/>
      <c r="Q631" s="142"/>
      <c r="R631" s="142"/>
      <c r="S631" s="142"/>
      <c r="T631" s="142"/>
      <c r="U631" s="142"/>
      <c r="V631" s="142"/>
      <c r="W631" s="142"/>
      <c r="X631" s="142"/>
      <c r="Y631" s="142"/>
      <c r="Z631" s="142"/>
    </row>
    <row r="632" spans="1:26" s="154" customFormat="1" hidden="1" x14ac:dyDescent="0.3">
      <c r="A632" s="167"/>
      <c r="B632" s="167"/>
      <c r="C632" s="135"/>
      <c r="D632" s="135"/>
      <c r="E632" s="135"/>
      <c r="F632" s="135"/>
      <c r="G632" s="135"/>
      <c r="H632" s="135"/>
      <c r="I632" s="135"/>
      <c r="J632" s="197"/>
      <c r="K632" s="135"/>
      <c r="L632" s="135"/>
      <c r="M632" s="135"/>
      <c r="N632" s="135"/>
      <c r="O632" s="135"/>
      <c r="P632" s="135"/>
      <c r="Q632" s="135"/>
      <c r="R632" s="135"/>
      <c r="S632" s="135"/>
      <c r="T632" s="135"/>
      <c r="U632" s="135"/>
      <c r="V632" s="135"/>
      <c r="W632" s="135"/>
      <c r="X632" s="135"/>
      <c r="Y632" s="135"/>
      <c r="Z632" s="135"/>
    </row>
    <row r="633" spans="1:26" hidden="1" x14ac:dyDescent="0.3">
      <c r="A633" s="167"/>
      <c r="B633" s="203"/>
      <c r="C633" s="135"/>
      <c r="D633" s="136"/>
      <c r="E633" s="136"/>
      <c r="F633" s="136"/>
      <c r="G633" s="136"/>
      <c r="H633" s="136"/>
      <c r="I633" s="136"/>
      <c r="J633" s="198"/>
      <c r="K633" s="136"/>
      <c r="L633" s="136"/>
      <c r="M633" s="136"/>
      <c r="N633" s="136"/>
      <c r="O633" s="136"/>
      <c r="P633" s="136"/>
      <c r="Q633" s="136"/>
      <c r="R633" s="136"/>
      <c r="S633" s="136"/>
      <c r="T633" s="136"/>
      <c r="U633" s="136"/>
      <c r="V633" s="136"/>
      <c r="W633" s="136"/>
      <c r="X633" s="136"/>
      <c r="Y633" s="136"/>
      <c r="Z633" s="136"/>
    </row>
    <row r="634" spans="1:26" hidden="1" x14ac:dyDescent="0.3">
      <c r="A634" s="194"/>
      <c r="B634" s="126"/>
      <c r="C634" s="122"/>
      <c r="D634" s="127"/>
      <c r="E634" s="127"/>
      <c r="F634" s="127"/>
      <c r="G634" s="127"/>
      <c r="H634" s="127"/>
      <c r="I634" s="127"/>
      <c r="J634" s="106"/>
      <c r="K634" s="127"/>
      <c r="L634" s="127"/>
      <c r="M634" s="159"/>
      <c r="N634" s="152"/>
      <c r="O634" s="127"/>
      <c r="P634" s="127"/>
      <c r="Q634" s="159"/>
      <c r="R634" s="159"/>
      <c r="S634" s="159"/>
      <c r="T634" s="159"/>
      <c r="U634" s="159"/>
      <c r="V634" s="159"/>
      <c r="W634" s="159"/>
      <c r="X634" s="159"/>
      <c r="Y634" s="122"/>
      <c r="Z634" s="122"/>
    </row>
    <row r="635" spans="1:26" hidden="1" x14ac:dyDescent="0.3">
      <c r="A635" s="194"/>
      <c r="B635" s="126"/>
      <c r="C635" s="122"/>
      <c r="D635" s="127"/>
      <c r="E635" s="127"/>
      <c r="F635" s="127"/>
      <c r="G635" s="127"/>
      <c r="H635" s="127"/>
      <c r="I635" s="127"/>
      <c r="J635" s="106"/>
      <c r="K635" s="127"/>
      <c r="L635" s="127"/>
      <c r="M635" s="159"/>
      <c r="N635" s="152"/>
      <c r="O635" s="127"/>
      <c r="P635" s="127"/>
      <c r="Q635" s="159"/>
      <c r="R635" s="159"/>
      <c r="S635" s="159"/>
      <c r="T635" s="159"/>
      <c r="U635" s="159"/>
      <c r="V635" s="159"/>
      <c r="W635" s="159"/>
      <c r="X635" s="159"/>
      <c r="Y635" s="122"/>
      <c r="Z635" s="122"/>
    </row>
    <row r="636" spans="1:26" hidden="1" x14ac:dyDescent="0.3">
      <c r="A636" s="167"/>
      <c r="B636" s="132"/>
      <c r="C636" s="127"/>
      <c r="D636" s="127"/>
      <c r="E636" s="127"/>
      <c r="F636" s="127"/>
      <c r="G636" s="127"/>
      <c r="H636" s="127"/>
      <c r="I636" s="127"/>
      <c r="J636" s="106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127"/>
      <c r="V636" s="127"/>
      <c r="W636" s="127"/>
      <c r="X636" s="127"/>
      <c r="Y636" s="127"/>
      <c r="Z636" s="127"/>
    </row>
    <row r="637" spans="1:26" hidden="1" x14ac:dyDescent="0.3">
      <c r="A637" s="167"/>
      <c r="B637" s="167"/>
      <c r="C637" s="135"/>
      <c r="D637" s="136"/>
      <c r="E637" s="136"/>
      <c r="F637" s="136"/>
      <c r="G637" s="136"/>
      <c r="H637" s="136"/>
      <c r="I637" s="136"/>
      <c r="J637" s="198"/>
      <c r="K637" s="136"/>
      <c r="L637" s="136"/>
      <c r="M637" s="136"/>
      <c r="N637" s="136"/>
      <c r="O637" s="136"/>
      <c r="P637" s="136"/>
      <c r="Q637" s="136"/>
      <c r="R637" s="136"/>
      <c r="S637" s="136"/>
      <c r="T637" s="136"/>
      <c r="U637" s="136"/>
      <c r="V637" s="136"/>
      <c r="W637" s="136"/>
      <c r="X637" s="136"/>
      <c r="Y637" s="136"/>
      <c r="Z637" s="136"/>
    </row>
    <row r="638" spans="1:26" hidden="1" x14ac:dyDescent="0.3">
      <c r="A638" s="194"/>
      <c r="B638" s="126"/>
      <c r="C638" s="122"/>
      <c r="D638" s="127"/>
      <c r="E638" s="137"/>
      <c r="F638" s="137"/>
      <c r="G638" s="137"/>
      <c r="H638" s="137"/>
      <c r="I638" s="137"/>
      <c r="J638" s="140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27"/>
    </row>
    <row r="639" spans="1:26" hidden="1" x14ac:dyDescent="0.3">
      <c r="A639" s="194"/>
      <c r="B639" s="126"/>
      <c r="C639" s="122"/>
      <c r="D639" s="127"/>
      <c r="E639" s="137"/>
      <c r="F639" s="137"/>
      <c r="G639" s="137"/>
      <c r="H639" s="137"/>
      <c r="I639" s="137"/>
      <c r="J639" s="140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27"/>
    </row>
    <row r="640" spans="1:26" hidden="1" x14ac:dyDescent="0.3">
      <c r="A640" s="194"/>
      <c r="B640" s="126"/>
      <c r="C640" s="122"/>
      <c r="D640" s="127"/>
      <c r="E640" s="137"/>
      <c r="F640" s="137"/>
      <c r="G640" s="137"/>
      <c r="H640" s="137"/>
      <c r="I640" s="137"/>
      <c r="J640" s="140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27"/>
    </row>
    <row r="641" spans="1:26" hidden="1" x14ac:dyDescent="0.3">
      <c r="A641" s="194"/>
      <c r="B641" s="126"/>
      <c r="C641" s="122"/>
      <c r="D641" s="127"/>
      <c r="E641" s="137"/>
      <c r="F641" s="137"/>
      <c r="G641" s="137"/>
      <c r="H641" s="137"/>
      <c r="I641" s="137"/>
      <c r="J641" s="140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27"/>
    </row>
    <row r="642" spans="1:26" hidden="1" x14ac:dyDescent="0.3">
      <c r="A642" s="194"/>
      <c r="B642" s="126"/>
      <c r="C642" s="122"/>
      <c r="D642" s="127"/>
      <c r="E642" s="137"/>
      <c r="F642" s="137"/>
      <c r="G642" s="137"/>
      <c r="H642" s="137"/>
      <c r="I642" s="137"/>
      <c r="J642" s="140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27"/>
    </row>
    <row r="643" spans="1:26" hidden="1" x14ac:dyDescent="0.3">
      <c r="A643" s="194"/>
      <c r="B643" s="126"/>
      <c r="C643" s="122"/>
      <c r="D643" s="127"/>
      <c r="E643" s="137"/>
      <c r="F643" s="137"/>
      <c r="G643" s="137"/>
      <c r="H643" s="137"/>
      <c r="I643" s="137"/>
      <c r="J643" s="140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27"/>
    </row>
    <row r="644" spans="1:26" ht="12.75" hidden="1" customHeight="1" x14ac:dyDescent="0.3">
      <c r="A644" s="194"/>
      <c r="B644" s="126"/>
      <c r="C644" s="122"/>
      <c r="D644" s="127"/>
      <c r="E644" s="137"/>
      <c r="F644" s="137"/>
      <c r="G644" s="137"/>
      <c r="H644" s="137"/>
      <c r="I644" s="137"/>
      <c r="J644" s="140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27"/>
    </row>
    <row r="645" spans="1:26" hidden="1" x14ac:dyDescent="0.3">
      <c r="A645" s="194"/>
      <c r="B645" s="126"/>
      <c r="C645" s="122"/>
      <c r="D645" s="127"/>
      <c r="E645" s="137"/>
      <c r="F645" s="137"/>
      <c r="G645" s="137"/>
      <c r="H645" s="137"/>
      <c r="I645" s="137"/>
      <c r="J645" s="140"/>
      <c r="K645" s="137"/>
      <c r="L645" s="137"/>
      <c r="M645" s="137"/>
      <c r="N645" s="137"/>
      <c r="O645" s="137"/>
      <c r="P645" s="137"/>
      <c r="Q645" s="137"/>
      <c r="R645" s="137"/>
      <c r="S645" s="137"/>
      <c r="T645" s="137"/>
      <c r="U645" s="137"/>
      <c r="V645" s="137"/>
      <c r="W645" s="137"/>
      <c r="X645" s="137"/>
      <c r="Y645" s="137"/>
      <c r="Z645" s="127"/>
    </row>
    <row r="646" spans="1:26" hidden="1" x14ac:dyDescent="0.3">
      <c r="A646" s="194"/>
      <c r="B646" s="126"/>
      <c r="C646" s="122"/>
      <c r="D646" s="127"/>
      <c r="E646" s="137"/>
      <c r="F646" s="137"/>
      <c r="G646" s="137"/>
      <c r="H646" s="137"/>
      <c r="I646" s="137"/>
      <c r="J646" s="140"/>
      <c r="K646" s="137"/>
      <c r="L646" s="137"/>
      <c r="M646" s="137"/>
      <c r="N646" s="137"/>
      <c r="O646" s="137"/>
      <c r="P646" s="137"/>
      <c r="Q646" s="137"/>
      <c r="R646" s="137"/>
      <c r="S646" s="137"/>
      <c r="T646" s="137"/>
      <c r="U646" s="137"/>
      <c r="V646" s="137"/>
      <c r="W646" s="137"/>
      <c r="X646" s="137"/>
      <c r="Y646" s="137"/>
      <c r="Z646" s="160"/>
    </row>
    <row r="647" spans="1:26" hidden="1" x14ac:dyDescent="0.3">
      <c r="A647" s="194"/>
      <c r="B647" s="126"/>
      <c r="C647" s="122"/>
      <c r="D647" s="127"/>
      <c r="E647" s="137"/>
      <c r="F647" s="137"/>
      <c r="G647" s="137"/>
      <c r="H647" s="137"/>
      <c r="I647" s="137"/>
      <c r="J647" s="140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27"/>
    </row>
    <row r="648" spans="1:26" hidden="1" x14ac:dyDescent="0.3">
      <c r="A648" s="194"/>
      <c r="B648" s="126"/>
      <c r="C648" s="122"/>
      <c r="D648" s="127"/>
      <c r="E648" s="137"/>
      <c r="F648" s="137"/>
      <c r="G648" s="137"/>
      <c r="H648" s="137"/>
      <c r="I648" s="137"/>
      <c r="J648" s="140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27"/>
    </row>
    <row r="649" spans="1:26" hidden="1" x14ac:dyDescent="0.3">
      <c r="A649" s="194"/>
      <c r="B649" s="126"/>
      <c r="C649" s="122"/>
      <c r="D649" s="127"/>
      <c r="E649" s="137"/>
      <c r="F649" s="137"/>
      <c r="G649" s="137"/>
      <c r="H649" s="137"/>
      <c r="I649" s="137"/>
      <c r="J649" s="140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27"/>
    </row>
    <row r="650" spans="1:26" hidden="1" x14ac:dyDescent="0.3">
      <c r="A650" s="194"/>
      <c r="B650" s="126"/>
      <c r="C650" s="122"/>
      <c r="D650" s="127"/>
      <c r="E650" s="137"/>
      <c r="F650" s="137"/>
      <c r="G650" s="137"/>
      <c r="H650" s="137"/>
      <c r="I650" s="137"/>
      <c r="J650" s="140"/>
      <c r="K650" s="137"/>
      <c r="L650" s="137"/>
      <c r="M650" s="127"/>
      <c r="N650" s="12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</row>
    <row r="651" spans="1:26" hidden="1" x14ac:dyDescent="0.3">
      <c r="A651" s="194"/>
      <c r="B651" s="126"/>
      <c r="C651" s="122"/>
      <c r="D651" s="127"/>
      <c r="E651" s="137"/>
      <c r="F651" s="137"/>
      <c r="G651" s="137"/>
      <c r="H651" s="137"/>
      <c r="I651" s="137"/>
      <c r="J651" s="140"/>
      <c r="K651" s="137"/>
      <c r="L651" s="137"/>
      <c r="M651" s="127"/>
      <c r="N651" s="12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</row>
    <row r="652" spans="1:26" hidden="1" x14ac:dyDescent="0.3">
      <c r="A652" s="194"/>
      <c r="B652" s="126"/>
      <c r="C652" s="122"/>
      <c r="D652" s="127"/>
      <c r="E652" s="137"/>
      <c r="F652" s="137"/>
      <c r="G652" s="137"/>
      <c r="H652" s="137"/>
      <c r="I652" s="137"/>
      <c r="J652" s="140"/>
      <c r="K652" s="137"/>
      <c r="L652" s="137"/>
      <c r="M652" s="127"/>
      <c r="N652" s="127"/>
      <c r="O652" s="137"/>
      <c r="P652" s="137"/>
      <c r="Q652" s="127"/>
      <c r="R652" s="127"/>
      <c r="S652" s="137"/>
      <c r="T652" s="137"/>
      <c r="U652" s="137"/>
      <c r="V652" s="137"/>
      <c r="W652" s="137"/>
      <c r="X652" s="137"/>
      <c r="Y652" s="137"/>
      <c r="Z652" s="137"/>
    </row>
    <row r="653" spans="1:26" hidden="1" x14ac:dyDescent="0.3">
      <c r="A653" s="194"/>
      <c r="B653" s="126"/>
      <c r="C653" s="122"/>
      <c r="D653" s="127"/>
      <c r="E653" s="137"/>
      <c r="F653" s="137"/>
      <c r="G653" s="137"/>
      <c r="H653" s="137"/>
      <c r="I653" s="137"/>
      <c r="J653" s="140"/>
      <c r="K653" s="137"/>
      <c r="L653" s="137"/>
      <c r="M653" s="127"/>
      <c r="N653" s="12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</row>
    <row r="654" spans="1:26" hidden="1" x14ac:dyDescent="0.3">
      <c r="A654" s="194"/>
      <c r="B654" s="126"/>
      <c r="C654" s="122"/>
      <c r="D654" s="127"/>
      <c r="E654" s="137"/>
      <c r="F654" s="137"/>
      <c r="G654" s="137"/>
      <c r="H654" s="137"/>
      <c r="I654" s="137"/>
      <c r="J654" s="140"/>
      <c r="K654" s="137"/>
      <c r="L654" s="137"/>
      <c r="M654" s="127"/>
      <c r="N654" s="12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</row>
    <row r="655" spans="1:26" hidden="1" x14ac:dyDescent="0.3">
      <c r="A655" s="194"/>
      <c r="B655" s="126"/>
      <c r="C655" s="122"/>
      <c r="D655" s="127"/>
      <c r="E655" s="137"/>
      <c r="F655" s="137"/>
      <c r="G655" s="137"/>
      <c r="H655" s="137"/>
      <c r="I655" s="137"/>
      <c r="J655" s="140"/>
      <c r="K655" s="137"/>
      <c r="L655" s="137"/>
      <c r="M655" s="127"/>
      <c r="N655" s="12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</row>
    <row r="656" spans="1:26" hidden="1" x14ac:dyDescent="0.3">
      <c r="A656" s="194"/>
      <c r="B656" s="126"/>
      <c r="C656" s="122"/>
      <c r="D656" s="127"/>
      <c r="E656" s="137"/>
      <c r="F656" s="137"/>
      <c r="G656" s="137"/>
      <c r="H656" s="137"/>
      <c r="I656" s="137"/>
      <c r="J656" s="140"/>
      <c r="K656" s="137"/>
      <c r="L656" s="137"/>
      <c r="M656" s="127"/>
      <c r="N656" s="12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</row>
    <row r="657" spans="1:26" ht="14.25" hidden="1" customHeight="1" x14ac:dyDescent="0.3">
      <c r="A657" s="194"/>
      <c r="B657" s="126"/>
      <c r="C657" s="122"/>
      <c r="D657" s="122"/>
      <c r="E657" s="122"/>
      <c r="F657" s="122"/>
      <c r="G657" s="122"/>
      <c r="H657" s="122"/>
      <c r="I657" s="122"/>
      <c r="J657" s="145"/>
      <c r="K657" s="122"/>
      <c r="L657" s="122"/>
      <c r="M657" s="122"/>
      <c r="N657" s="122"/>
      <c r="O657" s="122"/>
      <c r="P657" s="122"/>
      <c r="Q657" s="122"/>
      <c r="R657" s="122"/>
      <c r="S657" s="122"/>
      <c r="T657" s="122"/>
      <c r="U657" s="122"/>
      <c r="V657" s="122"/>
      <c r="W657" s="127"/>
      <c r="X657" s="122"/>
      <c r="Y657" s="122"/>
      <c r="Z657" s="161"/>
    </row>
    <row r="658" spans="1:26" hidden="1" x14ac:dyDescent="0.3">
      <c r="A658" s="194"/>
      <c r="B658" s="126"/>
      <c r="C658" s="122"/>
      <c r="D658" s="127"/>
      <c r="E658" s="137"/>
      <c r="F658" s="137"/>
      <c r="G658" s="137"/>
      <c r="H658" s="137"/>
      <c r="I658" s="137"/>
      <c r="J658" s="140"/>
      <c r="K658" s="137"/>
      <c r="L658" s="137"/>
      <c r="M658" s="127"/>
      <c r="N658" s="12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</row>
    <row r="659" spans="1:26" hidden="1" x14ac:dyDescent="0.3">
      <c r="A659" s="167"/>
      <c r="B659" s="132"/>
      <c r="C659" s="127"/>
      <c r="D659" s="127"/>
      <c r="E659" s="127"/>
      <c r="F659" s="127"/>
      <c r="G659" s="127"/>
      <c r="H659" s="127"/>
      <c r="I659" s="127"/>
      <c r="J659" s="106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127"/>
      <c r="V659" s="127"/>
      <c r="W659" s="127"/>
      <c r="X659" s="127"/>
      <c r="Y659" s="127"/>
      <c r="Z659" s="127"/>
    </row>
    <row r="660" spans="1:26" hidden="1" x14ac:dyDescent="0.3">
      <c r="A660" s="167"/>
      <c r="B660" s="167"/>
      <c r="C660" s="135"/>
      <c r="D660" s="136"/>
      <c r="E660" s="136"/>
      <c r="F660" s="136"/>
      <c r="G660" s="136"/>
      <c r="H660" s="136"/>
      <c r="I660" s="136"/>
      <c r="J660" s="198"/>
      <c r="K660" s="136"/>
      <c r="L660" s="136"/>
      <c r="M660" s="136"/>
      <c r="N660" s="136"/>
      <c r="O660" s="136"/>
      <c r="P660" s="136"/>
      <c r="Q660" s="136"/>
      <c r="R660" s="136"/>
      <c r="S660" s="136"/>
      <c r="T660" s="136"/>
      <c r="U660" s="136"/>
      <c r="V660" s="136"/>
      <c r="W660" s="136"/>
      <c r="X660" s="136"/>
      <c r="Y660" s="136"/>
      <c r="Z660" s="136"/>
    </row>
    <row r="661" spans="1:26" hidden="1" x14ac:dyDescent="0.3">
      <c r="A661" s="194"/>
      <c r="B661" s="126"/>
      <c r="C661" s="122"/>
      <c r="D661" s="127"/>
      <c r="E661" s="122"/>
      <c r="F661" s="122"/>
      <c r="G661" s="122"/>
      <c r="H661" s="122"/>
      <c r="I661" s="122"/>
      <c r="J661" s="145"/>
      <c r="K661" s="122"/>
      <c r="L661" s="122"/>
      <c r="M661" s="122"/>
      <c r="N661" s="122"/>
      <c r="O661" s="122"/>
      <c r="P661" s="122"/>
      <c r="Q661" s="122"/>
      <c r="R661" s="122"/>
      <c r="S661" s="122"/>
      <c r="T661" s="122"/>
      <c r="U661" s="122"/>
      <c r="V661" s="122"/>
      <c r="W661" s="122"/>
      <c r="X661" s="122"/>
      <c r="Y661" s="127"/>
      <c r="Z661" s="122"/>
    </row>
    <row r="662" spans="1:26" hidden="1" x14ac:dyDescent="0.3">
      <c r="A662" s="194"/>
      <c r="B662" s="128"/>
      <c r="C662" s="122"/>
      <c r="D662" s="127"/>
      <c r="E662" s="137"/>
      <c r="F662" s="137"/>
      <c r="G662" s="137"/>
      <c r="H662" s="137"/>
      <c r="I662" s="137"/>
      <c r="J662" s="140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27"/>
    </row>
    <row r="663" spans="1:26" hidden="1" x14ac:dyDescent="0.3">
      <c r="A663" s="167"/>
      <c r="B663" s="132"/>
      <c r="C663" s="122"/>
      <c r="D663" s="122"/>
      <c r="E663" s="122"/>
      <c r="F663" s="122"/>
      <c r="G663" s="122"/>
      <c r="H663" s="122"/>
      <c r="I663" s="122"/>
      <c r="J663" s="145"/>
      <c r="K663" s="122"/>
      <c r="L663" s="122"/>
      <c r="M663" s="122"/>
      <c r="N663" s="122"/>
      <c r="O663" s="122"/>
      <c r="P663" s="122"/>
      <c r="Q663" s="122"/>
      <c r="R663" s="122"/>
      <c r="S663" s="122"/>
      <c r="T663" s="122"/>
      <c r="U663" s="122"/>
      <c r="V663" s="122"/>
      <c r="W663" s="122"/>
      <c r="X663" s="122"/>
      <c r="Y663" s="122"/>
      <c r="Z663" s="122"/>
    </row>
    <row r="664" spans="1:26" hidden="1" x14ac:dyDescent="0.3">
      <c r="A664" s="167"/>
      <c r="B664" s="203"/>
      <c r="C664" s="135"/>
      <c r="D664" s="136"/>
      <c r="E664" s="136"/>
      <c r="F664" s="136"/>
      <c r="G664" s="136"/>
      <c r="H664" s="136"/>
      <c r="I664" s="136"/>
      <c r="J664" s="198"/>
      <c r="K664" s="136"/>
      <c r="L664" s="136"/>
      <c r="M664" s="136"/>
      <c r="N664" s="136"/>
      <c r="O664" s="136"/>
      <c r="P664" s="136"/>
      <c r="Q664" s="136"/>
      <c r="R664" s="136"/>
      <c r="S664" s="136"/>
      <c r="T664" s="136"/>
      <c r="U664" s="136"/>
      <c r="V664" s="136"/>
      <c r="W664" s="136"/>
      <c r="X664" s="136"/>
      <c r="Y664" s="136"/>
      <c r="Z664" s="136"/>
    </row>
    <row r="665" spans="1:26" hidden="1" x14ac:dyDescent="0.3">
      <c r="A665" s="194"/>
      <c r="B665" s="126"/>
      <c r="C665" s="122"/>
      <c r="D665" s="127"/>
      <c r="E665" s="122"/>
      <c r="F665" s="122"/>
      <c r="G665" s="122"/>
      <c r="H665" s="122"/>
      <c r="I665" s="122"/>
      <c r="J665" s="145"/>
      <c r="K665" s="122"/>
      <c r="L665" s="122"/>
      <c r="M665" s="122"/>
      <c r="N665" s="122"/>
      <c r="O665" s="122"/>
      <c r="P665" s="122"/>
      <c r="Q665" s="122"/>
      <c r="R665" s="122"/>
      <c r="S665" s="122"/>
      <c r="T665" s="122"/>
      <c r="U665" s="122"/>
      <c r="V665" s="122"/>
      <c r="W665" s="122"/>
      <c r="X665" s="122"/>
      <c r="Y665" s="122"/>
      <c r="Z665" s="122"/>
    </row>
    <row r="666" spans="1:26" hidden="1" x14ac:dyDescent="0.3">
      <c r="A666" s="167"/>
      <c r="B666" s="132"/>
      <c r="C666" s="122"/>
      <c r="D666" s="122"/>
      <c r="E666" s="122"/>
      <c r="F666" s="122"/>
      <c r="G666" s="122"/>
      <c r="H666" s="122"/>
      <c r="I666" s="122"/>
      <c r="J666" s="145"/>
      <c r="K666" s="122"/>
      <c r="L666" s="122"/>
      <c r="M666" s="122"/>
      <c r="N666" s="122"/>
      <c r="O666" s="122"/>
      <c r="P666" s="122"/>
      <c r="Q666" s="122"/>
      <c r="R666" s="122"/>
      <c r="S666" s="122"/>
      <c r="T666" s="122"/>
      <c r="U666" s="122"/>
      <c r="V666" s="122"/>
      <c r="W666" s="122"/>
      <c r="X666" s="122"/>
      <c r="Y666" s="122"/>
      <c r="Z666" s="122"/>
    </row>
    <row r="667" spans="1:26" hidden="1" x14ac:dyDescent="0.3">
      <c r="A667" s="167"/>
      <c r="B667" s="167"/>
      <c r="C667" s="135"/>
      <c r="D667" s="136"/>
      <c r="E667" s="136"/>
      <c r="F667" s="136"/>
      <c r="G667" s="136"/>
      <c r="H667" s="136"/>
      <c r="I667" s="136"/>
      <c r="J667" s="198"/>
      <c r="K667" s="136"/>
      <c r="L667" s="136"/>
      <c r="M667" s="136"/>
      <c r="N667" s="136"/>
      <c r="O667" s="136"/>
      <c r="P667" s="136"/>
      <c r="Q667" s="136"/>
      <c r="R667" s="136"/>
      <c r="S667" s="136"/>
      <c r="T667" s="136"/>
      <c r="U667" s="136"/>
      <c r="V667" s="136"/>
      <c r="W667" s="136"/>
      <c r="X667" s="136"/>
      <c r="Y667" s="136"/>
      <c r="Z667" s="136"/>
    </row>
    <row r="668" spans="1:26" hidden="1" x14ac:dyDescent="0.3">
      <c r="A668" s="194"/>
      <c r="B668" s="126"/>
      <c r="C668" s="122"/>
      <c r="D668" s="127"/>
      <c r="E668" s="127"/>
      <c r="F668" s="127"/>
      <c r="G668" s="127"/>
      <c r="H668" s="127"/>
      <c r="I668" s="127"/>
      <c r="J668" s="106"/>
      <c r="K668" s="127"/>
      <c r="L668" s="127"/>
      <c r="M668" s="127"/>
      <c r="N668" s="122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  <c r="Z668" s="127"/>
    </row>
    <row r="669" spans="1:26" hidden="1" x14ac:dyDescent="0.3">
      <c r="A669" s="194"/>
      <c r="B669" s="126"/>
      <c r="C669" s="122"/>
      <c r="D669" s="127"/>
      <c r="E669" s="127"/>
      <c r="F669" s="127"/>
      <c r="G669" s="127"/>
      <c r="H669" s="127"/>
      <c r="I669" s="127"/>
      <c r="J669" s="106"/>
      <c r="K669" s="127"/>
      <c r="L669" s="127"/>
      <c r="M669" s="127"/>
      <c r="N669" s="122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  <c r="Z669" s="127"/>
    </row>
    <row r="670" spans="1:26" hidden="1" x14ac:dyDescent="0.3">
      <c r="A670" s="194"/>
      <c r="B670" s="126"/>
      <c r="C670" s="122"/>
      <c r="D670" s="127"/>
      <c r="E670" s="127"/>
      <c r="F670" s="127"/>
      <c r="G670" s="127"/>
      <c r="H670" s="127"/>
      <c r="I670" s="127"/>
      <c r="J670" s="106"/>
      <c r="K670" s="127"/>
      <c r="L670" s="127"/>
      <c r="M670" s="127"/>
      <c r="N670" s="122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  <c r="Z670" s="127"/>
    </row>
    <row r="671" spans="1:26" hidden="1" x14ac:dyDescent="0.3">
      <c r="A671" s="194"/>
      <c r="B671" s="128"/>
      <c r="C671" s="122"/>
      <c r="D671" s="127"/>
      <c r="E671" s="127"/>
      <c r="F671" s="137"/>
      <c r="G671" s="137"/>
      <c r="H671" s="137"/>
      <c r="I671" s="137"/>
      <c r="J671" s="140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27"/>
    </row>
    <row r="672" spans="1:26" hidden="1" x14ac:dyDescent="0.3">
      <c r="A672" s="194"/>
      <c r="B672" s="128"/>
      <c r="C672" s="122"/>
      <c r="D672" s="127"/>
      <c r="E672" s="127"/>
      <c r="F672" s="137"/>
      <c r="G672" s="137"/>
      <c r="H672" s="137"/>
      <c r="I672" s="137"/>
      <c r="J672" s="140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27"/>
    </row>
    <row r="673" spans="1:26" hidden="1" x14ac:dyDescent="0.3">
      <c r="A673" s="194"/>
      <c r="B673" s="128"/>
      <c r="C673" s="122"/>
      <c r="D673" s="127"/>
      <c r="E673" s="127"/>
      <c r="F673" s="137"/>
      <c r="G673" s="137"/>
      <c r="H673" s="137"/>
      <c r="I673" s="137"/>
      <c r="J673" s="140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27"/>
    </row>
    <row r="674" spans="1:26" hidden="1" x14ac:dyDescent="0.3">
      <c r="A674" s="194"/>
      <c r="B674" s="128"/>
      <c r="C674" s="122"/>
      <c r="D674" s="127"/>
      <c r="E674" s="127"/>
      <c r="F674" s="137"/>
      <c r="G674" s="137"/>
      <c r="H674" s="137"/>
      <c r="I674" s="137"/>
      <c r="J674" s="140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27"/>
    </row>
    <row r="675" spans="1:26" hidden="1" x14ac:dyDescent="0.3">
      <c r="A675" s="167"/>
      <c r="B675" s="132"/>
      <c r="C675" s="127"/>
      <c r="D675" s="127"/>
      <c r="E675" s="127"/>
      <c r="F675" s="127"/>
      <c r="G675" s="127"/>
      <c r="H675" s="127"/>
      <c r="I675" s="127"/>
      <c r="J675" s="106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  <c r="Z675" s="127"/>
    </row>
    <row r="676" spans="1:26" hidden="1" x14ac:dyDescent="0.3">
      <c r="A676" s="167"/>
      <c r="B676" s="203"/>
      <c r="C676" s="135"/>
      <c r="D676" s="136"/>
      <c r="E676" s="136"/>
      <c r="F676" s="136"/>
      <c r="G676" s="136"/>
      <c r="H676" s="136"/>
      <c r="I676" s="136"/>
      <c r="J676" s="198"/>
      <c r="K676" s="136"/>
      <c r="L676" s="136"/>
      <c r="M676" s="136"/>
      <c r="N676" s="136"/>
      <c r="O676" s="136"/>
      <c r="P676" s="136"/>
      <c r="Q676" s="136"/>
      <c r="R676" s="136"/>
      <c r="S676" s="136"/>
      <c r="T676" s="136"/>
      <c r="U676" s="136"/>
      <c r="V676" s="136"/>
      <c r="W676" s="136"/>
      <c r="X676" s="136"/>
      <c r="Y676" s="136"/>
      <c r="Z676" s="136"/>
    </row>
    <row r="677" spans="1:26" hidden="1" x14ac:dyDescent="0.3">
      <c r="A677" s="194"/>
      <c r="B677" s="126"/>
      <c r="C677" s="122"/>
      <c r="D677" s="127"/>
      <c r="E677" s="127"/>
      <c r="F677" s="127"/>
      <c r="G677" s="127"/>
      <c r="H677" s="127"/>
      <c r="I677" s="127"/>
      <c r="J677" s="106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  <c r="Z677" s="127"/>
    </row>
    <row r="678" spans="1:26" hidden="1" x14ac:dyDescent="0.3">
      <c r="A678" s="194"/>
      <c r="B678" s="126"/>
      <c r="C678" s="122"/>
      <c r="D678" s="127"/>
      <c r="E678" s="127"/>
      <c r="F678" s="127"/>
      <c r="G678" s="127"/>
      <c r="H678" s="127"/>
      <c r="I678" s="127"/>
      <c r="J678" s="106"/>
      <c r="K678" s="127"/>
      <c r="L678" s="127"/>
      <c r="M678" s="127"/>
      <c r="N678" s="122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  <c r="Z678" s="127"/>
    </row>
    <row r="679" spans="1:26" hidden="1" x14ac:dyDescent="0.3">
      <c r="A679" s="194"/>
      <c r="B679" s="126"/>
      <c r="C679" s="122"/>
      <c r="D679" s="127"/>
      <c r="E679" s="127"/>
      <c r="F679" s="127"/>
      <c r="G679" s="127"/>
      <c r="H679" s="127"/>
      <c r="I679" s="127"/>
      <c r="J679" s="106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  <c r="Z679" s="127"/>
    </row>
    <row r="680" spans="1:26" hidden="1" x14ac:dyDescent="0.3">
      <c r="A680" s="194"/>
      <c r="B680" s="126"/>
      <c r="C680" s="122"/>
      <c r="D680" s="127"/>
      <c r="E680" s="127"/>
      <c r="F680" s="127"/>
      <c r="G680" s="127"/>
      <c r="H680" s="127"/>
      <c r="I680" s="127"/>
      <c r="J680" s="106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  <c r="Z680" s="127"/>
    </row>
    <row r="681" spans="1:26" hidden="1" x14ac:dyDescent="0.3">
      <c r="A681" s="194"/>
      <c r="B681" s="126"/>
      <c r="C681" s="122"/>
      <c r="D681" s="127"/>
      <c r="E681" s="127"/>
      <c r="F681" s="127"/>
      <c r="G681" s="127"/>
      <c r="H681" s="127"/>
      <c r="I681" s="127"/>
      <c r="J681" s="106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  <c r="Z681" s="127"/>
    </row>
    <row r="682" spans="1:26" hidden="1" x14ac:dyDescent="0.3">
      <c r="A682" s="194"/>
      <c r="B682" s="126"/>
      <c r="C682" s="122"/>
      <c r="D682" s="127"/>
      <c r="E682" s="127"/>
      <c r="F682" s="127"/>
      <c r="G682" s="127"/>
      <c r="H682" s="127"/>
      <c r="I682" s="127"/>
      <c r="J682" s="106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  <c r="Z682" s="127"/>
    </row>
    <row r="683" spans="1:26" hidden="1" x14ac:dyDescent="0.3">
      <c r="A683" s="167"/>
      <c r="B683" s="132"/>
      <c r="C683" s="122"/>
      <c r="D683" s="122"/>
      <c r="E683" s="122"/>
      <c r="F683" s="122"/>
      <c r="G683" s="122"/>
      <c r="H683" s="122"/>
      <c r="I683" s="122"/>
      <c r="J683" s="145"/>
      <c r="K683" s="122"/>
      <c r="L683" s="122"/>
      <c r="M683" s="122"/>
      <c r="N683" s="122"/>
      <c r="O683" s="122"/>
      <c r="P683" s="122"/>
      <c r="Q683" s="122"/>
      <c r="R683" s="122"/>
      <c r="S683" s="122"/>
      <c r="T683" s="122"/>
      <c r="U683" s="122"/>
      <c r="V683" s="122"/>
      <c r="W683" s="122"/>
      <c r="X683" s="122"/>
      <c r="Y683" s="122"/>
      <c r="Z683" s="122"/>
    </row>
    <row r="684" spans="1:26" hidden="1" x14ac:dyDescent="0.3">
      <c r="A684" s="167"/>
      <c r="B684" s="167"/>
      <c r="C684" s="135"/>
      <c r="D684" s="136"/>
      <c r="E684" s="136"/>
      <c r="F684" s="136"/>
      <c r="G684" s="136"/>
      <c r="H684" s="136"/>
      <c r="I684" s="136"/>
      <c r="J684" s="198"/>
      <c r="K684" s="136"/>
      <c r="L684" s="136"/>
      <c r="M684" s="136"/>
      <c r="N684" s="136"/>
      <c r="O684" s="136"/>
      <c r="P684" s="136"/>
      <c r="Q684" s="136"/>
      <c r="R684" s="136"/>
      <c r="S684" s="136"/>
      <c r="T684" s="136"/>
      <c r="U684" s="136"/>
      <c r="V684" s="136"/>
      <c r="W684" s="136"/>
      <c r="X684" s="136"/>
      <c r="Y684" s="136"/>
      <c r="Z684" s="136"/>
    </row>
    <row r="685" spans="1:26" hidden="1" x14ac:dyDescent="0.3">
      <c r="A685" s="194"/>
      <c r="B685" s="147"/>
      <c r="C685" s="122"/>
      <c r="D685" s="127"/>
      <c r="E685" s="127"/>
      <c r="F685" s="127"/>
      <c r="G685" s="127"/>
      <c r="H685" s="127"/>
      <c r="I685" s="127"/>
      <c r="J685" s="106"/>
      <c r="K685" s="127"/>
      <c r="L685" s="127"/>
      <c r="M685" s="127"/>
      <c r="N685" s="122"/>
      <c r="O685" s="127"/>
      <c r="P685" s="122"/>
      <c r="Q685" s="122"/>
      <c r="R685" s="122"/>
      <c r="S685" s="122"/>
      <c r="T685" s="122"/>
      <c r="U685" s="122"/>
      <c r="V685" s="122"/>
      <c r="W685" s="127"/>
      <c r="X685" s="127"/>
      <c r="Y685" s="127"/>
      <c r="Z685" s="122"/>
    </row>
    <row r="686" spans="1:26" hidden="1" x14ac:dyDescent="0.3">
      <c r="A686" s="167"/>
      <c r="B686" s="132"/>
      <c r="C686" s="122"/>
      <c r="D686" s="122"/>
      <c r="E686" s="122"/>
      <c r="F686" s="122"/>
      <c r="G686" s="122"/>
      <c r="H686" s="122"/>
      <c r="I686" s="122"/>
      <c r="J686" s="145"/>
      <c r="K686" s="122"/>
      <c r="L686" s="122"/>
      <c r="M686" s="122"/>
      <c r="N686" s="122"/>
      <c r="O686" s="122"/>
      <c r="P686" s="122"/>
      <c r="Q686" s="122"/>
      <c r="R686" s="122"/>
      <c r="S686" s="122"/>
      <c r="T686" s="122"/>
      <c r="U686" s="122"/>
      <c r="V686" s="122"/>
      <c r="W686" s="122"/>
      <c r="X686" s="122"/>
      <c r="Y686" s="122"/>
      <c r="Z686" s="122"/>
    </row>
    <row r="687" spans="1:26" hidden="1" x14ac:dyDescent="0.3">
      <c r="A687" s="167"/>
      <c r="B687" s="167"/>
      <c r="C687" s="135"/>
      <c r="D687" s="136"/>
      <c r="E687" s="136"/>
      <c r="F687" s="136"/>
      <c r="G687" s="136"/>
      <c r="H687" s="136"/>
      <c r="I687" s="136"/>
      <c r="J687" s="198"/>
      <c r="K687" s="136"/>
      <c r="L687" s="136"/>
      <c r="M687" s="136"/>
      <c r="N687" s="136"/>
      <c r="O687" s="136"/>
      <c r="P687" s="136"/>
      <c r="Q687" s="136"/>
      <c r="R687" s="136"/>
      <c r="S687" s="136"/>
      <c r="T687" s="136"/>
      <c r="U687" s="136"/>
      <c r="V687" s="136"/>
      <c r="W687" s="136"/>
      <c r="X687" s="136"/>
      <c r="Y687" s="136"/>
      <c r="Z687" s="136"/>
    </row>
    <row r="688" spans="1:26" hidden="1" x14ac:dyDescent="0.3">
      <c r="A688" s="194"/>
      <c r="B688" s="132"/>
      <c r="C688" s="122"/>
      <c r="D688" s="127"/>
      <c r="E688" s="122"/>
      <c r="F688" s="122"/>
      <c r="G688" s="122"/>
      <c r="H688" s="122"/>
      <c r="I688" s="122"/>
      <c r="J688" s="145"/>
      <c r="K688" s="122"/>
      <c r="L688" s="122"/>
      <c r="M688" s="122"/>
      <c r="N688" s="122"/>
      <c r="O688" s="122"/>
      <c r="P688" s="122"/>
      <c r="Q688" s="122"/>
      <c r="R688" s="122"/>
      <c r="S688" s="122"/>
      <c r="T688" s="122"/>
      <c r="U688" s="122"/>
      <c r="V688" s="122"/>
      <c r="W688" s="122"/>
      <c r="X688" s="122"/>
      <c r="Y688" s="122"/>
      <c r="Z688" s="122"/>
    </row>
    <row r="689" spans="1:26" hidden="1" x14ac:dyDescent="0.3">
      <c r="A689" s="167"/>
      <c r="B689" s="132"/>
      <c r="C689" s="122"/>
      <c r="D689" s="122"/>
      <c r="E689" s="122"/>
      <c r="F689" s="122"/>
      <c r="G689" s="122"/>
      <c r="H689" s="122"/>
      <c r="I689" s="122"/>
      <c r="J689" s="145"/>
      <c r="K689" s="122"/>
      <c r="L689" s="122"/>
      <c r="M689" s="122"/>
      <c r="N689" s="122"/>
      <c r="O689" s="122"/>
      <c r="P689" s="122"/>
      <c r="Q689" s="122"/>
      <c r="R689" s="122"/>
      <c r="S689" s="122"/>
      <c r="T689" s="122"/>
      <c r="U689" s="122"/>
      <c r="V689" s="122"/>
      <c r="W689" s="122"/>
      <c r="X689" s="122"/>
      <c r="Y689" s="122"/>
      <c r="Z689" s="122"/>
    </row>
    <row r="690" spans="1:26" hidden="1" x14ac:dyDescent="0.3">
      <c r="A690" s="167"/>
      <c r="B690" s="132"/>
      <c r="C690" s="204"/>
      <c r="D690" s="122"/>
      <c r="E690" s="122"/>
      <c r="F690" s="122"/>
      <c r="G690" s="122"/>
      <c r="H690" s="122"/>
      <c r="I690" s="122"/>
      <c r="J690" s="145"/>
      <c r="K690" s="122"/>
      <c r="L690" s="122"/>
      <c r="M690" s="122"/>
      <c r="N690" s="122"/>
      <c r="O690" s="122"/>
      <c r="P690" s="122"/>
      <c r="Q690" s="122"/>
      <c r="R690" s="122"/>
      <c r="S690" s="122"/>
      <c r="T690" s="122"/>
      <c r="U690" s="122"/>
      <c r="V690" s="122"/>
      <c r="W690" s="122"/>
      <c r="X690" s="122"/>
      <c r="Y690" s="122"/>
      <c r="Z690" s="122"/>
    </row>
    <row r="691" spans="1:26" hidden="1" x14ac:dyDescent="0.3">
      <c r="A691" s="194"/>
      <c r="B691" s="132"/>
      <c r="C691" s="122"/>
      <c r="D691" s="122"/>
      <c r="E691" s="162"/>
      <c r="F691" s="122"/>
      <c r="G691" s="122"/>
      <c r="H691" s="122"/>
      <c r="I691" s="122"/>
      <c r="J691" s="145"/>
      <c r="K691" s="122"/>
      <c r="L691" s="122"/>
      <c r="M691" s="122"/>
      <c r="N691" s="122"/>
      <c r="O691" s="122"/>
      <c r="P691" s="122"/>
      <c r="Q691" s="122"/>
      <c r="R691" s="122"/>
      <c r="S691" s="122"/>
      <c r="T691" s="122"/>
      <c r="U691" s="122"/>
      <c r="V691" s="122"/>
      <c r="W691" s="122"/>
      <c r="X691" s="122"/>
      <c r="Y691" s="122"/>
      <c r="Z691" s="122"/>
    </row>
    <row r="692" spans="1:26" hidden="1" x14ac:dyDescent="0.3">
      <c r="A692" s="194"/>
      <c r="B692" s="132"/>
      <c r="C692" s="122"/>
      <c r="D692" s="122"/>
      <c r="E692" s="162"/>
      <c r="F692" s="122"/>
      <c r="G692" s="122"/>
      <c r="H692" s="122"/>
      <c r="I692" s="122"/>
      <c r="J692" s="145"/>
      <c r="K692" s="122"/>
      <c r="L692" s="122"/>
      <c r="M692" s="122"/>
      <c r="N692" s="122"/>
      <c r="O692" s="122"/>
      <c r="P692" s="122"/>
      <c r="Q692" s="122"/>
      <c r="R692" s="122"/>
      <c r="S692" s="122"/>
      <c r="T692" s="122"/>
      <c r="U692" s="122"/>
      <c r="V692" s="122"/>
      <c r="W692" s="122"/>
      <c r="X692" s="122"/>
      <c r="Y692" s="122"/>
      <c r="Z692" s="122"/>
    </row>
    <row r="693" spans="1:26" hidden="1" x14ac:dyDescent="0.3">
      <c r="A693" s="194"/>
      <c r="B693" s="132"/>
      <c r="C693" s="122"/>
      <c r="D693" s="122"/>
      <c r="E693" s="122"/>
      <c r="F693" s="122"/>
      <c r="G693" s="122"/>
      <c r="H693" s="122"/>
      <c r="I693" s="122"/>
      <c r="J693" s="145"/>
      <c r="K693" s="122"/>
      <c r="L693" s="122"/>
      <c r="M693" s="122"/>
      <c r="N693" s="122"/>
      <c r="O693" s="122"/>
      <c r="P693" s="122"/>
      <c r="Q693" s="122"/>
      <c r="R693" s="122"/>
      <c r="S693" s="122"/>
      <c r="T693" s="122"/>
      <c r="U693" s="122"/>
      <c r="V693" s="122"/>
      <c r="W693" s="122"/>
      <c r="X693" s="122"/>
      <c r="Y693" s="122"/>
      <c r="Z693" s="122"/>
    </row>
    <row r="694" spans="1:26" hidden="1" x14ac:dyDescent="0.3">
      <c r="A694" s="194"/>
      <c r="B694" s="132"/>
      <c r="C694" s="122"/>
      <c r="D694" s="122"/>
      <c r="E694" s="122"/>
      <c r="F694" s="122"/>
      <c r="G694" s="122"/>
      <c r="H694" s="122"/>
      <c r="I694" s="122"/>
      <c r="J694" s="145"/>
      <c r="K694" s="122"/>
      <c r="L694" s="122"/>
      <c r="M694" s="122"/>
      <c r="N694" s="122"/>
      <c r="O694" s="122"/>
      <c r="P694" s="122"/>
      <c r="Q694" s="122"/>
      <c r="R694" s="122"/>
      <c r="S694" s="122"/>
      <c r="T694" s="122"/>
      <c r="U694" s="122"/>
      <c r="V694" s="122"/>
      <c r="W694" s="122"/>
      <c r="X694" s="122"/>
      <c r="Y694" s="122"/>
      <c r="Z694" s="122"/>
    </row>
    <row r="695" spans="1:26" hidden="1" x14ac:dyDescent="0.3">
      <c r="A695" s="167"/>
      <c r="B695" s="167"/>
      <c r="C695" s="122"/>
      <c r="D695" s="122"/>
      <c r="E695" s="122"/>
      <c r="F695" s="122"/>
      <c r="G695" s="122"/>
      <c r="H695" s="122"/>
      <c r="I695" s="122"/>
      <c r="J695" s="145"/>
      <c r="K695" s="122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  <c r="Y695" s="122"/>
      <c r="Z695" s="122"/>
    </row>
    <row r="696" spans="1:26" s="154" customFormat="1" hidden="1" x14ac:dyDescent="0.3">
      <c r="A696" s="167"/>
      <c r="B696" s="167"/>
      <c r="C696" s="142"/>
      <c r="D696" s="142"/>
      <c r="E696" s="142"/>
      <c r="F696" s="142"/>
      <c r="G696" s="142"/>
      <c r="H696" s="142"/>
      <c r="I696" s="142"/>
      <c r="J696" s="143"/>
      <c r="K696" s="142"/>
      <c r="L696" s="142"/>
      <c r="M696" s="142"/>
      <c r="N696" s="142"/>
      <c r="O696" s="142"/>
      <c r="P696" s="142"/>
      <c r="Q696" s="142"/>
      <c r="R696" s="142"/>
      <c r="S696" s="142"/>
      <c r="T696" s="142"/>
      <c r="U696" s="142"/>
      <c r="V696" s="142"/>
      <c r="W696" s="142"/>
      <c r="X696" s="142"/>
      <c r="Y696" s="142"/>
      <c r="Z696" s="142"/>
    </row>
    <row r="697" spans="1:26" hidden="1" x14ac:dyDescent="0.3">
      <c r="A697" s="167"/>
      <c r="B697" s="167"/>
      <c r="C697" s="135"/>
      <c r="D697" s="135"/>
      <c r="E697" s="135"/>
      <c r="F697" s="135"/>
      <c r="G697" s="135"/>
      <c r="H697" s="135"/>
      <c r="I697" s="135"/>
      <c r="J697" s="197"/>
      <c r="K697" s="135"/>
      <c r="L697" s="135"/>
      <c r="M697" s="135"/>
      <c r="N697" s="135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  <c r="Y697" s="135"/>
      <c r="Z697" s="135"/>
    </row>
    <row r="698" spans="1:26" hidden="1" x14ac:dyDescent="0.3">
      <c r="A698" s="167"/>
      <c r="B698" s="167"/>
      <c r="C698" s="135"/>
      <c r="D698" s="136"/>
      <c r="E698" s="136"/>
      <c r="F698" s="136"/>
      <c r="G698" s="136"/>
      <c r="H698" s="136"/>
      <c r="I698" s="136"/>
      <c r="J698" s="198"/>
      <c r="K698" s="136"/>
      <c r="L698" s="136"/>
      <c r="M698" s="136"/>
      <c r="N698" s="136"/>
      <c r="O698" s="136"/>
      <c r="P698" s="136"/>
      <c r="Q698" s="136"/>
      <c r="R698" s="136"/>
      <c r="S698" s="136"/>
      <c r="T698" s="136"/>
      <c r="U698" s="136"/>
      <c r="V698" s="136"/>
      <c r="W698" s="136"/>
      <c r="X698" s="136"/>
      <c r="Y698" s="136"/>
      <c r="Z698" s="136"/>
    </row>
    <row r="699" spans="1:26" hidden="1" x14ac:dyDescent="0.3">
      <c r="A699" s="194"/>
      <c r="B699" s="132"/>
      <c r="C699" s="122"/>
      <c r="D699" s="127"/>
      <c r="E699" s="127"/>
      <c r="F699" s="127"/>
      <c r="G699" s="127"/>
      <c r="H699" s="127"/>
      <c r="I699" s="127"/>
      <c r="J699" s="106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  <c r="Z699" s="127"/>
    </row>
    <row r="700" spans="1:26" hidden="1" x14ac:dyDescent="0.3">
      <c r="A700" s="194"/>
      <c r="B700" s="126"/>
      <c r="C700" s="122"/>
      <c r="D700" s="127"/>
      <c r="E700" s="127"/>
      <c r="F700" s="127"/>
      <c r="G700" s="127"/>
      <c r="H700" s="137"/>
      <c r="I700" s="137"/>
      <c r="J700" s="140"/>
      <c r="K700" s="137"/>
      <c r="L700" s="137"/>
      <c r="M700" s="163"/>
      <c r="N700" s="122"/>
      <c r="O700" s="137"/>
      <c r="P700" s="137"/>
      <c r="Q700" s="127"/>
      <c r="R700" s="127"/>
      <c r="S700" s="137"/>
      <c r="T700" s="137"/>
      <c r="U700" s="137"/>
      <c r="V700" s="137"/>
      <c r="W700" s="137"/>
      <c r="X700" s="137"/>
      <c r="Y700" s="127"/>
      <c r="Z700" s="127"/>
    </row>
    <row r="701" spans="1:26" hidden="1" x14ac:dyDescent="0.3">
      <c r="A701" s="194"/>
      <c r="B701" s="126"/>
      <c r="C701" s="122"/>
      <c r="D701" s="127"/>
      <c r="E701" s="127"/>
      <c r="F701" s="127"/>
      <c r="G701" s="127"/>
      <c r="H701" s="137"/>
      <c r="I701" s="137"/>
      <c r="J701" s="140"/>
      <c r="K701" s="137"/>
      <c r="L701" s="137"/>
      <c r="M701" s="164"/>
      <c r="N701" s="164"/>
      <c r="O701" s="137"/>
      <c r="P701" s="137"/>
      <c r="Q701" s="164"/>
      <c r="R701" s="164"/>
      <c r="S701" s="137"/>
      <c r="T701" s="127"/>
      <c r="U701" s="127"/>
      <c r="V701" s="127"/>
      <c r="W701" s="127"/>
      <c r="X701" s="137"/>
      <c r="Y701" s="122"/>
      <c r="Z701" s="127"/>
    </row>
    <row r="702" spans="1:26" hidden="1" x14ac:dyDescent="0.3">
      <c r="A702" s="194"/>
      <c r="B702" s="126"/>
      <c r="C702" s="122"/>
      <c r="D702" s="127"/>
      <c r="E702" s="127"/>
      <c r="F702" s="127"/>
      <c r="G702" s="127"/>
      <c r="H702" s="137"/>
      <c r="I702" s="137"/>
      <c r="J702" s="140"/>
      <c r="K702" s="137"/>
      <c r="L702" s="137"/>
      <c r="M702" s="164"/>
      <c r="N702" s="122"/>
      <c r="O702" s="137"/>
      <c r="P702" s="137"/>
      <c r="Q702" s="164"/>
      <c r="R702" s="122"/>
      <c r="S702" s="137"/>
      <c r="T702" s="137"/>
      <c r="U702" s="137"/>
      <c r="V702" s="137"/>
      <c r="W702" s="137"/>
      <c r="X702" s="127"/>
      <c r="Y702" s="122"/>
      <c r="Z702" s="127"/>
    </row>
    <row r="703" spans="1:26" hidden="1" x14ac:dyDescent="0.3">
      <c r="A703" s="194"/>
      <c r="B703" s="126"/>
      <c r="C703" s="122"/>
      <c r="D703" s="127"/>
      <c r="E703" s="127"/>
      <c r="F703" s="127"/>
      <c r="G703" s="127"/>
      <c r="H703" s="137"/>
      <c r="I703" s="137"/>
      <c r="J703" s="140"/>
      <c r="K703" s="137"/>
      <c r="L703" s="137"/>
      <c r="M703" s="164"/>
      <c r="N703" s="122"/>
      <c r="O703" s="137"/>
      <c r="P703" s="137"/>
      <c r="Q703" s="164"/>
      <c r="R703" s="122"/>
      <c r="S703" s="137"/>
      <c r="T703" s="137"/>
      <c r="U703" s="137"/>
      <c r="V703" s="137"/>
      <c r="W703" s="137"/>
      <c r="X703" s="127"/>
      <c r="Y703" s="122"/>
      <c r="Z703" s="127"/>
    </row>
    <row r="704" spans="1:26" hidden="1" x14ac:dyDescent="0.3">
      <c r="A704" s="194"/>
      <c r="B704" s="126"/>
      <c r="C704" s="122"/>
      <c r="D704" s="127"/>
      <c r="E704" s="127"/>
      <c r="F704" s="127"/>
      <c r="G704" s="127"/>
      <c r="H704" s="137"/>
      <c r="I704" s="137"/>
      <c r="J704" s="140"/>
      <c r="K704" s="137"/>
      <c r="L704" s="137"/>
      <c r="M704" s="164"/>
      <c r="N704" s="164"/>
      <c r="O704" s="137"/>
      <c r="P704" s="137"/>
      <c r="Q704" s="122"/>
      <c r="R704" s="122"/>
      <c r="S704" s="137"/>
      <c r="T704" s="137"/>
      <c r="U704" s="137"/>
      <c r="V704" s="137"/>
      <c r="W704" s="137"/>
      <c r="X704" s="137"/>
      <c r="Y704" s="122"/>
      <c r="Z704" s="127"/>
    </row>
    <row r="705" spans="1:26" hidden="1" x14ac:dyDescent="0.3">
      <c r="A705" s="194"/>
      <c r="B705" s="126"/>
      <c r="C705" s="122"/>
      <c r="D705" s="127"/>
      <c r="E705" s="127"/>
      <c r="F705" s="127"/>
      <c r="G705" s="127"/>
      <c r="H705" s="137"/>
      <c r="I705" s="137"/>
      <c r="J705" s="140"/>
      <c r="K705" s="137"/>
      <c r="L705" s="137"/>
      <c r="M705" s="164"/>
      <c r="N705" s="164"/>
      <c r="O705" s="137"/>
      <c r="P705" s="137"/>
      <c r="Q705" s="122"/>
      <c r="R705" s="122"/>
      <c r="S705" s="137"/>
      <c r="T705" s="137"/>
      <c r="U705" s="137"/>
      <c r="V705" s="137"/>
      <c r="W705" s="137"/>
      <c r="X705" s="137"/>
      <c r="Y705" s="122"/>
      <c r="Z705" s="127"/>
    </row>
    <row r="706" spans="1:26" hidden="1" x14ac:dyDescent="0.3">
      <c r="A706" s="194"/>
      <c r="B706" s="126"/>
      <c r="C706" s="122"/>
      <c r="D706" s="127"/>
      <c r="E706" s="127"/>
      <c r="F706" s="127"/>
      <c r="G706" s="127"/>
      <c r="H706" s="137"/>
      <c r="I706" s="137"/>
      <c r="J706" s="140"/>
      <c r="K706" s="127"/>
      <c r="L706" s="127"/>
      <c r="M706" s="164"/>
      <c r="N706" s="164"/>
      <c r="O706" s="137"/>
      <c r="P706" s="137"/>
      <c r="Q706" s="122"/>
      <c r="R706" s="122"/>
      <c r="S706" s="137"/>
      <c r="T706" s="137"/>
      <c r="U706" s="137"/>
      <c r="V706" s="137"/>
      <c r="W706" s="137"/>
      <c r="X706" s="137"/>
      <c r="Y706" s="122"/>
      <c r="Z706" s="127"/>
    </row>
    <row r="707" spans="1:26" hidden="1" x14ac:dyDescent="0.3">
      <c r="A707" s="167"/>
      <c r="B707" s="132"/>
      <c r="C707" s="127"/>
      <c r="D707" s="127"/>
      <c r="E707" s="127"/>
      <c r="F707" s="127"/>
      <c r="G707" s="127"/>
      <c r="H707" s="127"/>
      <c r="I707" s="127"/>
      <c r="J707" s="106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7"/>
      <c r="Z707" s="127"/>
    </row>
    <row r="708" spans="1:26" hidden="1" x14ac:dyDescent="0.3">
      <c r="A708" s="167"/>
      <c r="B708" s="167"/>
      <c r="C708" s="137"/>
      <c r="D708" s="137"/>
      <c r="E708" s="137"/>
      <c r="F708" s="137"/>
      <c r="G708" s="137"/>
      <c r="H708" s="137"/>
      <c r="I708" s="137"/>
      <c r="J708" s="140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</row>
    <row r="709" spans="1:26" hidden="1" x14ac:dyDescent="0.3">
      <c r="A709" s="167"/>
      <c r="B709" s="167"/>
      <c r="C709" s="135"/>
      <c r="D709" s="135"/>
      <c r="E709" s="135"/>
      <c r="F709" s="135"/>
      <c r="G709" s="135"/>
      <c r="H709" s="135"/>
      <c r="I709" s="135"/>
      <c r="J709" s="197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  <c r="Z709" s="135"/>
    </row>
    <row r="710" spans="1:26" hidden="1" x14ac:dyDescent="0.3">
      <c r="A710" s="167"/>
      <c r="B710" s="203"/>
      <c r="C710" s="135"/>
      <c r="D710" s="136"/>
      <c r="E710" s="136"/>
      <c r="F710" s="136"/>
      <c r="G710" s="136"/>
      <c r="H710" s="136"/>
      <c r="I710" s="136"/>
      <c r="J710" s="198"/>
      <c r="K710" s="136"/>
      <c r="L710" s="136"/>
      <c r="M710" s="136"/>
      <c r="N710" s="136"/>
      <c r="O710" s="136"/>
      <c r="P710" s="136"/>
      <c r="Q710" s="136"/>
      <c r="R710" s="136"/>
      <c r="S710" s="136"/>
      <c r="T710" s="136"/>
      <c r="U710" s="136"/>
      <c r="V710" s="136"/>
      <c r="W710" s="136"/>
      <c r="X710" s="136"/>
      <c r="Y710" s="136"/>
      <c r="Z710" s="136"/>
    </row>
    <row r="711" spans="1:26" hidden="1" x14ac:dyDescent="0.3">
      <c r="A711" s="194"/>
      <c r="B711" s="155"/>
      <c r="C711" s="122"/>
      <c r="D711" s="127"/>
      <c r="E711" s="137"/>
      <c r="F711" s="137"/>
      <c r="G711" s="137"/>
      <c r="H711" s="137"/>
      <c r="I711" s="137"/>
      <c r="J711" s="140"/>
      <c r="K711" s="137"/>
      <c r="L711" s="137"/>
      <c r="M711" s="127"/>
      <c r="N711" s="12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22"/>
    </row>
    <row r="712" spans="1:26" hidden="1" x14ac:dyDescent="0.3">
      <c r="A712" s="194"/>
      <c r="B712" s="155"/>
      <c r="C712" s="122"/>
      <c r="D712" s="127"/>
      <c r="E712" s="137"/>
      <c r="F712" s="137"/>
      <c r="G712" s="137"/>
      <c r="H712" s="137"/>
      <c r="I712" s="137"/>
      <c r="J712" s="140"/>
      <c r="K712" s="137"/>
      <c r="L712" s="137"/>
      <c r="M712" s="127"/>
      <c r="N712" s="12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22"/>
    </row>
    <row r="713" spans="1:26" hidden="1" x14ac:dyDescent="0.3">
      <c r="A713" s="194"/>
      <c r="B713" s="155"/>
      <c r="C713" s="122"/>
      <c r="D713" s="127"/>
      <c r="E713" s="137"/>
      <c r="F713" s="137"/>
      <c r="G713" s="137"/>
      <c r="H713" s="137"/>
      <c r="I713" s="137"/>
      <c r="J713" s="140"/>
      <c r="K713" s="137"/>
      <c r="L713" s="137"/>
      <c r="M713" s="127"/>
      <c r="N713" s="12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22"/>
    </row>
    <row r="714" spans="1:26" hidden="1" x14ac:dyDescent="0.3">
      <c r="A714" s="194"/>
      <c r="B714" s="155"/>
      <c r="C714" s="122"/>
      <c r="D714" s="127"/>
      <c r="E714" s="137"/>
      <c r="F714" s="137"/>
      <c r="G714" s="137"/>
      <c r="H714" s="137"/>
      <c r="I714" s="137"/>
      <c r="J714" s="140"/>
      <c r="K714" s="137"/>
      <c r="L714" s="137"/>
      <c r="M714" s="127"/>
      <c r="N714" s="12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22"/>
    </row>
    <row r="715" spans="1:26" hidden="1" x14ac:dyDescent="0.3">
      <c r="A715" s="194"/>
      <c r="B715" s="155"/>
      <c r="C715" s="122"/>
      <c r="D715" s="127"/>
      <c r="E715" s="137"/>
      <c r="F715" s="137"/>
      <c r="G715" s="137"/>
      <c r="H715" s="137"/>
      <c r="I715" s="137"/>
      <c r="J715" s="140"/>
      <c r="K715" s="137"/>
      <c r="L715" s="137"/>
      <c r="M715" s="127"/>
      <c r="N715" s="12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22"/>
    </row>
    <row r="716" spans="1:26" hidden="1" x14ac:dyDescent="0.3">
      <c r="A716" s="167"/>
      <c r="B716" s="132"/>
      <c r="C716" s="127"/>
      <c r="D716" s="127"/>
      <c r="E716" s="127"/>
      <c r="F716" s="127"/>
      <c r="G716" s="127"/>
      <c r="H716" s="127"/>
      <c r="I716" s="127"/>
      <c r="J716" s="106"/>
      <c r="K716" s="127"/>
      <c r="L716" s="127"/>
      <c r="M716" s="127"/>
      <c r="N716" s="127"/>
      <c r="O716" s="127"/>
      <c r="P716" s="127"/>
      <c r="Q716" s="127"/>
      <c r="R716" s="127"/>
      <c r="S716" s="127"/>
      <c r="T716" s="127"/>
      <c r="U716" s="127"/>
      <c r="V716" s="127"/>
      <c r="W716" s="127"/>
      <c r="X716" s="127"/>
      <c r="Y716" s="127"/>
      <c r="Z716" s="127"/>
    </row>
    <row r="717" spans="1:26" hidden="1" x14ac:dyDescent="0.3">
      <c r="A717" s="167"/>
      <c r="B717" s="167"/>
      <c r="C717" s="135"/>
      <c r="D717" s="136"/>
      <c r="E717" s="136"/>
      <c r="F717" s="136"/>
      <c r="G717" s="136"/>
      <c r="H717" s="136"/>
      <c r="I717" s="136"/>
      <c r="J717" s="198"/>
      <c r="K717" s="136"/>
      <c r="L717" s="136"/>
      <c r="M717" s="136"/>
      <c r="N717" s="136"/>
      <c r="O717" s="136"/>
      <c r="P717" s="136"/>
      <c r="Q717" s="136"/>
      <c r="R717" s="136"/>
      <c r="S717" s="136"/>
      <c r="T717" s="136"/>
      <c r="U717" s="136"/>
      <c r="V717" s="136"/>
      <c r="W717" s="136"/>
      <c r="X717" s="136"/>
      <c r="Y717" s="136"/>
      <c r="Z717" s="136"/>
    </row>
    <row r="718" spans="1:26" hidden="1" x14ac:dyDescent="0.3">
      <c r="A718" s="194"/>
      <c r="B718" s="126"/>
      <c r="C718" s="122"/>
      <c r="D718" s="127"/>
      <c r="E718" s="127"/>
      <c r="F718" s="127"/>
      <c r="G718" s="127"/>
      <c r="H718" s="127"/>
      <c r="I718" s="127"/>
      <c r="J718" s="106"/>
      <c r="K718" s="127"/>
      <c r="L718" s="127"/>
      <c r="M718" s="164"/>
      <c r="N718" s="122"/>
      <c r="O718" s="127"/>
      <c r="P718" s="127"/>
      <c r="Q718" s="127"/>
      <c r="R718" s="122"/>
      <c r="S718" s="127"/>
      <c r="T718" s="127"/>
      <c r="U718" s="127"/>
      <c r="V718" s="127"/>
      <c r="W718" s="127"/>
      <c r="X718" s="127"/>
      <c r="Y718" s="127"/>
      <c r="Z718" s="122"/>
    </row>
    <row r="719" spans="1:26" hidden="1" x14ac:dyDescent="0.3">
      <c r="A719" s="194"/>
      <c r="B719" s="126"/>
      <c r="C719" s="122"/>
      <c r="D719" s="127"/>
      <c r="E719" s="127"/>
      <c r="F719" s="127"/>
      <c r="G719" s="127"/>
      <c r="H719" s="127"/>
      <c r="I719" s="127"/>
      <c r="J719" s="106"/>
      <c r="K719" s="127"/>
      <c r="L719" s="127"/>
      <c r="M719" s="164"/>
      <c r="N719" s="122"/>
      <c r="O719" s="127"/>
      <c r="P719" s="127"/>
      <c r="Q719" s="127"/>
      <c r="R719" s="122"/>
      <c r="S719" s="127"/>
      <c r="T719" s="127"/>
      <c r="U719" s="127"/>
      <c r="V719" s="127"/>
      <c r="W719" s="127"/>
      <c r="X719" s="127"/>
      <c r="Y719" s="127"/>
      <c r="Z719" s="122"/>
    </row>
    <row r="720" spans="1:26" hidden="1" x14ac:dyDescent="0.3">
      <c r="A720" s="194"/>
      <c r="B720" s="126"/>
      <c r="C720" s="122"/>
      <c r="D720" s="127"/>
      <c r="E720" s="127"/>
      <c r="F720" s="127"/>
      <c r="G720" s="127"/>
      <c r="H720" s="127"/>
      <c r="I720" s="127"/>
      <c r="J720" s="106"/>
      <c r="K720" s="127"/>
      <c r="L720" s="127"/>
      <c r="M720" s="164"/>
      <c r="N720" s="122"/>
      <c r="O720" s="127"/>
      <c r="P720" s="127"/>
      <c r="Q720" s="127"/>
      <c r="R720" s="122"/>
      <c r="S720" s="127"/>
      <c r="T720" s="127"/>
      <c r="U720" s="127"/>
      <c r="V720" s="127"/>
      <c r="W720" s="127"/>
      <c r="X720" s="127"/>
      <c r="Y720" s="127"/>
      <c r="Z720" s="122"/>
    </row>
    <row r="721" spans="1:26" hidden="1" x14ac:dyDescent="0.3">
      <c r="A721" s="194"/>
      <c r="B721" s="126"/>
      <c r="C721" s="122"/>
      <c r="D721" s="127"/>
      <c r="E721" s="127"/>
      <c r="F721" s="127"/>
      <c r="G721" s="127"/>
      <c r="H721" s="127"/>
      <c r="I721" s="127"/>
      <c r="J721" s="106"/>
      <c r="K721" s="127"/>
      <c r="L721" s="127"/>
      <c r="M721" s="164"/>
      <c r="N721" s="122"/>
      <c r="O721" s="127"/>
      <c r="P721" s="127"/>
      <c r="Q721" s="127"/>
      <c r="R721" s="122"/>
      <c r="S721" s="127"/>
      <c r="T721" s="127"/>
      <c r="U721" s="127"/>
      <c r="V721" s="127"/>
      <c r="W721" s="127"/>
      <c r="X721" s="127"/>
      <c r="Y721" s="127"/>
      <c r="Z721" s="122"/>
    </row>
    <row r="722" spans="1:26" hidden="1" x14ac:dyDescent="0.3">
      <c r="A722" s="167"/>
      <c r="B722" s="132"/>
      <c r="C722" s="127"/>
      <c r="D722" s="127"/>
      <c r="E722" s="127"/>
      <c r="F722" s="127"/>
      <c r="G722" s="127"/>
      <c r="H722" s="127"/>
      <c r="I722" s="127"/>
      <c r="J722" s="106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  <c r="Z722" s="127"/>
    </row>
    <row r="723" spans="1:26" hidden="1" x14ac:dyDescent="0.3">
      <c r="A723" s="167"/>
      <c r="B723" s="167"/>
      <c r="C723" s="135"/>
      <c r="D723" s="136"/>
      <c r="E723" s="136"/>
      <c r="F723" s="136"/>
      <c r="G723" s="136"/>
      <c r="H723" s="136"/>
      <c r="I723" s="136"/>
      <c r="J723" s="198"/>
      <c r="K723" s="136"/>
      <c r="L723" s="136"/>
      <c r="M723" s="136"/>
      <c r="N723" s="136"/>
      <c r="O723" s="136"/>
      <c r="P723" s="136"/>
      <c r="Q723" s="136"/>
      <c r="R723" s="136"/>
      <c r="S723" s="136"/>
      <c r="T723" s="136"/>
      <c r="U723" s="136"/>
      <c r="V723" s="136"/>
      <c r="W723" s="136"/>
      <c r="X723" s="136"/>
      <c r="Y723" s="136"/>
      <c r="Z723" s="136"/>
    </row>
    <row r="724" spans="1:26" hidden="1" x14ac:dyDescent="0.3">
      <c r="A724" s="194"/>
      <c r="B724" s="132"/>
      <c r="C724" s="122"/>
      <c r="D724" s="127"/>
      <c r="E724" s="137"/>
      <c r="F724" s="137"/>
      <c r="G724" s="137"/>
      <c r="H724" s="137"/>
      <c r="I724" s="137"/>
      <c r="J724" s="140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27"/>
    </row>
    <row r="725" spans="1:26" hidden="1" x14ac:dyDescent="0.3">
      <c r="A725" s="194"/>
      <c r="B725" s="126"/>
      <c r="C725" s="122"/>
      <c r="D725" s="127"/>
      <c r="E725" s="127"/>
      <c r="F725" s="127"/>
      <c r="G725" s="127"/>
      <c r="H725" s="127"/>
      <c r="I725" s="127"/>
      <c r="J725" s="106"/>
      <c r="K725" s="127"/>
      <c r="L725" s="127"/>
      <c r="M725" s="164"/>
      <c r="N725" s="122"/>
      <c r="O725" s="164"/>
      <c r="P725" s="164"/>
      <c r="Q725" s="164"/>
      <c r="R725" s="122"/>
      <c r="S725" s="137"/>
      <c r="T725" s="137"/>
      <c r="U725" s="137"/>
      <c r="V725" s="137"/>
      <c r="W725" s="137"/>
      <c r="X725" s="137"/>
      <c r="Y725" s="137"/>
      <c r="Z725" s="122"/>
    </row>
    <row r="726" spans="1:26" hidden="1" x14ac:dyDescent="0.3">
      <c r="A726" s="194"/>
      <c r="B726" s="132"/>
      <c r="C726" s="122"/>
      <c r="D726" s="127"/>
      <c r="E726" s="129"/>
      <c r="F726" s="137"/>
      <c r="G726" s="137"/>
      <c r="H726" s="137"/>
      <c r="I726" s="137"/>
      <c r="J726" s="140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</row>
    <row r="727" spans="1:26" hidden="1" x14ac:dyDescent="0.3">
      <c r="A727" s="167"/>
      <c r="B727" s="132"/>
      <c r="C727" s="127"/>
      <c r="D727" s="127"/>
      <c r="E727" s="127"/>
      <c r="F727" s="127"/>
      <c r="G727" s="127"/>
      <c r="H727" s="127"/>
      <c r="I727" s="127"/>
      <c r="J727" s="106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  <c r="Z727" s="127"/>
    </row>
    <row r="728" spans="1:26" hidden="1" x14ac:dyDescent="0.3">
      <c r="A728" s="167"/>
      <c r="B728" s="167"/>
      <c r="C728" s="135"/>
      <c r="D728" s="136"/>
      <c r="E728" s="136"/>
      <c r="F728" s="136"/>
      <c r="G728" s="136"/>
      <c r="H728" s="136"/>
      <c r="I728" s="136"/>
      <c r="J728" s="198"/>
      <c r="K728" s="136"/>
      <c r="L728" s="136"/>
      <c r="M728" s="136"/>
      <c r="N728" s="136"/>
      <c r="O728" s="136"/>
      <c r="P728" s="136"/>
      <c r="Q728" s="136"/>
      <c r="R728" s="136"/>
      <c r="S728" s="136"/>
      <c r="T728" s="136"/>
      <c r="U728" s="136"/>
      <c r="V728" s="136"/>
      <c r="W728" s="136"/>
      <c r="X728" s="136"/>
      <c r="Y728" s="136"/>
      <c r="Z728" s="136"/>
    </row>
    <row r="729" spans="1:26" hidden="1" x14ac:dyDescent="0.3">
      <c r="A729" s="194"/>
      <c r="B729" s="126"/>
      <c r="C729" s="122"/>
      <c r="D729" s="127"/>
      <c r="E729" s="127"/>
      <c r="F729" s="127"/>
      <c r="G729" s="127"/>
      <c r="H729" s="127"/>
      <c r="I729" s="127"/>
      <c r="J729" s="106"/>
      <c r="K729" s="127"/>
      <c r="L729" s="127"/>
      <c r="M729" s="127"/>
      <c r="N729" s="122"/>
      <c r="O729" s="164"/>
      <c r="P729" s="164"/>
      <c r="Q729" s="164"/>
      <c r="R729" s="122"/>
      <c r="S729" s="127"/>
      <c r="T729" s="127"/>
      <c r="U729" s="127"/>
      <c r="V729" s="127"/>
      <c r="W729" s="127"/>
      <c r="X729" s="127"/>
      <c r="Y729" s="127"/>
      <c r="Z729" s="127"/>
    </row>
    <row r="730" spans="1:26" hidden="1" x14ac:dyDescent="0.3">
      <c r="A730" s="194"/>
      <c r="B730" s="126"/>
      <c r="C730" s="122"/>
      <c r="D730" s="127"/>
      <c r="E730" s="127"/>
      <c r="F730" s="127"/>
      <c r="G730" s="127"/>
      <c r="H730" s="127"/>
      <c r="I730" s="127"/>
      <c r="J730" s="106"/>
      <c r="K730" s="127"/>
      <c r="L730" s="127"/>
      <c r="M730" s="127"/>
      <c r="N730" s="127"/>
      <c r="O730" s="164"/>
      <c r="P730" s="164"/>
      <c r="Q730" s="164"/>
      <c r="R730" s="122"/>
      <c r="S730" s="127"/>
      <c r="T730" s="127"/>
      <c r="U730" s="127"/>
      <c r="V730" s="127"/>
      <c r="W730" s="127"/>
      <c r="X730" s="127"/>
      <c r="Y730" s="127"/>
      <c r="Z730" s="127"/>
    </row>
    <row r="731" spans="1:26" hidden="1" x14ac:dyDescent="0.3">
      <c r="A731" s="194"/>
      <c r="B731" s="126"/>
      <c r="C731" s="122"/>
      <c r="D731" s="127"/>
      <c r="E731" s="127"/>
      <c r="F731" s="127"/>
      <c r="G731" s="127"/>
      <c r="H731" s="127"/>
      <c r="I731" s="127"/>
      <c r="J731" s="106"/>
      <c r="K731" s="127"/>
      <c r="L731" s="127"/>
      <c r="M731" s="127"/>
      <c r="N731" s="127"/>
      <c r="O731" s="164"/>
      <c r="P731" s="164"/>
      <c r="Q731" s="164"/>
      <c r="R731" s="122"/>
      <c r="S731" s="127"/>
      <c r="T731" s="127"/>
      <c r="U731" s="127"/>
      <c r="V731" s="127"/>
      <c r="W731" s="127"/>
      <c r="X731" s="127"/>
      <c r="Y731" s="127"/>
      <c r="Z731" s="127"/>
    </row>
    <row r="732" spans="1:26" hidden="1" x14ac:dyDescent="0.3">
      <c r="A732" s="194"/>
      <c r="B732" s="126"/>
      <c r="C732" s="122"/>
      <c r="D732" s="127"/>
      <c r="E732" s="127"/>
      <c r="F732" s="127"/>
      <c r="G732" s="127"/>
      <c r="H732" s="127"/>
      <c r="I732" s="127"/>
      <c r="J732" s="106"/>
      <c r="K732" s="127"/>
      <c r="L732" s="127"/>
      <c r="M732" s="127"/>
      <c r="N732" s="127"/>
      <c r="O732" s="164"/>
      <c r="P732" s="164"/>
      <c r="Q732" s="164"/>
      <c r="R732" s="122"/>
      <c r="S732" s="127"/>
      <c r="T732" s="127"/>
      <c r="U732" s="127"/>
      <c r="V732" s="127"/>
      <c r="W732" s="127"/>
      <c r="X732" s="127"/>
      <c r="Y732" s="127"/>
      <c r="Z732" s="127"/>
    </row>
    <row r="733" spans="1:26" hidden="1" x14ac:dyDescent="0.3">
      <c r="A733" s="167"/>
      <c r="B733" s="132"/>
      <c r="C733" s="127"/>
      <c r="D733" s="127"/>
      <c r="E733" s="127"/>
      <c r="F733" s="127"/>
      <c r="G733" s="127"/>
      <c r="H733" s="127"/>
      <c r="I733" s="127"/>
      <c r="J733" s="106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127"/>
      <c r="V733" s="127"/>
      <c r="W733" s="127"/>
      <c r="X733" s="127"/>
      <c r="Y733" s="127"/>
      <c r="Z733" s="127"/>
    </row>
    <row r="734" spans="1:26" hidden="1" x14ac:dyDescent="0.3">
      <c r="A734" s="167"/>
      <c r="B734" s="167"/>
      <c r="C734" s="135"/>
      <c r="D734" s="136"/>
      <c r="E734" s="136"/>
      <c r="F734" s="136"/>
      <c r="G734" s="136"/>
      <c r="H734" s="136"/>
      <c r="I734" s="136"/>
      <c r="J734" s="198"/>
      <c r="K734" s="136"/>
      <c r="L734" s="136"/>
      <c r="M734" s="136"/>
      <c r="N734" s="136"/>
      <c r="O734" s="136"/>
      <c r="P734" s="136"/>
      <c r="Q734" s="136"/>
      <c r="R734" s="136"/>
      <c r="S734" s="136"/>
      <c r="T734" s="136"/>
      <c r="U734" s="136"/>
      <c r="V734" s="136"/>
      <c r="W734" s="136"/>
      <c r="X734" s="136"/>
      <c r="Y734" s="136"/>
      <c r="Z734" s="136"/>
    </row>
    <row r="735" spans="1:26" hidden="1" x14ac:dyDescent="0.3">
      <c r="A735" s="194"/>
      <c r="B735" s="165"/>
      <c r="C735" s="122"/>
      <c r="D735" s="127"/>
      <c r="E735" s="127"/>
      <c r="F735" s="127"/>
      <c r="G735" s="127"/>
      <c r="H735" s="127"/>
      <c r="I735" s="127"/>
      <c r="J735" s="106"/>
      <c r="K735" s="127"/>
      <c r="L735" s="127"/>
      <c r="M735" s="164"/>
      <c r="N735" s="122"/>
      <c r="O735" s="164"/>
      <c r="P735" s="164"/>
      <c r="Q735" s="164"/>
      <c r="R735" s="164"/>
      <c r="S735" s="164"/>
      <c r="T735" s="164"/>
      <c r="U735" s="164"/>
      <c r="V735" s="164"/>
      <c r="W735" s="127"/>
      <c r="X735" s="127"/>
      <c r="Y735" s="127"/>
      <c r="Z735" s="122"/>
    </row>
    <row r="736" spans="1:26" hidden="1" x14ac:dyDescent="0.3">
      <c r="A736" s="194"/>
      <c r="B736" s="166"/>
      <c r="C736" s="122"/>
      <c r="D736" s="127"/>
      <c r="E736" s="127"/>
      <c r="F736" s="127"/>
      <c r="G736" s="127"/>
      <c r="H736" s="127"/>
      <c r="I736" s="127"/>
      <c r="J736" s="106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127"/>
      <c r="V736" s="127"/>
      <c r="W736" s="127"/>
      <c r="X736" s="127"/>
      <c r="Y736" s="127"/>
      <c r="Z736" s="127"/>
    </row>
    <row r="737" spans="1:26" hidden="1" x14ac:dyDescent="0.3">
      <c r="A737" s="167"/>
      <c r="B737" s="132"/>
      <c r="C737" s="127"/>
      <c r="D737" s="127"/>
      <c r="E737" s="127"/>
      <c r="F737" s="127"/>
      <c r="G737" s="127"/>
      <c r="H737" s="127"/>
      <c r="I737" s="127"/>
      <c r="J737" s="106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127"/>
      <c r="V737" s="127"/>
      <c r="W737" s="127"/>
      <c r="X737" s="127"/>
      <c r="Y737" s="127"/>
      <c r="Z737" s="127"/>
    </row>
    <row r="738" spans="1:26" hidden="1" x14ac:dyDescent="0.3">
      <c r="A738" s="167"/>
      <c r="B738" s="167"/>
      <c r="C738" s="127"/>
      <c r="D738" s="127"/>
      <c r="E738" s="127"/>
      <c r="F738" s="127"/>
      <c r="G738" s="127"/>
      <c r="H738" s="127"/>
      <c r="I738" s="127"/>
      <c r="J738" s="106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127"/>
      <c r="V738" s="127"/>
      <c r="W738" s="127"/>
      <c r="X738" s="127"/>
      <c r="Y738" s="127"/>
      <c r="Z738" s="127"/>
    </row>
    <row r="739" spans="1:26" hidden="1" x14ac:dyDescent="0.3">
      <c r="A739" s="194"/>
      <c r="B739" s="132"/>
      <c r="C739" s="127"/>
      <c r="D739" s="127"/>
      <c r="E739" s="127"/>
      <c r="F739" s="127"/>
      <c r="G739" s="127"/>
      <c r="H739" s="127"/>
      <c r="I739" s="127"/>
      <c r="J739" s="106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127"/>
      <c r="V739" s="127"/>
      <c r="W739" s="127"/>
      <c r="X739" s="127"/>
      <c r="Y739" s="127"/>
      <c r="Z739" s="127"/>
    </row>
    <row r="740" spans="1:26" hidden="1" x14ac:dyDescent="0.3">
      <c r="A740" s="194"/>
      <c r="B740" s="132"/>
      <c r="C740" s="127"/>
      <c r="D740" s="127"/>
      <c r="E740" s="127"/>
      <c r="F740" s="127"/>
      <c r="G740" s="127"/>
      <c r="H740" s="127"/>
      <c r="I740" s="127"/>
      <c r="J740" s="106"/>
      <c r="K740" s="127"/>
      <c r="L740" s="127"/>
      <c r="M740" s="127"/>
      <c r="N740" s="127"/>
      <c r="O740" s="127"/>
      <c r="P740" s="127"/>
      <c r="Q740" s="127"/>
      <c r="R740" s="127"/>
      <c r="S740" s="127"/>
      <c r="T740" s="127"/>
      <c r="U740" s="127"/>
      <c r="V740" s="127"/>
      <c r="W740" s="127"/>
      <c r="X740" s="127"/>
      <c r="Y740" s="127"/>
      <c r="Z740" s="127"/>
    </row>
    <row r="741" spans="1:26" hidden="1" x14ac:dyDescent="0.3">
      <c r="A741" s="167"/>
      <c r="B741" s="132"/>
      <c r="C741" s="127"/>
      <c r="D741" s="127"/>
      <c r="E741" s="127"/>
      <c r="F741" s="127"/>
      <c r="G741" s="127"/>
      <c r="H741" s="127"/>
      <c r="I741" s="127"/>
      <c r="J741" s="106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7"/>
      <c r="Z741" s="127"/>
    </row>
    <row r="742" spans="1:26" hidden="1" x14ac:dyDescent="0.3">
      <c r="A742" s="167"/>
      <c r="B742" s="167"/>
      <c r="C742" s="127"/>
      <c r="D742" s="127"/>
      <c r="E742" s="127"/>
      <c r="F742" s="127"/>
      <c r="G742" s="127"/>
      <c r="H742" s="127"/>
      <c r="I742" s="127"/>
      <c r="J742" s="106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127"/>
      <c r="V742" s="127"/>
      <c r="W742" s="127"/>
      <c r="X742" s="127"/>
      <c r="Y742" s="127"/>
      <c r="Z742" s="127"/>
    </row>
    <row r="743" spans="1:26" hidden="1" x14ac:dyDescent="0.3">
      <c r="A743" s="194"/>
      <c r="B743" s="132"/>
      <c r="C743" s="127"/>
      <c r="D743" s="127"/>
      <c r="E743" s="127"/>
      <c r="F743" s="127"/>
      <c r="G743" s="127"/>
      <c r="H743" s="127"/>
      <c r="I743" s="127"/>
      <c r="J743" s="106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127"/>
      <c r="V743" s="127"/>
      <c r="W743" s="127"/>
      <c r="X743" s="127"/>
      <c r="Y743" s="127"/>
      <c r="Z743" s="127"/>
    </row>
    <row r="744" spans="1:26" hidden="1" x14ac:dyDescent="0.3">
      <c r="A744" s="194"/>
      <c r="B744" s="132"/>
      <c r="C744" s="127"/>
      <c r="D744" s="127"/>
      <c r="E744" s="127"/>
      <c r="F744" s="127"/>
      <c r="G744" s="127"/>
      <c r="H744" s="127"/>
      <c r="I744" s="127"/>
      <c r="J744" s="106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127"/>
      <c r="V744" s="127"/>
      <c r="W744" s="127"/>
      <c r="X744" s="127"/>
      <c r="Y744" s="127"/>
      <c r="Z744" s="127"/>
    </row>
    <row r="745" spans="1:26" hidden="1" x14ac:dyDescent="0.3">
      <c r="A745" s="167"/>
      <c r="B745" s="132"/>
      <c r="C745" s="127"/>
      <c r="D745" s="127"/>
      <c r="E745" s="127"/>
      <c r="F745" s="127"/>
      <c r="G745" s="127"/>
      <c r="H745" s="127"/>
      <c r="I745" s="127"/>
      <c r="J745" s="106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127"/>
      <c r="V745" s="127"/>
      <c r="W745" s="127"/>
      <c r="X745" s="127"/>
      <c r="Y745" s="127"/>
      <c r="Z745" s="127"/>
    </row>
    <row r="746" spans="1:26" hidden="1" x14ac:dyDescent="0.3">
      <c r="A746" s="167"/>
      <c r="B746" s="167"/>
      <c r="C746" s="137"/>
      <c r="D746" s="137"/>
      <c r="E746" s="137"/>
      <c r="F746" s="137"/>
      <c r="G746" s="137"/>
      <c r="H746" s="137"/>
      <c r="I746" s="137"/>
      <c r="J746" s="140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</row>
    <row r="747" spans="1:26" hidden="1" x14ac:dyDescent="0.3">
      <c r="A747" s="167"/>
      <c r="B747" s="167"/>
      <c r="C747" s="135"/>
      <c r="D747" s="135"/>
      <c r="E747" s="135"/>
      <c r="F747" s="135"/>
      <c r="G747" s="135"/>
      <c r="H747" s="135"/>
      <c r="I747" s="135"/>
      <c r="J747" s="197"/>
      <c r="K747" s="135"/>
      <c r="L747" s="135"/>
      <c r="M747" s="135"/>
      <c r="N747" s="135"/>
      <c r="O747" s="135"/>
      <c r="P747" s="135"/>
      <c r="Q747" s="135"/>
      <c r="R747" s="135"/>
      <c r="S747" s="135"/>
      <c r="T747" s="135"/>
      <c r="U747" s="135"/>
      <c r="V747" s="135"/>
      <c r="W747" s="135"/>
      <c r="X747" s="135"/>
      <c r="Y747" s="135"/>
      <c r="Z747" s="135"/>
    </row>
    <row r="748" spans="1:26" s="131" customFormat="1" hidden="1" x14ac:dyDescent="0.3">
      <c r="A748" s="167"/>
      <c r="B748" s="205"/>
      <c r="C748" s="169"/>
      <c r="D748" s="169"/>
      <c r="E748" s="169"/>
      <c r="F748" s="169"/>
      <c r="G748" s="169"/>
      <c r="H748" s="169"/>
      <c r="I748" s="169"/>
      <c r="J748" s="206"/>
      <c r="K748" s="169"/>
      <c r="L748" s="169"/>
      <c r="M748" s="169"/>
      <c r="N748" s="169"/>
      <c r="O748" s="169"/>
      <c r="P748" s="169"/>
      <c r="Q748" s="169"/>
      <c r="R748" s="169"/>
      <c r="S748" s="169"/>
      <c r="T748" s="169"/>
      <c r="U748" s="169"/>
      <c r="V748" s="169"/>
      <c r="W748" s="169"/>
      <c r="X748" s="169"/>
      <c r="Y748" s="169"/>
      <c r="Z748" s="169"/>
    </row>
    <row r="749" spans="1:26" s="131" customFormat="1" hidden="1" x14ac:dyDescent="0.3">
      <c r="A749" s="194"/>
      <c r="B749" s="132"/>
      <c r="C749" s="122"/>
      <c r="D749" s="127"/>
      <c r="E749" s="129"/>
      <c r="F749" s="170"/>
      <c r="G749" s="170"/>
      <c r="H749" s="170"/>
      <c r="I749" s="170"/>
      <c r="J749" s="171"/>
      <c r="K749" s="170"/>
      <c r="L749" s="170"/>
      <c r="M749" s="170"/>
      <c r="N749" s="170"/>
      <c r="O749" s="170"/>
      <c r="P749" s="170"/>
      <c r="Q749" s="170"/>
      <c r="R749" s="170"/>
      <c r="S749" s="170"/>
      <c r="T749" s="170"/>
      <c r="U749" s="170"/>
      <c r="V749" s="170"/>
      <c r="W749" s="170"/>
      <c r="X749" s="170"/>
      <c r="Y749" s="170"/>
      <c r="Z749" s="170"/>
    </row>
    <row r="750" spans="1:26" s="131" customFormat="1" hidden="1" x14ac:dyDescent="0.3">
      <c r="A750" s="167"/>
      <c r="B750" s="185"/>
      <c r="C750" s="170"/>
      <c r="D750" s="170"/>
      <c r="E750" s="170"/>
      <c r="F750" s="170"/>
      <c r="G750" s="170"/>
      <c r="H750" s="170"/>
      <c r="I750" s="170"/>
      <c r="J750" s="171"/>
      <c r="K750" s="170"/>
      <c r="L750" s="170"/>
      <c r="M750" s="170"/>
      <c r="N750" s="170"/>
      <c r="O750" s="170"/>
      <c r="P750" s="170"/>
      <c r="Q750" s="170"/>
      <c r="R750" s="170"/>
      <c r="S750" s="170"/>
      <c r="T750" s="170"/>
      <c r="U750" s="170"/>
      <c r="V750" s="170"/>
      <c r="W750" s="170"/>
      <c r="X750" s="170"/>
      <c r="Y750" s="170"/>
      <c r="Z750" s="170"/>
    </row>
    <row r="751" spans="1:26" hidden="1" x14ac:dyDescent="0.3">
      <c r="A751" s="167"/>
      <c r="B751" s="207"/>
      <c r="C751" s="172"/>
      <c r="D751" s="136"/>
      <c r="E751" s="136"/>
      <c r="F751" s="136"/>
      <c r="G751" s="136"/>
      <c r="H751" s="136"/>
      <c r="I751" s="136"/>
      <c r="J751" s="198"/>
      <c r="K751" s="136"/>
      <c r="L751" s="136"/>
      <c r="M751" s="136"/>
      <c r="N751" s="136"/>
      <c r="O751" s="136"/>
      <c r="P751" s="136"/>
      <c r="Q751" s="136"/>
      <c r="R751" s="136"/>
      <c r="S751" s="136"/>
      <c r="T751" s="136"/>
      <c r="U751" s="136"/>
      <c r="V751" s="136"/>
      <c r="W751" s="136"/>
      <c r="X751" s="136"/>
      <c r="Y751" s="136"/>
      <c r="Z751" s="136"/>
    </row>
    <row r="752" spans="1:26" hidden="1" x14ac:dyDescent="0.3">
      <c r="A752" s="194"/>
      <c r="B752" s="147"/>
      <c r="C752" s="122"/>
      <c r="D752" s="127"/>
      <c r="E752" s="170"/>
      <c r="F752" s="170"/>
      <c r="G752" s="170"/>
      <c r="H752" s="170"/>
      <c r="I752" s="170"/>
      <c r="J752" s="171"/>
      <c r="K752" s="170"/>
      <c r="L752" s="170"/>
      <c r="M752" s="170"/>
      <c r="N752" s="170"/>
      <c r="O752" s="170"/>
      <c r="P752" s="170"/>
      <c r="Q752" s="170"/>
      <c r="R752" s="170"/>
      <c r="S752" s="170"/>
      <c r="T752" s="170"/>
      <c r="U752" s="170"/>
      <c r="V752" s="170"/>
      <c r="W752" s="170"/>
      <c r="X752" s="170"/>
      <c r="Y752" s="170"/>
      <c r="Z752" s="170"/>
    </row>
    <row r="753" spans="1:26" hidden="1" x14ac:dyDescent="0.3">
      <c r="A753" s="167"/>
      <c r="B753" s="132"/>
      <c r="C753" s="122"/>
      <c r="D753" s="122"/>
      <c r="E753" s="122"/>
      <c r="F753" s="122"/>
      <c r="G753" s="122"/>
      <c r="H753" s="122"/>
      <c r="I753" s="122"/>
      <c r="J753" s="145"/>
      <c r="K753" s="122"/>
      <c r="L753" s="122"/>
      <c r="M753" s="122"/>
      <c r="N753" s="122"/>
      <c r="O753" s="122"/>
      <c r="P753" s="122"/>
      <c r="Q753" s="122"/>
      <c r="R753" s="122"/>
      <c r="S753" s="122"/>
      <c r="T753" s="122"/>
      <c r="U753" s="122"/>
      <c r="V753" s="122"/>
      <c r="W753" s="122"/>
      <c r="X753" s="122"/>
      <c r="Y753" s="122"/>
      <c r="Z753" s="122"/>
    </row>
    <row r="754" spans="1:26" hidden="1" x14ac:dyDescent="0.3">
      <c r="A754" s="167"/>
      <c r="B754" s="207"/>
      <c r="C754" s="172"/>
      <c r="D754" s="136"/>
      <c r="E754" s="136"/>
      <c r="F754" s="136"/>
      <c r="G754" s="136"/>
      <c r="H754" s="136"/>
      <c r="I754" s="136"/>
      <c r="J754" s="198"/>
      <c r="K754" s="136"/>
      <c r="L754" s="136"/>
      <c r="M754" s="136"/>
      <c r="N754" s="136"/>
      <c r="O754" s="136"/>
      <c r="P754" s="136"/>
      <c r="Q754" s="136"/>
      <c r="R754" s="136"/>
      <c r="S754" s="136"/>
      <c r="T754" s="136"/>
      <c r="U754" s="136"/>
      <c r="V754" s="136"/>
      <c r="W754" s="136"/>
      <c r="X754" s="136"/>
      <c r="Y754" s="136"/>
      <c r="Z754" s="136"/>
    </row>
    <row r="755" spans="1:26" hidden="1" x14ac:dyDescent="0.3">
      <c r="A755" s="194"/>
      <c r="B755" s="173"/>
      <c r="C755" s="122"/>
      <c r="D755" s="127"/>
      <c r="E755" s="127"/>
      <c r="F755" s="127"/>
      <c r="G755" s="127"/>
      <c r="H755" s="127"/>
      <c r="I755" s="127"/>
      <c r="J755" s="106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127"/>
      <c r="V755" s="127"/>
      <c r="W755" s="127"/>
      <c r="X755" s="127"/>
      <c r="Y755" s="127"/>
      <c r="Z755" s="127"/>
    </row>
    <row r="756" spans="1:26" hidden="1" x14ac:dyDescent="0.3">
      <c r="A756" s="194"/>
      <c r="B756" s="173"/>
      <c r="C756" s="122"/>
      <c r="D756" s="127"/>
      <c r="E756" s="127"/>
      <c r="F756" s="127"/>
      <c r="G756" s="127"/>
      <c r="H756" s="127"/>
      <c r="I756" s="127"/>
      <c r="J756" s="106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127"/>
      <c r="V756" s="127"/>
      <c r="W756" s="127"/>
      <c r="X756" s="127"/>
      <c r="Y756" s="127"/>
      <c r="Z756" s="127"/>
    </row>
    <row r="757" spans="1:26" hidden="1" x14ac:dyDescent="0.3">
      <c r="A757" s="194"/>
      <c r="B757" s="173"/>
      <c r="C757" s="122"/>
      <c r="D757" s="127"/>
      <c r="E757" s="127"/>
      <c r="F757" s="127"/>
      <c r="G757" s="127"/>
      <c r="H757" s="127"/>
      <c r="I757" s="127"/>
      <c r="J757" s="106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127"/>
      <c r="V757" s="127"/>
      <c r="W757" s="127"/>
      <c r="X757" s="127"/>
      <c r="Y757" s="127"/>
      <c r="Z757" s="127"/>
    </row>
    <row r="758" spans="1:26" hidden="1" x14ac:dyDescent="0.3">
      <c r="A758" s="194"/>
      <c r="B758" s="173"/>
      <c r="C758" s="122"/>
      <c r="D758" s="127"/>
      <c r="E758" s="127"/>
      <c r="F758" s="127"/>
      <c r="G758" s="127"/>
      <c r="H758" s="127"/>
      <c r="I758" s="127"/>
      <c r="J758" s="106"/>
      <c r="K758" s="127"/>
      <c r="L758" s="127"/>
      <c r="M758" s="127"/>
      <c r="N758" s="127"/>
      <c r="O758" s="127"/>
      <c r="P758" s="127"/>
      <c r="Q758" s="127"/>
      <c r="R758" s="127"/>
      <c r="S758" s="127"/>
      <c r="T758" s="127"/>
      <c r="U758" s="127"/>
      <c r="V758" s="127"/>
      <c r="W758" s="127"/>
      <c r="X758" s="127"/>
      <c r="Y758" s="127"/>
      <c r="Z758" s="127"/>
    </row>
    <row r="759" spans="1:26" hidden="1" x14ac:dyDescent="0.3">
      <c r="A759" s="194"/>
      <c r="B759" s="173"/>
      <c r="C759" s="122"/>
      <c r="D759" s="127"/>
      <c r="E759" s="127"/>
      <c r="F759" s="127"/>
      <c r="G759" s="127"/>
      <c r="H759" s="127"/>
      <c r="I759" s="127"/>
      <c r="J759" s="106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127"/>
      <c r="V759" s="127"/>
      <c r="W759" s="127"/>
      <c r="X759" s="127"/>
      <c r="Y759" s="127"/>
      <c r="Z759" s="127"/>
    </row>
    <row r="760" spans="1:26" hidden="1" x14ac:dyDescent="0.3">
      <c r="A760" s="194"/>
      <c r="B760" s="173"/>
      <c r="C760" s="122"/>
      <c r="D760" s="127"/>
      <c r="E760" s="127"/>
      <c r="F760" s="127"/>
      <c r="G760" s="127"/>
      <c r="H760" s="127"/>
      <c r="I760" s="127"/>
      <c r="J760" s="106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127"/>
      <c r="V760" s="127"/>
      <c r="W760" s="127"/>
      <c r="X760" s="127"/>
      <c r="Y760" s="127"/>
      <c r="Z760" s="127"/>
    </row>
    <row r="761" spans="1:26" hidden="1" x14ac:dyDescent="0.3">
      <c r="A761" s="194"/>
      <c r="B761" s="173"/>
      <c r="C761" s="122"/>
      <c r="D761" s="127"/>
      <c r="E761" s="127"/>
      <c r="F761" s="127"/>
      <c r="G761" s="127"/>
      <c r="H761" s="127"/>
      <c r="I761" s="127"/>
      <c r="J761" s="106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  <c r="Z761" s="127"/>
    </row>
    <row r="762" spans="1:26" s="131" customFormat="1" hidden="1" x14ac:dyDescent="0.3">
      <c r="A762" s="194"/>
      <c r="B762" s="128"/>
      <c r="C762" s="122"/>
      <c r="D762" s="127"/>
      <c r="E762" s="129"/>
      <c r="F762" s="174"/>
      <c r="G762" s="174"/>
      <c r="H762" s="174"/>
      <c r="I762" s="174"/>
      <c r="J762" s="175"/>
      <c r="K762" s="174"/>
      <c r="L762" s="170"/>
      <c r="M762" s="170"/>
      <c r="N762" s="170"/>
      <c r="O762" s="170"/>
      <c r="P762" s="170"/>
      <c r="Q762" s="170"/>
      <c r="R762" s="170"/>
      <c r="S762" s="170"/>
      <c r="T762" s="170"/>
      <c r="U762" s="170"/>
      <c r="V762" s="170"/>
      <c r="W762" s="170"/>
      <c r="X762" s="170"/>
      <c r="Y762" s="174"/>
      <c r="Z762" s="127"/>
    </row>
    <row r="763" spans="1:26" s="131" customFormat="1" hidden="1" x14ac:dyDescent="0.3">
      <c r="A763" s="194"/>
      <c r="B763" s="132"/>
      <c r="C763" s="122"/>
      <c r="D763" s="127"/>
      <c r="E763" s="129"/>
      <c r="F763" s="174"/>
      <c r="G763" s="174"/>
      <c r="H763" s="174"/>
      <c r="I763" s="174"/>
      <c r="J763" s="175"/>
      <c r="K763" s="174"/>
      <c r="L763" s="170"/>
      <c r="M763" s="170"/>
      <c r="N763" s="170"/>
      <c r="O763" s="170"/>
      <c r="P763" s="170"/>
      <c r="Q763" s="170"/>
      <c r="R763" s="170"/>
      <c r="S763" s="170"/>
      <c r="T763" s="170"/>
      <c r="U763" s="170"/>
      <c r="V763" s="170"/>
      <c r="W763" s="170"/>
      <c r="X763" s="170"/>
      <c r="Y763" s="174"/>
      <c r="Z763" s="170"/>
    </row>
    <row r="764" spans="1:26" hidden="1" x14ac:dyDescent="0.3">
      <c r="A764" s="194"/>
      <c r="B764" s="173"/>
      <c r="C764" s="122"/>
      <c r="D764" s="127"/>
      <c r="E764" s="127"/>
      <c r="F764" s="127"/>
      <c r="G764" s="127"/>
      <c r="H764" s="127"/>
      <c r="I764" s="127"/>
      <c r="J764" s="106"/>
      <c r="K764" s="127"/>
      <c r="L764" s="127"/>
      <c r="M764" s="127"/>
      <c r="N764" s="127"/>
      <c r="O764" s="127"/>
      <c r="P764" s="127"/>
      <c r="Q764" s="127"/>
      <c r="R764" s="127"/>
      <c r="S764" s="127"/>
      <c r="T764" s="127"/>
      <c r="U764" s="127"/>
      <c r="V764" s="127"/>
      <c r="W764" s="127"/>
      <c r="X764" s="127"/>
      <c r="Y764" s="127"/>
      <c r="Z764" s="127"/>
    </row>
    <row r="765" spans="1:26" s="131" customFormat="1" hidden="1" x14ac:dyDescent="0.3">
      <c r="A765" s="194"/>
      <c r="B765" s="128"/>
      <c r="C765" s="122"/>
      <c r="D765" s="127"/>
      <c r="E765" s="129"/>
      <c r="F765" s="174"/>
      <c r="G765" s="174"/>
      <c r="H765" s="174"/>
      <c r="I765" s="174"/>
      <c r="J765" s="175"/>
      <c r="K765" s="174"/>
      <c r="L765" s="170"/>
      <c r="M765" s="170"/>
      <c r="N765" s="170"/>
      <c r="O765" s="170"/>
      <c r="P765" s="170"/>
      <c r="Q765" s="170"/>
      <c r="R765" s="170"/>
      <c r="S765" s="170"/>
      <c r="T765" s="170"/>
      <c r="U765" s="170"/>
      <c r="V765" s="170"/>
      <c r="W765" s="170"/>
      <c r="X765" s="170"/>
      <c r="Y765" s="174"/>
      <c r="Z765" s="127"/>
    </row>
    <row r="766" spans="1:26" hidden="1" x14ac:dyDescent="0.3">
      <c r="A766" s="194"/>
      <c r="B766" s="173"/>
      <c r="C766" s="122"/>
      <c r="D766" s="127"/>
      <c r="E766" s="127"/>
      <c r="F766" s="127"/>
      <c r="G766" s="127"/>
      <c r="H766" s="127"/>
      <c r="I766" s="127"/>
      <c r="J766" s="106"/>
      <c r="K766" s="127"/>
      <c r="L766" s="127"/>
      <c r="M766" s="127"/>
      <c r="N766" s="127"/>
      <c r="O766" s="127"/>
      <c r="P766" s="127"/>
      <c r="Q766" s="127"/>
      <c r="R766" s="127"/>
      <c r="S766" s="127"/>
      <c r="T766" s="127"/>
      <c r="U766" s="127"/>
      <c r="V766" s="127"/>
      <c r="W766" s="127"/>
      <c r="X766" s="127"/>
      <c r="Y766" s="127"/>
      <c r="Z766" s="127"/>
    </row>
    <row r="767" spans="1:26" hidden="1" x14ac:dyDescent="0.3">
      <c r="A767" s="194"/>
      <c r="B767" s="173"/>
      <c r="C767" s="122"/>
      <c r="D767" s="127"/>
      <c r="E767" s="127"/>
      <c r="F767" s="127"/>
      <c r="G767" s="127"/>
      <c r="H767" s="127"/>
      <c r="I767" s="127"/>
      <c r="J767" s="106"/>
      <c r="K767" s="127"/>
      <c r="L767" s="127"/>
      <c r="M767" s="127"/>
      <c r="N767" s="127"/>
      <c r="O767" s="127"/>
      <c r="P767" s="127"/>
      <c r="Q767" s="127"/>
      <c r="R767" s="127"/>
      <c r="S767" s="127"/>
      <c r="T767" s="127"/>
      <c r="U767" s="127"/>
      <c r="V767" s="127"/>
      <c r="W767" s="127"/>
      <c r="X767" s="127"/>
      <c r="Y767" s="127"/>
      <c r="Z767" s="127"/>
    </row>
    <row r="768" spans="1:26" hidden="1" x14ac:dyDescent="0.3">
      <c r="A768" s="194"/>
      <c r="B768" s="173"/>
      <c r="C768" s="122"/>
      <c r="D768" s="127"/>
      <c r="E768" s="127"/>
      <c r="F768" s="127"/>
      <c r="G768" s="127"/>
      <c r="H768" s="127"/>
      <c r="I768" s="127"/>
      <c r="J768" s="106"/>
      <c r="K768" s="127"/>
      <c r="L768" s="127"/>
      <c r="M768" s="127"/>
      <c r="N768" s="127"/>
      <c r="O768" s="127"/>
      <c r="P768" s="127"/>
      <c r="Q768" s="127"/>
      <c r="R768" s="127"/>
      <c r="S768" s="127"/>
      <c r="T768" s="127"/>
      <c r="U768" s="127"/>
      <c r="V768" s="127"/>
      <c r="W768" s="127"/>
      <c r="X768" s="127"/>
      <c r="Y768" s="127"/>
      <c r="Z768" s="127"/>
    </row>
    <row r="769" spans="1:26" hidden="1" x14ac:dyDescent="0.3">
      <c r="A769" s="194"/>
      <c r="B769" s="173"/>
      <c r="C769" s="122"/>
      <c r="D769" s="127"/>
      <c r="E769" s="127"/>
      <c r="F769" s="127"/>
      <c r="G769" s="127"/>
      <c r="H769" s="127"/>
      <c r="I769" s="127"/>
      <c r="J769" s="106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127"/>
      <c r="V769" s="127"/>
      <c r="W769" s="127"/>
      <c r="X769" s="127"/>
      <c r="Y769" s="127"/>
      <c r="Z769" s="127"/>
    </row>
    <row r="770" spans="1:26" hidden="1" x14ac:dyDescent="0.3">
      <c r="A770" s="194"/>
      <c r="B770" s="173"/>
      <c r="C770" s="122"/>
      <c r="D770" s="127"/>
      <c r="E770" s="127"/>
      <c r="F770" s="127"/>
      <c r="G770" s="127"/>
      <c r="H770" s="127"/>
      <c r="I770" s="127"/>
      <c r="J770" s="106"/>
      <c r="K770" s="127"/>
      <c r="L770" s="127"/>
      <c r="M770" s="127"/>
      <c r="N770" s="127"/>
      <c r="O770" s="127"/>
      <c r="P770" s="127"/>
      <c r="Q770" s="127"/>
      <c r="R770" s="127"/>
      <c r="S770" s="127"/>
      <c r="T770" s="127"/>
      <c r="U770" s="127"/>
      <c r="V770" s="127"/>
      <c r="W770" s="127"/>
      <c r="X770" s="127"/>
      <c r="Y770" s="127"/>
      <c r="Z770" s="127"/>
    </row>
    <row r="771" spans="1:26" hidden="1" x14ac:dyDescent="0.3">
      <c r="A771" s="194"/>
      <c r="B771" s="173"/>
      <c r="C771" s="122"/>
      <c r="D771" s="127"/>
      <c r="E771" s="127"/>
      <c r="F771" s="127"/>
      <c r="G771" s="127"/>
      <c r="H771" s="127"/>
      <c r="I771" s="127"/>
      <c r="J771" s="106"/>
      <c r="K771" s="127"/>
      <c r="L771" s="127"/>
      <c r="M771" s="127"/>
      <c r="N771" s="127"/>
      <c r="O771" s="127"/>
      <c r="P771" s="127"/>
      <c r="Q771" s="127"/>
      <c r="R771" s="127"/>
      <c r="S771" s="127"/>
      <c r="T771" s="127"/>
      <c r="U771" s="127"/>
      <c r="V771" s="127"/>
      <c r="W771" s="127"/>
      <c r="X771" s="127"/>
      <c r="Y771" s="127"/>
      <c r="Z771" s="127"/>
    </row>
    <row r="772" spans="1:26" hidden="1" x14ac:dyDescent="0.3">
      <c r="A772" s="194"/>
      <c r="B772" s="173"/>
      <c r="C772" s="122"/>
      <c r="D772" s="127"/>
      <c r="E772" s="127"/>
      <c r="F772" s="127"/>
      <c r="G772" s="127"/>
      <c r="H772" s="127"/>
      <c r="I772" s="127"/>
      <c r="J772" s="106"/>
      <c r="K772" s="127"/>
      <c r="L772" s="127"/>
      <c r="M772" s="127"/>
      <c r="N772" s="127"/>
      <c r="O772" s="127"/>
      <c r="P772" s="127"/>
      <c r="Q772" s="127"/>
      <c r="R772" s="127"/>
      <c r="S772" s="127"/>
      <c r="T772" s="127"/>
      <c r="U772" s="127"/>
      <c r="V772" s="127"/>
      <c r="W772" s="127"/>
      <c r="X772" s="127"/>
      <c r="Y772" s="127"/>
      <c r="Z772" s="127"/>
    </row>
    <row r="773" spans="1:26" hidden="1" x14ac:dyDescent="0.3">
      <c r="A773" s="194"/>
      <c r="B773" s="126"/>
      <c r="C773" s="122"/>
      <c r="D773" s="122"/>
      <c r="E773" s="127"/>
      <c r="F773" s="127"/>
      <c r="G773" s="127"/>
      <c r="H773" s="127"/>
      <c r="I773" s="127"/>
      <c r="J773" s="106"/>
      <c r="K773" s="134"/>
      <c r="L773" s="127"/>
      <c r="M773" s="176"/>
      <c r="N773" s="177"/>
      <c r="O773" s="122"/>
      <c r="P773" s="122"/>
      <c r="Q773" s="177"/>
      <c r="R773" s="177"/>
      <c r="S773" s="170"/>
      <c r="T773" s="127"/>
      <c r="U773" s="170"/>
      <c r="V773" s="170"/>
      <c r="W773" s="174"/>
      <c r="X773" s="127"/>
      <c r="Y773" s="127"/>
      <c r="Z773" s="123"/>
    </row>
    <row r="774" spans="1:26" hidden="1" x14ac:dyDescent="0.3">
      <c r="A774" s="194"/>
      <c r="B774" s="173"/>
      <c r="C774" s="122"/>
      <c r="D774" s="127"/>
      <c r="E774" s="127"/>
      <c r="F774" s="127"/>
      <c r="G774" s="127"/>
      <c r="H774" s="127"/>
      <c r="I774" s="127"/>
      <c r="J774" s="106"/>
      <c r="K774" s="127"/>
      <c r="L774" s="127"/>
      <c r="M774" s="127"/>
      <c r="N774" s="127"/>
      <c r="O774" s="127"/>
      <c r="P774" s="127"/>
      <c r="Q774" s="127"/>
      <c r="R774" s="127"/>
      <c r="S774" s="127"/>
      <c r="T774" s="127"/>
      <c r="U774" s="127"/>
      <c r="V774" s="127"/>
      <c r="W774" s="127"/>
      <c r="X774" s="127"/>
      <c r="Y774" s="127"/>
      <c r="Z774" s="127"/>
    </row>
    <row r="775" spans="1:26" hidden="1" x14ac:dyDescent="0.3">
      <c r="A775" s="194"/>
      <c r="B775" s="173"/>
      <c r="C775" s="122"/>
      <c r="D775" s="127"/>
      <c r="E775" s="127"/>
      <c r="F775" s="127"/>
      <c r="G775" s="127"/>
      <c r="H775" s="127"/>
      <c r="I775" s="127"/>
      <c r="J775" s="106"/>
      <c r="K775" s="127"/>
      <c r="L775" s="127"/>
      <c r="M775" s="127"/>
      <c r="N775" s="127"/>
      <c r="O775" s="127"/>
      <c r="P775" s="127"/>
      <c r="Q775" s="127"/>
      <c r="R775" s="127"/>
      <c r="S775" s="127"/>
      <c r="T775" s="127"/>
      <c r="U775" s="127"/>
      <c r="V775" s="127"/>
      <c r="W775" s="127"/>
      <c r="X775" s="127"/>
      <c r="Y775" s="127"/>
      <c r="Z775" s="127"/>
    </row>
    <row r="776" spans="1:26" hidden="1" x14ac:dyDescent="0.3">
      <c r="A776" s="194"/>
      <c r="B776" s="173"/>
      <c r="C776" s="122"/>
      <c r="D776" s="127"/>
      <c r="E776" s="127"/>
      <c r="F776" s="127"/>
      <c r="G776" s="127"/>
      <c r="H776" s="127"/>
      <c r="I776" s="127"/>
      <c r="J776" s="106"/>
      <c r="K776" s="127"/>
      <c r="L776" s="127"/>
      <c r="M776" s="127"/>
      <c r="N776" s="127"/>
      <c r="O776" s="127"/>
      <c r="P776" s="127"/>
      <c r="Q776" s="127"/>
      <c r="R776" s="127"/>
      <c r="S776" s="127"/>
      <c r="T776" s="127"/>
      <c r="U776" s="127"/>
      <c r="V776" s="127"/>
      <c r="W776" s="127"/>
      <c r="X776" s="127"/>
      <c r="Y776" s="127"/>
      <c r="Z776" s="127"/>
    </row>
    <row r="777" spans="1:26" hidden="1" x14ac:dyDescent="0.3">
      <c r="A777" s="194"/>
      <c r="B777" s="173"/>
      <c r="C777" s="122"/>
      <c r="D777" s="127"/>
      <c r="E777" s="127"/>
      <c r="F777" s="127"/>
      <c r="G777" s="127"/>
      <c r="H777" s="127"/>
      <c r="I777" s="127"/>
      <c r="J777" s="106"/>
      <c r="K777" s="127"/>
      <c r="L777" s="127"/>
      <c r="M777" s="127"/>
      <c r="N777" s="127"/>
      <c r="O777" s="127"/>
      <c r="P777" s="127"/>
      <c r="Q777" s="127"/>
      <c r="R777" s="127"/>
      <c r="S777" s="127"/>
      <c r="T777" s="127"/>
      <c r="U777" s="127"/>
      <c r="V777" s="127"/>
      <c r="W777" s="127"/>
      <c r="X777" s="127"/>
      <c r="Y777" s="127"/>
      <c r="Z777" s="127"/>
    </row>
    <row r="778" spans="1:26" hidden="1" x14ac:dyDescent="0.3">
      <c r="A778" s="194"/>
      <c r="B778" s="173"/>
      <c r="C778" s="122"/>
      <c r="D778" s="127"/>
      <c r="E778" s="127"/>
      <c r="F778" s="127"/>
      <c r="G778" s="127"/>
      <c r="H778" s="127"/>
      <c r="I778" s="127"/>
      <c r="J778" s="106"/>
      <c r="K778" s="127"/>
      <c r="L778" s="127"/>
      <c r="M778" s="127"/>
      <c r="N778" s="127"/>
      <c r="O778" s="127"/>
      <c r="P778" s="127"/>
      <c r="Q778" s="127"/>
      <c r="R778" s="127"/>
      <c r="S778" s="127"/>
      <c r="T778" s="127"/>
      <c r="U778" s="127"/>
      <c r="V778" s="127"/>
      <c r="W778" s="127"/>
      <c r="X778" s="127"/>
      <c r="Y778" s="127"/>
      <c r="Z778" s="127"/>
    </row>
    <row r="779" spans="1:26" hidden="1" x14ac:dyDescent="0.3">
      <c r="A779" s="194"/>
      <c r="B779" s="173"/>
      <c r="C779" s="122"/>
      <c r="D779" s="127"/>
      <c r="E779" s="127"/>
      <c r="F779" s="127"/>
      <c r="G779" s="127"/>
      <c r="H779" s="127"/>
      <c r="I779" s="127"/>
      <c r="J779" s="106"/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127"/>
      <c r="V779" s="127"/>
      <c r="W779" s="127"/>
      <c r="X779" s="127"/>
      <c r="Y779" s="127"/>
      <c r="Z779" s="127"/>
    </row>
    <row r="780" spans="1:26" hidden="1" x14ac:dyDescent="0.3">
      <c r="A780" s="194"/>
      <c r="B780" s="173"/>
      <c r="C780" s="122"/>
      <c r="D780" s="127"/>
      <c r="E780" s="127"/>
      <c r="F780" s="127"/>
      <c r="G780" s="127"/>
      <c r="H780" s="127"/>
      <c r="I780" s="127"/>
      <c r="J780" s="106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/>
      <c r="X780" s="127"/>
      <c r="Y780" s="127"/>
      <c r="Z780" s="122"/>
    </row>
    <row r="781" spans="1:26" hidden="1" x14ac:dyDescent="0.3">
      <c r="A781" s="194"/>
      <c r="B781" s="173"/>
      <c r="C781" s="122"/>
      <c r="D781" s="127"/>
      <c r="E781" s="127"/>
      <c r="F781" s="127"/>
      <c r="G781" s="127"/>
      <c r="H781" s="127"/>
      <c r="I781" s="127"/>
      <c r="J781" s="106"/>
      <c r="K781" s="127"/>
      <c r="L781" s="127"/>
      <c r="M781" s="127"/>
      <c r="N781" s="127"/>
      <c r="O781" s="127"/>
      <c r="P781" s="127"/>
      <c r="Q781" s="127"/>
      <c r="R781" s="127"/>
      <c r="S781" s="127"/>
      <c r="T781" s="127"/>
      <c r="U781" s="127"/>
      <c r="V781" s="127"/>
      <c r="W781" s="127"/>
      <c r="X781" s="127"/>
      <c r="Y781" s="127"/>
      <c r="Z781" s="127"/>
    </row>
    <row r="782" spans="1:26" hidden="1" x14ac:dyDescent="0.3">
      <c r="A782" s="194"/>
      <c r="B782" s="173"/>
      <c r="C782" s="122"/>
      <c r="D782" s="127"/>
      <c r="E782" s="127"/>
      <c r="F782" s="127"/>
      <c r="G782" s="127"/>
      <c r="H782" s="127"/>
      <c r="I782" s="127"/>
      <c r="J782" s="106"/>
      <c r="K782" s="127"/>
      <c r="L782" s="127"/>
      <c r="M782" s="127"/>
      <c r="N782" s="127"/>
      <c r="O782" s="127"/>
      <c r="P782" s="127"/>
      <c r="Q782" s="127"/>
      <c r="R782" s="127"/>
      <c r="S782" s="127"/>
      <c r="T782" s="127"/>
      <c r="U782" s="127"/>
      <c r="V782" s="127"/>
      <c r="W782" s="127"/>
      <c r="X782" s="127"/>
      <c r="Y782" s="127"/>
      <c r="Z782" s="127"/>
    </row>
    <row r="783" spans="1:26" hidden="1" x14ac:dyDescent="0.3">
      <c r="A783" s="194"/>
      <c r="B783" s="173"/>
      <c r="C783" s="122"/>
      <c r="D783" s="127"/>
      <c r="E783" s="127"/>
      <c r="F783" s="127"/>
      <c r="G783" s="127"/>
      <c r="H783" s="127"/>
      <c r="I783" s="127"/>
      <c r="J783" s="106"/>
      <c r="K783" s="127"/>
      <c r="L783" s="127"/>
      <c r="M783" s="127"/>
      <c r="N783" s="127"/>
      <c r="O783" s="127"/>
      <c r="P783" s="127"/>
      <c r="Q783" s="127"/>
      <c r="R783" s="127"/>
      <c r="S783" s="127"/>
      <c r="T783" s="127"/>
      <c r="U783" s="127"/>
      <c r="V783" s="127"/>
      <c r="W783" s="127"/>
      <c r="X783" s="127"/>
      <c r="Y783" s="127"/>
      <c r="Z783" s="127"/>
    </row>
    <row r="784" spans="1:26" hidden="1" x14ac:dyDescent="0.3">
      <c r="A784" s="194"/>
      <c r="B784" s="173"/>
      <c r="C784" s="122"/>
      <c r="D784" s="127"/>
      <c r="E784" s="127"/>
      <c r="F784" s="127"/>
      <c r="G784" s="127"/>
      <c r="H784" s="127"/>
      <c r="I784" s="127"/>
      <c r="J784" s="106"/>
      <c r="K784" s="127"/>
      <c r="L784" s="127"/>
      <c r="M784" s="127"/>
      <c r="N784" s="127"/>
      <c r="O784" s="127"/>
      <c r="P784" s="127"/>
      <c r="Q784" s="127"/>
      <c r="R784" s="127"/>
      <c r="S784" s="127"/>
      <c r="T784" s="127"/>
      <c r="U784" s="127"/>
      <c r="V784" s="127"/>
      <c r="W784" s="127"/>
      <c r="X784" s="127"/>
      <c r="Y784" s="127"/>
      <c r="Z784" s="127"/>
    </row>
    <row r="785" spans="1:26" hidden="1" x14ac:dyDescent="0.3">
      <c r="A785" s="194"/>
      <c r="B785" s="173"/>
      <c r="C785" s="122"/>
      <c r="D785" s="127"/>
      <c r="E785" s="127"/>
      <c r="F785" s="127"/>
      <c r="G785" s="127"/>
      <c r="H785" s="127"/>
      <c r="I785" s="127"/>
      <c r="J785" s="106"/>
      <c r="K785" s="127"/>
      <c r="L785" s="127"/>
      <c r="M785" s="127"/>
      <c r="N785" s="127"/>
      <c r="O785" s="127"/>
      <c r="P785" s="127"/>
      <c r="Q785" s="127"/>
      <c r="R785" s="127"/>
      <c r="S785" s="127"/>
      <c r="T785" s="127"/>
      <c r="U785" s="127"/>
      <c r="V785" s="127"/>
      <c r="W785" s="127"/>
      <c r="X785" s="127"/>
      <c r="Y785" s="127"/>
      <c r="Z785" s="127"/>
    </row>
    <row r="786" spans="1:26" hidden="1" x14ac:dyDescent="0.3">
      <c r="A786" s="194"/>
      <c r="B786" s="173"/>
      <c r="C786" s="122"/>
      <c r="D786" s="127"/>
      <c r="E786" s="127"/>
      <c r="F786" s="127"/>
      <c r="G786" s="127"/>
      <c r="H786" s="127"/>
      <c r="I786" s="127"/>
      <c r="J786" s="106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127"/>
      <c r="V786" s="127"/>
      <c r="W786" s="127"/>
      <c r="X786" s="127"/>
      <c r="Y786" s="127"/>
      <c r="Z786" s="127"/>
    </row>
    <row r="787" spans="1:26" hidden="1" x14ac:dyDescent="0.3">
      <c r="A787" s="194"/>
      <c r="B787" s="173"/>
      <c r="C787" s="122"/>
      <c r="D787" s="127"/>
      <c r="E787" s="127"/>
      <c r="F787" s="127"/>
      <c r="G787" s="127"/>
      <c r="H787" s="127"/>
      <c r="I787" s="127"/>
      <c r="J787" s="106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127"/>
      <c r="V787" s="127"/>
      <c r="W787" s="127"/>
      <c r="X787" s="127"/>
      <c r="Y787" s="127"/>
      <c r="Z787" s="127"/>
    </row>
    <row r="788" spans="1:26" hidden="1" x14ac:dyDescent="0.3">
      <c r="A788" s="194"/>
      <c r="B788" s="173"/>
      <c r="C788" s="122"/>
      <c r="D788" s="127"/>
      <c r="E788" s="127"/>
      <c r="F788" s="127"/>
      <c r="G788" s="127"/>
      <c r="H788" s="127"/>
      <c r="I788" s="127"/>
      <c r="J788" s="106"/>
      <c r="K788" s="127"/>
      <c r="L788" s="127"/>
      <c r="M788" s="127"/>
      <c r="N788" s="127"/>
      <c r="O788" s="127"/>
      <c r="P788" s="127"/>
      <c r="Q788" s="127"/>
      <c r="R788" s="127"/>
      <c r="S788" s="127"/>
      <c r="T788" s="127"/>
      <c r="U788" s="127"/>
      <c r="V788" s="127"/>
      <c r="W788" s="127"/>
      <c r="X788" s="127"/>
      <c r="Y788" s="127"/>
      <c r="Z788" s="127"/>
    </row>
    <row r="789" spans="1:26" hidden="1" x14ac:dyDescent="0.3">
      <c r="A789" s="194"/>
      <c r="B789" s="173"/>
      <c r="C789" s="122"/>
      <c r="D789" s="127"/>
      <c r="E789" s="127"/>
      <c r="F789" s="127"/>
      <c r="G789" s="127"/>
      <c r="H789" s="127"/>
      <c r="I789" s="127"/>
      <c r="J789" s="106"/>
      <c r="K789" s="127"/>
      <c r="L789" s="127"/>
      <c r="M789" s="127"/>
      <c r="N789" s="127"/>
      <c r="O789" s="127"/>
      <c r="P789" s="127"/>
      <c r="Q789" s="127"/>
      <c r="R789" s="127"/>
      <c r="S789" s="127"/>
      <c r="T789" s="127"/>
      <c r="U789" s="127"/>
      <c r="V789" s="127"/>
      <c r="W789" s="127"/>
      <c r="X789" s="127"/>
      <c r="Y789" s="127"/>
      <c r="Z789" s="127"/>
    </row>
    <row r="790" spans="1:26" hidden="1" x14ac:dyDescent="0.3">
      <c r="A790" s="194"/>
      <c r="B790" s="173"/>
      <c r="C790" s="122"/>
      <c r="D790" s="127"/>
      <c r="E790" s="127"/>
      <c r="F790" s="127"/>
      <c r="G790" s="127"/>
      <c r="H790" s="127"/>
      <c r="I790" s="127"/>
      <c r="J790" s="106"/>
      <c r="K790" s="134"/>
      <c r="L790" s="127"/>
      <c r="M790" s="208"/>
      <c r="N790" s="127"/>
      <c r="O790" s="127"/>
      <c r="P790" s="127"/>
      <c r="Q790" s="127"/>
      <c r="R790" s="127"/>
      <c r="S790" s="127"/>
      <c r="T790" s="127"/>
      <c r="U790" s="127"/>
      <c r="V790" s="127"/>
      <c r="W790" s="127"/>
      <c r="X790" s="127"/>
      <c r="Y790" s="127"/>
      <c r="Z790" s="127"/>
    </row>
    <row r="791" spans="1:26" hidden="1" x14ac:dyDescent="0.3">
      <c r="A791" s="167"/>
      <c r="B791" s="132"/>
      <c r="C791" s="170"/>
      <c r="D791" s="170"/>
      <c r="E791" s="170"/>
      <c r="F791" s="170"/>
      <c r="G791" s="170"/>
      <c r="H791" s="170"/>
      <c r="I791" s="170"/>
      <c r="J791" s="171"/>
      <c r="K791" s="178"/>
      <c r="L791" s="170"/>
      <c r="M791" s="170"/>
      <c r="N791" s="170"/>
      <c r="O791" s="170"/>
      <c r="P791" s="170"/>
      <c r="Q791" s="170"/>
      <c r="R791" s="170"/>
      <c r="S791" s="170"/>
      <c r="T791" s="170"/>
      <c r="U791" s="170"/>
      <c r="V791" s="170"/>
      <c r="W791" s="170"/>
      <c r="X791" s="170"/>
      <c r="Y791" s="170"/>
      <c r="Z791" s="170"/>
    </row>
    <row r="792" spans="1:26" s="154" customFormat="1" hidden="1" x14ac:dyDescent="0.3">
      <c r="A792" s="167"/>
      <c r="B792" s="167"/>
      <c r="C792" s="142"/>
      <c r="D792" s="142"/>
      <c r="E792" s="142"/>
      <c r="F792" s="142"/>
      <c r="G792" s="142"/>
      <c r="H792" s="142"/>
      <c r="I792" s="142"/>
      <c r="J792" s="143"/>
      <c r="K792" s="149"/>
      <c r="L792" s="142"/>
      <c r="M792" s="142"/>
      <c r="N792" s="142"/>
      <c r="O792" s="142"/>
      <c r="P792" s="142"/>
      <c r="Q792" s="142"/>
      <c r="R792" s="142"/>
      <c r="S792" s="142"/>
      <c r="T792" s="142"/>
      <c r="U792" s="142"/>
      <c r="V792" s="142"/>
      <c r="W792" s="142"/>
      <c r="X792" s="142"/>
      <c r="Y792" s="142"/>
      <c r="Z792" s="142"/>
    </row>
    <row r="793" spans="1:26" hidden="1" x14ac:dyDescent="0.3">
      <c r="A793" s="167"/>
      <c r="B793" s="167"/>
      <c r="C793" s="135"/>
      <c r="D793" s="135"/>
      <c r="E793" s="135"/>
      <c r="F793" s="135"/>
      <c r="G793" s="135"/>
      <c r="H793" s="135"/>
      <c r="I793" s="135"/>
      <c r="J793" s="197"/>
      <c r="K793" s="135"/>
      <c r="L793" s="135"/>
      <c r="M793" s="135"/>
      <c r="N793" s="135"/>
      <c r="O793" s="135"/>
      <c r="P793" s="135"/>
      <c r="Q793" s="135"/>
      <c r="R793" s="135"/>
      <c r="S793" s="135"/>
      <c r="T793" s="135"/>
      <c r="U793" s="135"/>
      <c r="V793" s="135"/>
      <c r="W793" s="135"/>
      <c r="X793" s="135"/>
      <c r="Y793" s="135"/>
      <c r="Z793" s="135"/>
    </row>
    <row r="794" spans="1:26" hidden="1" x14ac:dyDescent="0.3">
      <c r="A794" s="194"/>
      <c r="B794" s="126"/>
      <c r="C794" s="122"/>
      <c r="D794" s="127"/>
      <c r="E794" s="122"/>
      <c r="F794" s="150"/>
      <c r="G794" s="170"/>
      <c r="H794" s="150"/>
      <c r="I794" s="150"/>
      <c r="J794" s="179"/>
      <c r="K794" s="180"/>
      <c r="L794" s="150"/>
      <c r="M794" s="181"/>
      <c r="N794" s="122"/>
      <c r="O794" s="170"/>
      <c r="P794" s="170"/>
      <c r="Q794" s="170"/>
      <c r="R794" s="170"/>
      <c r="S794" s="170"/>
      <c r="T794" s="170"/>
      <c r="U794" s="170"/>
      <c r="V794" s="170"/>
      <c r="W794" s="170"/>
      <c r="X794" s="170"/>
      <c r="Y794" s="170"/>
      <c r="Z794" s="127"/>
    </row>
    <row r="795" spans="1:26" hidden="1" x14ac:dyDescent="0.3">
      <c r="A795" s="194"/>
      <c r="B795" s="173"/>
      <c r="C795" s="122"/>
      <c r="D795" s="127"/>
      <c r="E795" s="122"/>
      <c r="F795" s="150"/>
      <c r="G795" s="170"/>
      <c r="H795" s="150"/>
      <c r="I795" s="150"/>
      <c r="J795" s="179"/>
      <c r="K795" s="180"/>
      <c r="L795" s="150"/>
      <c r="M795" s="181"/>
      <c r="N795" s="122"/>
      <c r="O795" s="170"/>
      <c r="P795" s="170"/>
      <c r="Q795" s="170"/>
      <c r="R795" s="170"/>
      <c r="S795" s="170"/>
      <c r="T795" s="170"/>
      <c r="U795" s="170"/>
      <c r="V795" s="170"/>
      <c r="W795" s="170"/>
      <c r="X795" s="170"/>
      <c r="Y795" s="170"/>
      <c r="Z795" s="170"/>
    </row>
    <row r="796" spans="1:26" hidden="1" x14ac:dyDescent="0.3">
      <c r="A796" s="194"/>
      <c r="B796" s="173"/>
      <c r="C796" s="122"/>
      <c r="D796" s="127"/>
      <c r="E796" s="122"/>
      <c r="F796" s="150"/>
      <c r="G796" s="170"/>
      <c r="H796" s="150"/>
      <c r="I796" s="150"/>
      <c r="J796" s="179"/>
      <c r="K796" s="180"/>
      <c r="L796" s="150"/>
      <c r="M796" s="181"/>
      <c r="N796" s="122"/>
      <c r="O796" s="170"/>
      <c r="P796" s="170"/>
      <c r="Q796" s="170"/>
      <c r="R796" s="170"/>
      <c r="S796" s="170"/>
      <c r="T796" s="170"/>
      <c r="U796" s="170"/>
      <c r="V796" s="170"/>
      <c r="W796" s="170"/>
      <c r="X796" s="170"/>
      <c r="Y796" s="170"/>
      <c r="Z796" s="170"/>
    </row>
    <row r="797" spans="1:26" hidden="1" x14ac:dyDescent="0.3">
      <c r="A797" s="194"/>
      <c r="B797" s="126"/>
      <c r="C797" s="122"/>
      <c r="D797" s="127"/>
      <c r="E797" s="150"/>
      <c r="F797" s="150"/>
      <c r="G797" s="170"/>
      <c r="H797" s="150"/>
      <c r="I797" s="150"/>
      <c r="J797" s="179"/>
      <c r="K797" s="180"/>
      <c r="L797" s="150"/>
      <c r="M797" s="150"/>
      <c r="N797" s="150"/>
      <c r="O797" s="170"/>
      <c r="P797" s="170"/>
      <c r="Q797" s="170"/>
      <c r="R797" s="170"/>
      <c r="S797" s="170"/>
      <c r="T797" s="170"/>
      <c r="U797" s="170"/>
      <c r="V797" s="170"/>
      <c r="W797" s="170"/>
      <c r="X797" s="170"/>
      <c r="Y797" s="170"/>
      <c r="Z797" s="127"/>
    </row>
    <row r="798" spans="1:26" hidden="1" x14ac:dyDescent="0.3">
      <c r="A798" s="194"/>
      <c r="B798" s="173"/>
      <c r="C798" s="122"/>
      <c r="D798" s="127"/>
      <c r="E798" s="150"/>
      <c r="F798" s="150"/>
      <c r="G798" s="170"/>
      <c r="H798" s="150"/>
      <c r="I798" s="150"/>
      <c r="J798" s="179"/>
      <c r="K798" s="180"/>
      <c r="L798" s="150"/>
      <c r="M798" s="150"/>
      <c r="N798" s="150"/>
      <c r="O798" s="170"/>
      <c r="P798" s="170"/>
      <c r="Q798" s="170"/>
      <c r="R798" s="170"/>
      <c r="S798" s="170"/>
      <c r="T798" s="170"/>
      <c r="U798" s="170"/>
      <c r="V798" s="170"/>
      <c r="W798" s="170"/>
      <c r="X798" s="170"/>
      <c r="Y798" s="170"/>
      <c r="Z798" s="170"/>
    </row>
    <row r="799" spans="1:26" hidden="1" x14ac:dyDescent="0.3">
      <c r="A799" s="194"/>
      <c r="B799" s="173"/>
      <c r="C799" s="122"/>
      <c r="D799" s="127"/>
      <c r="E799" s="150"/>
      <c r="F799" s="150"/>
      <c r="G799" s="170"/>
      <c r="H799" s="150"/>
      <c r="I799" s="150"/>
      <c r="J799" s="179"/>
      <c r="K799" s="180"/>
      <c r="L799" s="150"/>
      <c r="M799" s="150"/>
      <c r="N799" s="150"/>
      <c r="O799" s="170"/>
      <c r="P799" s="170"/>
      <c r="Q799" s="170"/>
      <c r="R799" s="170"/>
      <c r="S799" s="170"/>
      <c r="T799" s="170"/>
      <c r="U799" s="170"/>
      <c r="V799" s="170"/>
      <c r="W799" s="170"/>
      <c r="X799" s="170"/>
      <c r="Y799" s="170"/>
      <c r="Z799" s="170"/>
    </row>
    <row r="800" spans="1:26" hidden="1" x14ac:dyDescent="0.3">
      <c r="A800" s="194"/>
      <c r="B800" s="173"/>
      <c r="C800" s="122"/>
      <c r="D800" s="127"/>
      <c r="E800" s="150"/>
      <c r="F800" s="150"/>
      <c r="G800" s="170"/>
      <c r="H800" s="150"/>
      <c r="I800" s="150"/>
      <c r="J800" s="179"/>
      <c r="K800" s="180"/>
      <c r="L800" s="150"/>
      <c r="M800" s="150"/>
      <c r="N800" s="150"/>
      <c r="O800" s="170"/>
      <c r="P800" s="170"/>
      <c r="Q800" s="170"/>
      <c r="R800" s="170"/>
      <c r="S800" s="170"/>
      <c r="T800" s="170"/>
      <c r="U800" s="170"/>
      <c r="V800" s="170"/>
      <c r="W800" s="170"/>
      <c r="X800" s="170"/>
      <c r="Y800" s="170"/>
      <c r="Z800" s="170"/>
    </row>
    <row r="801" spans="1:26" hidden="1" x14ac:dyDescent="0.3">
      <c r="A801" s="194"/>
      <c r="B801" s="173"/>
      <c r="C801" s="122"/>
      <c r="D801" s="127"/>
      <c r="E801" s="150"/>
      <c r="F801" s="150"/>
      <c r="G801" s="170"/>
      <c r="H801" s="150"/>
      <c r="I801" s="150"/>
      <c r="J801" s="179"/>
      <c r="K801" s="180"/>
      <c r="L801" s="150"/>
      <c r="M801" s="150"/>
      <c r="N801" s="150"/>
      <c r="O801" s="170"/>
      <c r="P801" s="170"/>
      <c r="Q801" s="170"/>
      <c r="R801" s="170"/>
      <c r="S801" s="170"/>
      <c r="T801" s="170"/>
      <c r="U801" s="170"/>
      <c r="V801" s="170"/>
      <c r="W801" s="170"/>
      <c r="X801" s="170"/>
      <c r="Y801" s="170"/>
      <c r="Z801" s="170"/>
    </row>
    <row r="802" spans="1:26" hidden="1" x14ac:dyDescent="0.3">
      <c r="A802" s="194"/>
      <c r="B802" s="173"/>
      <c r="C802" s="122"/>
      <c r="D802" s="127"/>
      <c r="E802" s="150"/>
      <c r="F802" s="150"/>
      <c r="G802" s="170"/>
      <c r="H802" s="150"/>
      <c r="I802" s="150"/>
      <c r="J802" s="179"/>
      <c r="K802" s="180"/>
      <c r="L802" s="150"/>
      <c r="M802" s="150"/>
      <c r="N802" s="150"/>
      <c r="O802" s="170"/>
      <c r="P802" s="170"/>
      <c r="Q802" s="170"/>
      <c r="R802" s="170"/>
      <c r="S802" s="170"/>
      <c r="T802" s="170"/>
      <c r="U802" s="170"/>
      <c r="V802" s="170"/>
      <c r="W802" s="170"/>
      <c r="X802" s="170"/>
      <c r="Y802" s="170"/>
      <c r="Z802" s="170"/>
    </row>
    <row r="803" spans="1:26" hidden="1" x14ac:dyDescent="0.3">
      <c r="A803" s="194"/>
      <c r="B803" s="173"/>
      <c r="C803" s="122"/>
      <c r="D803" s="127"/>
      <c r="E803" s="150"/>
      <c r="F803" s="150"/>
      <c r="G803" s="170"/>
      <c r="H803" s="150"/>
      <c r="I803" s="150"/>
      <c r="J803" s="179"/>
      <c r="K803" s="180"/>
      <c r="L803" s="150"/>
      <c r="M803" s="150"/>
      <c r="N803" s="150"/>
      <c r="O803" s="170"/>
      <c r="P803" s="170"/>
      <c r="Q803" s="170"/>
      <c r="R803" s="170"/>
      <c r="S803" s="170"/>
      <c r="T803" s="170"/>
      <c r="U803" s="170"/>
      <c r="V803" s="170"/>
      <c r="W803" s="170"/>
      <c r="X803" s="170"/>
      <c r="Y803" s="170"/>
      <c r="Z803" s="170"/>
    </row>
    <row r="804" spans="1:26" hidden="1" x14ac:dyDescent="0.3">
      <c r="A804" s="194"/>
      <c r="B804" s="173"/>
      <c r="C804" s="122"/>
      <c r="D804" s="127"/>
      <c r="E804" s="150"/>
      <c r="F804" s="150"/>
      <c r="G804" s="170"/>
      <c r="H804" s="150"/>
      <c r="I804" s="150"/>
      <c r="J804" s="179"/>
      <c r="K804" s="180"/>
      <c r="L804" s="150"/>
      <c r="M804" s="150"/>
      <c r="N804" s="150"/>
      <c r="O804" s="170"/>
      <c r="P804" s="170"/>
      <c r="Q804" s="170"/>
      <c r="R804" s="170"/>
      <c r="S804" s="170"/>
      <c r="T804" s="170"/>
      <c r="U804" s="170"/>
      <c r="V804" s="170"/>
      <c r="W804" s="170"/>
      <c r="X804" s="170"/>
      <c r="Y804" s="170"/>
      <c r="Z804" s="170"/>
    </row>
    <row r="805" spans="1:26" hidden="1" x14ac:dyDescent="0.3">
      <c r="A805" s="194"/>
      <c r="B805" s="173"/>
      <c r="C805" s="122"/>
      <c r="D805" s="127"/>
      <c r="E805" s="150"/>
      <c r="F805" s="150"/>
      <c r="G805" s="170"/>
      <c r="H805" s="150"/>
      <c r="I805" s="150"/>
      <c r="J805" s="179"/>
      <c r="K805" s="180"/>
      <c r="L805" s="150"/>
      <c r="M805" s="150"/>
      <c r="N805" s="150"/>
      <c r="O805" s="170"/>
      <c r="P805" s="170"/>
      <c r="Q805" s="170"/>
      <c r="R805" s="170"/>
      <c r="S805" s="170"/>
      <c r="T805" s="170"/>
      <c r="U805" s="170"/>
      <c r="V805" s="170"/>
      <c r="W805" s="170"/>
      <c r="X805" s="170"/>
      <c r="Y805" s="170"/>
      <c r="Z805" s="170"/>
    </row>
    <row r="806" spans="1:26" hidden="1" x14ac:dyDescent="0.3">
      <c r="A806" s="194"/>
      <c r="B806" s="173"/>
      <c r="C806" s="122"/>
      <c r="D806" s="127"/>
      <c r="E806" s="150"/>
      <c r="F806" s="150"/>
      <c r="G806" s="170"/>
      <c r="H806" s="150"/>
      <c r="I806" s="150"/>
      <c r="J806" s="179"/>
      <c r="K806" s="180"/>
      <c r="L806" s="150"/>
      <c r="M806" s="150"/>
      <c r="N806" s="150"/>
      <c r="O806" s="170"/>
      <c r="P806" s="170"/>
      <c r="Q806" s="170"/>
      <c r="R806" s="170"/>
      <c r="S806" s="170"/>
      <c r="T806" s="170"/>
      <c r="U806" s="170"/>
      <c r="V806" s="170"/>
      <c r="W806" s="170"/>
      <c r="X806" s="170"/>
      <c r="Y806" s="170"/>
      <c r="Z806" s="170"/>
    </row>
    <row r="807" spans="1:26" hidden="1" x14ac:dyDescent="0.3">
      <c r="A807" s="194"/>
      <c r="B807" s="173"/>
      <c r="C807" s="122"/>
      <c r="D807" s="127"/>
      <c r="E807" s="150"/>
      <c r="F807" s="150"/>
      <c r="G807" s="170"/>
      <c r="H807" s="150"/>
      <c r="I807" s="150"/>
      <c r="J807" s="179"/>
      <c r="K807" s="180"/>
      <c r="L807" s="150"/>
      <c r="M807" s="150"/>
      <c r="N807" s="150"/>
      <c r="O807" s="170"/>
      <c r="P807" s="170"/>
      <c r="Q807" s="170"/>
      <c r="R807" s="170"/>
      <c r="S807" s="170"/>
      <c r="T807" s="170"/>
      <c r="U807" s="170"/>
      <c r="V807" s="170"/>
      <c r="W807" s="170"/>
      <c r="X807" s="170"/>
      <c r="Y807" s="170"/>
      <c r="Z807" s="170"/>
    </row>
    <row r="808" spans="1:26" hidden="1" x14ac:dyDescent="0.3">
      <c r="A808" s="194"/>
      <c r="B808" s="173"/>
      <c r="C808" s="122"/>
      <c r="D808" s="127"/>
      <c r="E808" s="150"/>
      <c r="F808" s="150"/>
      <c r="G808" s="170"/>
      <c r="H808" s="150"/>
      <c r="I808" s="150"/>
      <c r="J808" s="179"/>
      <c r="K808" s="180"/>
      <c r="L808" s="150"/>
      <c r="M808" s="150"/>
      <c r="N808" s="150"/>
      <c r="O808" s="170"/>
      <c r="P808" s="170"/>
      <c r="Q808" s="170"/>
      <c r="R808" s="170"/>
      <c r="S808" s="170"/>
      <c r="T808" s="170"/>
      <c r="U808" s="170"/>
      <c r="V808" s="170"/>
      <c r="W808" s="170"/>
      <c r="X808" s="170"/>
      <c r="Y808" s="170"/>
      <c r="Z808" s="170"/>
    </row>
    <row r="809" spans="1:26" hidden="1" x14ac:dyDescent="0.3">
      <c r="A809" s="194"/>
      <c r="B809" s="173"/>
      <c r="C809" s="122"/>
      <c r="D809" s="127"/>
      <c r="E809" s="150"/>
      <c r="F809" s="150"/>
      <c r="G809" s="170"/>
      <c r="H809" s="150"/>
      <c r="I809" s="150"/>
      <c r="J809" s="179"/>
      <c r="K809" s="180"/>
      <c r="L809" s="150"/>
      <c r="M809" s="150"/>
      <c r="N809" s="150"/>
      <c r="O809" s="170"/>
      <c r="P809" s="170"/>
      <c r="Q809" s="170"/>
      <c r="R809" s="170"/>
      <c r="S809" s="170"/>
      <c r="T809" s="170"/>
      <c r="U809" s="170"/>
      <c r="V809" s="170"/>
      <c r="W809" s="170"/>
      <c r="X809" s="170"/>
      <c r="Y809" s="170"/>
      <c r="Z809" s="170"/>
    </row>
    <row r="810" spans="1:26" hidden="1" x14ac:dyDescent="0.3">
      <c r="A810" s="194"/>
      <c r="B810" s="173"/>
      <c r="C810" s="122"/>
      <c r="D810" s="127"/>
      <c r="E810" s="150"/>
      <c r="F810" s="150"/>
      <c r="G810" s="170"/>
      <c r="H810" s="150"/>
      <c r="I810" s="150"/>
      <c r="J810" s="179"/>
      <c r="K810" s="180"/>
      <c r="L810" s="150"/>
      <c r="M810" s="150"/>
      <c r="N810" s="150"/>
      <c r="O810" s="170"/>
      <c r="P810" s="170"/>
      <c r="Q810" s="170"/>
      <c r="R810" s="170"/>
      <c r="S810" s="170"/>
      <c r="T810" s="170"/>
      <c r="U810" s="170"/>
      <c r="V810" s="170"/>
      <c r="W810" s="170"/>
      <c r="X810" s="170"/>
      <c r="Y810" s="170"/>
      <c r="Z810" s="170"/>
    </row>
    <row r="811" spans="1:26" hidden="1" x14ac:dyDescent="0.3">
      <c r="A811" s="194"/>
      <c r="B811" s="173"/>
      <c r="C811" s="122"/>
      <c r="D811" s="127"/>
      <c r="E811" s="150"/>
      <c r="F811" s="150"/>
      <c r="G811" s="170"/>
      <c r="H811" s="150"/>
      <c r="I811" s="150"/>
      <c r="J811" s="179"/>
      <c r="K811" s="180"/>
      <c r="L811" s="150"/>
      <c r="M811" s="150"/>
      <c r="N811" s="150"/>
      <c r="O811" s="170"/>
      <c r="P811" s="170"/>
      <c r="Q811" s="170"/>
      <c r="R811" s="170"/>
      <c r="S811" s="170"/>
      <c r="T811" s="170"/>
      <c r="U811" s="170"/>
      <c r="V811" s="170"/>
      <c r="W811" s="170"/>
      <c r="X811" s="170"/>
      <c r="Y811" s="170"/>
      <c r="Z811" s="170"/>
    </row>
    <row r="812" spans="1:26" hidden="1" x14ac:dyDescent="0.3">
      <c r="A812" s="194"/>
      <c r="B812" s="126"/>
      <c r="C812" s="122"/>
      <c r="D812" s="127"/>
      <c r="E812" s="150"/>
      <c r="F812" s="150"/>
      <c r="G812" s="170"/>
      <c r="H812" s="150"/>
      <c r="I812" s="150"/>
      <c r="J812" s="179"/>
      <c r="K812" s="180"/>
      <c r="L812" s="150"/>
      <c r="M812" s="150"/>
      <c r="N812" s="150"/>
      <c r="O812" s="170"/>
      <c r="P812" s="170"/>
      <c r="Q812" s="170"/>
      <c r="R812" s="170"/>
      <c r="S812" s="170"/>
      <c r="T812" s="170"/>
      <c r="U812" s="170"/>
      <c r="V812" s="170"/>
      <c r="W812" s="170"/>
      <c r="X812" s="170"/>
      <c r="Y812" s="170"/>
      <c r="Z812" s="127"/>
    </row>
    <row r="813" spans="1:26" hidden="1" x14ac:dyDescent="0.3">
      <c r="A813" s="194"/>
      <c r="B813" s="173"/>
      <c r="C813" s="122"/>
      <c r="D813" s="127"/>
      <c r="E813" s="150"/>
      <c r="F813" s="150"/>
      <c r="G813" s="170"/>
      <c r="H813" s="150"/>
      <c r="I813" s="150"/>
      <c r="J813" s="179"/>
      <c r="K813" s="180"/>
      <c r="L813" s="150"/>
      <c r="M813" s="150"/>
      <c r="N813" s="150"/>
      <c r="O813" s="170"/>
      <c r="P813" s="170"/>
      <c r="Q813" s="170"/>
      <c r="R813" s="170"/>
      <c r="S813" s="170"/>
      <c r="T813" s="170"/>
      <c r="U813" s="170"/>
      <c r="V813" s="170"/>
      <c r="W813" s="170"/>
      <c r="X813" s="170"/>
      <c r="Y813" s="170"/>
      <c r="Z813" s="170"/>
    </row>
    <row r="814" spans="1:26" hidden="1" x14ac:dyDescent="0.3">
      <c r="A814" s="194"/>
      <c r="B814" s="126"/>
      <c r="C814" s="122"/>
      <c r="D814" s="127"/>
      <c r="E814" s="150"/>
      <c r="F814" s="150"/>
      <c r="G814" s="170"/>
      <c r="H814" s="150"/>
      <c r="I814" s="150"/>
      <c r="J814" s="179"/>
      <c r="K814" s="180"/>
      <c r="L814" s="150"/>
      <c r="M814" s="150"/>
      <c r="N814" s="150"/>
      <c r="O814" s="170"/>
      <c r="P814" s="170"/>
      <c r="Q814" s="170"/>
      <c r="R814" s="170"/>
      <c r="S814" s="170"/>
      <c r="T814" s="170"/>
      <c r="U814" s="170"/>
      <c r="V814" s="170"/>
      <c r="W814" s="170"/>
      <c r="X814" s="170"/>
      <c r="Y814" s="170"/>
      <c r="Z814" s="127"/>
    </row>
    <row r="815" spans="1:26" hidden="1" x14ac:dyDescent="0.3">
      <c r="A815" s="194"/>
      <c r="B815" s="126"/>
      <c r="C815" s="122"/>
      <c r="D815" s="127"/>
      <c r="E815" s="150"/>
      <c r="F815" s="150"/>
      <c r="G815" s="170"/>
      <c r="H815" s="150"/>
      <c r="I815" s="150"/>
      <c r="J815" s="179"/>
      <c r="K815" s="180"/>
      <c r="L815" s="150"/>
      <c r="M815" s="150"/>
      <c r="N815" s="182"/>
      <c r="O815" s="170"/>
      <c r="P815" s="170"/>
      <c r="Q815" s="170"/>
      <c r="R815" s="170"/>
      <c r="S815" s="170"/>
      <c r="T815" s="170"/>
      <c r="U815" s="170"/>
      <c r="V815" s="170"/>
      <c r="W815" s="170"/>
      <c r="X815" s="170"/>
      <c r="Y815" s="170"/>
      <c r="Z815" s="127"/>
    </row>
    <row r="816" spans="1:26" hidden="1" x14ac:dyDescent="0.3">
      <c r="A816" s="194"/>
      <c r="B816" s="126"/>
      <c r="C816" s="122"/>
      <c r="D816" s="127"/>
      <c r="E816" s="150"/>
      <c r="F816" s="150"/>
      <c r="G816" s="170"/>
      <c r="H816" s="150"/>
      <c r="I816" s="150"/>
      <c r="J816" s="179"/>
      <c r="K816" s="180"/>
      <c r="L816" s="150"/>
      <c r="M816" s="150"/>
      <c r="N816" s="182"/>
      <c r="O816" s="170"/>
      <c r="P816" s="170"/>
      <c r="Q816" s="170"/>
      <c r="R816" s="170"/>
      <c r="S816" s="170"/>
      <c r="T816" s="170"/>
      <c r="U816" s="170"/>
      <c r="V816" s="170"/>
      <c r="W816" s="170"/>
      <c r="X816" s="170"/>
      <c r="Y816" s="170"/>
      <c r="Z816" s="127"/>
    </row>
    <row r="817" spans="1:26" hidden="1" x14ac:dyDescent="0.3">
      <c r="A817" s="194"/>
      <c r="B817" s="126"/>
      <c r="C817" s="122"/>
      <c r="D817" s="127"/>
      <c r="E817" s="122"/>
      <c r="F817" s="122"/>
      <c r="G817" s="170"/>
      <c r="H817" s="122"/>
      <c r="I817" s="122"/>
      <c r="J817" s="145"/>
      <c r="K817" s="125"/>
      <c r="L817" s="182"/>
      <c r="M817" s="122"/>
      <c r="N817" s="122"/>
      <c r="O817" s="170"/>
      <c r="P817" s="170"/>
      <c r="Q817" s="170"/>
      <c r="R817" s="170"/>
      <c r="S817" s="170"/>
      <c r="T817" s="170"/>
      <c r="U817" s="170"/>
      <c r="V817" s="170"/>
      <c r="W817" s="170"/>
      <c r="X817" s="170"/>
      <c r="Y817" s="170"/>
      <c r="Z817" s="122"/>
    </row>
    <row r="818" spans="1:26" hidden="1" x14ac:dyDescent="0.3">
      <c r="A818" s="194"/>
      <c r="B818" s="126"/>
      <c r="C818" s="122"/>
      <c r="D818" s="127"/>
      <c r="E818" s="150"/>
      <c r="F818" s="150"/>
      <c r="G818" s="170"/>
      <c r="H818" s="150"/>
      <c r="I818" s="150"/>
      <c r="J818" s="179"/>
      <c r="K818" s="180"/>
      <c r="L818" s="182"/>
      <c r="M818" s="150"/>
      <c r="N818" s="150"/>
      <c r="O818" s="170"/>
      <c r="P818" s="170"/>
      <c r="Q818" s="170"/>
      <c r="R818" s="170"/>
      <c r="S818" s="170"/>
      <c r="T818" s="170"/>
      <c r="U818" s="170"/>
      <c r="V818" s="170"/>
      <c r="W818" s="170"/>
      <c r="X818" s="170"/>
      <c r="Y818" s="170"/>
      <c r="Z818" s="150"/>
    </row>
    <row r="819" spans="1:26" hidden="1" x14ac:dyDescent="0.3">
      <c r="A819" s="194"/>
      <c r="B819" s="126"/>
      <c r="C819" s="122"/>
      <c r="D819" s="127"/>
      <c r="E819" s="150"/>
      <c r="F819" s="150"/>
      <c r="G819" s="170"/>
      <c r="H819" s="150"/>
      <c r="I819" s="150"/>
      <c r="J819" s="179"/>
      <c r="K819" s="180"/>
      <c r="L819" s="150"/>
      <c r="M819" s="150"/>
      <c r="N819" s="150"/>
      <c r="O819" s="170"/>
      <c r="P819" s="170"/>
      <c r="Q819" s="170"/>
      <c r="R819" s="170"/>
      <c r="S819" s="170"/>
      <c r="T819" s="170"/>
      <c r="U819" s="170"/>
      <c r="V819" s="170"/>
      <c r="W819" s="170"/>
      <c r="X819" s="170"/>
      <c r="Y819" s="170"/>
      <c r="Z819" s="150"/>
    </row>
    <row r="820" spans="1:26" hidden="1" x14ac:dyDescent="0.3">
      <c r="A820" s="194"/>
      <c r="B820" s="173"/>
      <c r="C820" s="122"/>
      <c r="D820" s="127"/>
      <c r="E820" s="150"/>
      <c r="F820" s="150"/>
      <c r="G820" s="170"/>
      <c r="H820" s="150"/>
      <c r="I820" s="150"/>
      <c r="J820" s="179"/>
      <c r="K820" s="180"/>
      <c r="L820" s="150"/>
      <c r="M820" s="150"/>
      <c r="N820" s="150"/>
      <c r="O820" s="170"/>
      <c r="P820" s="170"/>
      <c r="Q820" s="170"/>
      <c r="R820" s="170"/>
      <c r="S820" s="170"/>
      <c r="T820" s="170"/>
      <c r="U820" s="170"/>
      <c r="V820" s="170"/>
      <c r="W820" s="170"/>
      <c r="X820" s="170"/>
      <c r="Y820" s="170"/>
      <c r="Z820" s="170"/>
    </row>
    <row r="821" spans="1:26" s="131" customFormat="1" hidden="1" x14ac:dyDescent="0.3">
      <c r="A821" s="194"/>
      <c r="B821" s="132"/>
      <c r="C821" s="122"/>
      <c r="D821" s="127"/>
      <c r="E821" s="129"/>
      <c r="F821" s="170"/>
      <c r="G821" s="170"/>
      <c r="H821" s="170"/>
      <c r="I821" s="170"/>
      <c r="J821" s="171"/>
      <c r="K821" s="178"/>
      <c r="L821" s="170"/>
      <c r="M821" s="170"/>
      <c r="N821" s="170"/>
      <c r="O821" s="170"/>
      <c r="P821" s="170"/>
      <c r="Q821" s="170"/>
      <c r="R821" s="170"/>
      <c r="S821" s="170"/>
      <c r="T821" s="170"/>
      <c r="U821" s="170"/>
      <c r="V821" s="170"/>
      <c r="W821" s="170"/>
      <c r="X821" s="170"/>
      <c r="Y821" s="170"/>
      <c r="Z821" s="170"/>
    </row>
    <row r="822" spans="1:26" hidden="1" x14ac:dyDescent="0.3">
      <c r="A822" s="194"/>
      <c r="B822" s="126"/>
      <c r="C822" s="122"/>
      <c r="D822" s="127"/>
      <c r="E822" s="122"/>
      <c r="F822" s="150"/>
      <c r="G822" s="170"/>
      <c r="H822" s="150"/>
      <c r="I822" s="150"/>
      <c r="J822" s="179"/>
      <c r="K822" s="180"/>
      <c r="L822" s="150"/>
      <c r="M822" s="122"/>
      <c r="N822" s="122"/>
      <c r="O822" s="170"/>
      <c r="P822" s="170"/>
      <c r="Q822" s="170"/>
      <c r="R822" s="122"/>
      <c r="S822" s="170"/>
      <c r="T822" s="170"/>
      <c r="U822" s="170"/>
      <c r="V822" s="170"/>
      <c r="W822" s="170"/>
      <c r="X822" s="170"/>
      <c r="Y822" s="170"/>
      <c r="Z822" s="150"/>
    </row>
    <row r="823" spans="1:26" hidden="1" x14ac:dyDescent="0.3">
      <c r="A823" s="194"/>
      <c r="B823" s="126"/>
      <c r="C823" s="122"/>
      <c r="D823" s="127"/>
      <c r="E823" s="150"/>
      <c r="F823" s="150"/>
      <c r="G823" s="170"/>
      <c r="H823" s="150"/>
      <c r="I823" s="150"/>
      <c r="J823" s="179"/>
      <c r="K823" s="180"/>
      <c r="L823" s="150"/>
      <c r="M823" s="150"/>
      <c r="N823" s="150"/>
      <c r="O823" s="170"/>
      <c r="P823" s="170"/>
      <c r="Q823" s="170"/>
      <c r="R823" s="170"/>
      <c r="S823" s="170"/>
      <c r="T823" s="170"/>
      <c r="U823" s="170"/>
      <c r="V823" s="170"/>
      <c r="W823" s="170"/>
      <c r="X823" s="170"/>
      <c r="Y823" s="170"/>
      <c r="Z823" s="150"/>
    </row>
    <row r="824" spans="1:26" hidden="1" x14ac:dyDescent="0.3">
      <c r="A824" s="194"/>
      <c r="B824" s="126"/>
      <c r="C824" s="122"/>
      <c r="D824" s="127"/>
      <c r="E824" s="150"/>
      <c r="F824" s="150"/>
      <c r="G824" s="170"/>
      <c r="H824" s="150"/>
      <c r="I824" s="150"/>
      <c r="J824" s="179"/>
      <c r="K824" s="180"/>
      <c r="L824" s="150"/>
      <c r="M824" s="150"/>
      <c r="N824" s="150"/>
      <c r="O824" s="170"/>
      <c r="P824" s="170"/>
      <c r="Q824" s="170"/>
      <c r="R824" s="170"/>
      <c r="S824" s="170"/>
      <c r="T824" s="170"/>
      <c r="U824" s="170"/>
      <c r="V824" s="170"/>
      <c r="W824" s="170"/>
      <c r="X824" s="170"/>
      <c r="Y824" s="170"/>
      <c r="Z824" s="150"/>
    </row>
    <row r="825" spans="1:26" hidden="1" x14ac:dyDescent="0.3">
      <c r="A825" s="194"/>
      <c r="B825" s="126"/>
      <c r="C825" s="122"/>
      <c r="D825" s="127"/>
      <c r="E825" s="150"/>
      <c r="F825" s="150"/>
      <c r="G825" s="170"/>
      <c r="H825" s="150"/>
      <c r="I825" s="150"/>
      <c r="J825" s="179"/>
      <c r="K825" s="180"/>
      <c r="L825" s="150"/>
      <c r="M825" s="150"/>
      <c r="N825" s="150"/>
      <c r="O825" s="170"/>
      <c r="P825" s="170"/>
      <c r="Q825" s="170"/>
      <c r="R825" s="170"/>
      <c r="S825" s="170"/>
      <c r="T825" s="170"/>
      <c r="U825" s="170"/>
      <c r="V825" s="170"/>
      <c r="W825" s="170"/>
      <c r="X825" s="170"/>
      <c r="Y825" s="170"/>
      <c r="Z825" s="150"/>
    </row>
    <row r="826" spans="1:26" hidden="1" x14ac:dyDescent="0.3">
      <c r="A826" s="194"/>
      <c r="B826" s="173"/>
      <c r="C826" s="122"/>
      <c r="D826" s="127"/>
      <c r="E826" s="150"/>
      <c r="F826" s="150"/>
      <c r="G826" s="170"/>
      <c r="H826" s="150"/>
      <c r="I826" s="150"/>
      <c r="J826" s="179"/>
      <c r="K826" s="180"/>
      <c r="L826" s="150"/>
      <c r="M826" s="150"/>
      <c r="N826" s="150"/>
      <c r="O826" s="170"/>
      <c r="P826" s="170"/>
      <c r="Q826" s="170"/>
      <c r="R826" s="170"/>
      <c r="S826" s="170"/>
      <c r="T826" s="170"/>
      <c r="U826" s="170"/>
      <c r="V826" s="170"/>
      <c r="W826" s="170"/>
      <c r="X826" s="170"/>
      <c r="Y826" s="170"/>
      <c r="Z826" s="170"/>
    </row>
    <row r="827" spans="1:26" hidden="1" x14ac:dyDescent="0.3">
      <c r="A827" s="194"/>
      <c r="B827" s="173"/>
      <c r="C827" s="122"/>
      <c r="D827" s="127"/>
      <c r="E827" s="150"/>
      <c r="F827" s="150"/>
      <c r="G827" s="170"/>
      <c r="H827" s="150"/>
      <c r="I827" s="150"/>
      <c r="J827" s="179"/>
      <c r="K827" s="180"/>
      <c r="L827" s="150"/>
      <c r="M827" s="150"/>
      <c r="N827" s="150"/>
      <c r="O827" s="170"/>
      <c r="P827" s="170"/>
      <c r="Q827" s="170"/>
      <c r="R827" s="170"/>
      <c r="S827" s="170"/>
      <c r="T827" s="170"/>
      <c r="U827" s="170"/>
      <c r="V827" s="170"/>
      <c r="W827" s="170"/>
      <c r="X827" s="170"/>
      <c r="Y827" s="170"/>
      <c r="Z827" s="170"/>
    </row>
    <row r="828" spans="1:26" hidden="1" x14ac:dyDescent="0.3">
      <c r="A828" s="194"/>
      <c r="B828" s="173"/>
      <c r="C828" s="122"/>
      <c r="D828" s="127"/>
      <c r="E828" s="150"/>
      <c r="F828" s="150"/>
      <c r="G828" s="170"/>
      <c r="H828" s="150"/>
      <c r="I828" s="150"/>
      <c r="J828" s="179"/>
      <c r="K828" s="180"/>
      <c r="L828" s="150"/>
      <c r="M828" s="150"/>
      <c r="N828" s="150"/>
      <c r="O828" s="170"/>
      <c r="P828" s="170"/>
      <c r="Q828" s="170"/>
      <c r="R828" s="170"/>
      <c r="S828" s="170"/>
      <c r="T828" s="170"/>
      <c r="U828" s="170"/>
      <c r="V828" s="170"/>
      <c r="W828" s="170"/>
      <c r="X828" s="170"/>
      <c r="Y828" s="170"/>
      <c r="Z828" s="170"/>
    </row>
    <row r="829" spans="1:26" hidden="1" x14ac:dyDescent="0.3">
      <c r="A829" s="194"/>
      <c r="B829" s="173"/>
      <c r="C829" s="122"/>
      <c r="D829" s="127"/>
      <c r="E829" s="150"/>
      <c r="F829" s="150"/>
      <c r="G829" s="170"/>
      <c r="H829" s="150"/>
      <c r="I829" s="150"/>
      <c r="J829" s="179"/>
      <c r="K829" s="180"/>
      <c r="L829" s="150"/>
      <c r="M829" s="150"/>
      <c r="N829" s="150"/>
      <c r="O829" s="170"/>
      <c r="P829" s="170"/>
      <c r="Q829" s="170"/>
      <c r="R829" s="170"/>
      <c r="S829" s="170"/>
      <c r="T829" s="170"/>
      <c r="U829" s="170"/>
      <c r="V829" s="170"/>
      <c r="W829" s="170"/>
      <c r="X829" s="170"/>
      <c r="Y829" s="170"/>
      <c r="Z829" s="170"/>
    </row>
    <row r="830" spans="1:26" hidden="1" x14ac:dyDescent="0.3">
      <c r="A830" s="194"/>
      <c r="B830" s="173"/>
      <c r="C830" s="122"/>
      <c r="D830" s="127"/>
      <c r="E830" s="150"/>
      <c r="F830" s="150"/>
      <c r="G830" s="170"/>
      <c r="H830" s="150"/>
      <c r="I830" s="150"/>
      <c r="J830" s="179"/>
      <c r="K830" s="180"/>
      <c r="L830" s="150"/>
      <c r="M830" s="150"/>
      <c r="N830" s="150"/>
      <c r="O830" s="170"/>
      <c r="P830" s="170"/>
      <c r="Q830" s="170"/>
      <c r="R830" s="170"/>
      <c r="S830" s="170"/>
      <c r="T830" s="170"/>
      <c r="U830" s="170"/>
      <c r="V830" s="170"/>
      <c r="W830" s="170"/>
      <c r="X830" s="170"/>
      <c r="Y830" s="170"/>
      <c r="Z830" s="170"/>
    </row>
    <row r="831" spans="1:26" hidden="1" x14ac:dyDescent="0.3">
      <c r="A831" s="194"/>
      <c r="B831" s="126"/>
      <c r="C831" s="122"/>
      <c r="D831" s="127"/>
      <c r="E831" s="150"/>
      <c r="F831" s="150"/>
      <c r="G831" s="170"/>
      <c r="H831" s="150"/>
      <c r="I831" s="150"/>
      <c r="J831" s="179"/>
      <c r="K831" s="180"/>
      <c r="L831" s="150"/>
      <c r="M831" s="150"/>
      <c r="N831" s="150"/>
      <c r="O831" s="170"/>
      <c r="P831" s="170"/>
      <c r="Q831" s="170"/>
      <c r="R831" s="170"/>
      <c r="S831" s="170"/>
      <c r="T831" s="170"/>
      <c r="U831" s="170"/>
      <c r="V831" s="170"/>
      <c r="W831" s="170"/>
      <c r="X831" s="170"/>
      <c r="Y831" s="170"/>
      <c r="Z831" s="150"/>
    </row>
    <row r="832" spans="1:26" hidden="1" x14ac:dyDescent="0.3">
      <c r="A832" s="194"/>
      <c r="B832" s="126"/>
      <c r="C832" s="122"/>
      <c r="D832" s="127"/>
      <c r="E832" s="150"/>
      <c r="F832" s="150"/>
      <c r="G832" s="170"/>
      <c r="H832" s="150"/>
      <c r="I832" s="150"/>
      <c r="J832" s="179"/>
      <c r="K832" s="180"/>
      <c r="L832" s="150"/>
      <c r="M832" s="150"/>
      <c r="N832" s="150"/>
      <c r="O832" s="170"/>
      <c r="P832" s="170"/>
      <c r="Q832" s="170"/>
      <c r="R832" s="170"/>
      <c r="S832" s="170"/>
      <c r="T832" s="170"/>
      <c r="U832" s="170"/>
      <c r="V832" s="170"/>
      <c r="W832" s="170"/>
      <c r="X832" s="170"/>
      <c r="Y832" s="170"/>
      <c r="Z832" s="150"/>
    </row>
    <row r="833" spans="1:26" hidden="1" x14ac:dyDescent="0.3">
      <c r="A833" s="194"/>
      <c r="B833" s="173"/>
      <c r="C833" s="122"/>
      <c r="D833" s="127"/>
      <c r="E833" s="150"/>
      <c r="F833" s="150"/>
      <c r="G833" s="170"/>
      <c r="H833" s="150"/>
      <c r="I833" s="150"/>
      <c r="J833" s="179"/>
      <c r="K833" s="180"/>
      <c r="L833" s="150"/>
      <c r="M833" s="150"/>
      <c r="N833" s="150"/>
      <c r="O833" s="170"/>
      <c r="P833" s="170"/>
      <c r="Q833" s="170"/>
      <c r="R833" s="170"/>
      <c r="S833" s="170"/>
      <c r="T833" s="170"/>
      <c r="U833" s="170"/>
      <c r="V833" s="170"/>
      <c r="W833" s="170"/>
      <c r="X833" s="170"/>
      <c r="Y833" s="170"/>
      <c r="Z833" s="170"/>
    </row>
    <row r="834" spans="1:26" hidden="1" x14ac:dyDescent="0.3">
      <c r="A834" s="194"/>
      <c r="B834" s="173"/>
      <c r="C834" s="122"/>
      <c r="D834" s="127"/>
      <c r="E834" s="150"/>
      <c r="F834" s="150"/>
      <c r="G834" s="170"/>
      <c r="H834" s="150"/>
      <c r="I834" s="150"/>
      <c r="J834" s="179"/>
      <c r="K834" s="180"/>
      <c r="L834" s="150"/>
      <c r="M834" s="150"/>
      <c r="N834" s="150"/>
      <c r="O834" s="170"/>
      <c r="P834" s="170"/>
      <c r="Q834" s="170"/>
      <c r="R834" s="170"/>
      <c r="S834" s="170"/>
      <c r="T834" s="170"/>
      <c r="U834" s="170"/>
      <c r="V834" s="170"/>
      <c r="W834" s="170"/>
      <c r="X834" s="170"/>
      <c r="Y834" s="170"/>
      <c r="Z834" s="170"/>
    </row>
    <row r="835" spans="1:26" hidden="1" x14ac:dyDescent="0.3">
      <c r="A835" s="194"/>
      <c r="B835" s="173"/>
      <c r="C835" s="122"/>
      <c r="D835" s="127"/>
      <c r="E835" s="150"/>
      <c r="F835" s="150"/>
      <c r="G835" s="170"/>
      <c r="H835" s="150"/>
      <c r="I835" s="150"/>
      <c r="J835" s="179"/>
      <c r="K835" s="180"/>
      <c r="L835" s="150"/>
      <c r="M835" s="150"/>
      <c r="N835" s="150"/>
      <c r="O835" s="170"/>
      <c r="P835" s="170"/>
      <c r="Q835" s="170"/>
      <c r="R835" s="170"/>
      <c r="S835" s="170"/>
      <c r="T835" s="170"/>
      <c r="U835" s="170"/>
      <c r="V835" s="170"/>
      <c r="W835" s="170"/>
      <c r="X835" s="170"/>
      <c r="Y835" s="170"/>
      <c r="Z835" s="170"/>
    </row>
    <row r="836" spans="1:26" hidden="1" x14ac:dyDescent="0.3">
      <c r="A836" s="194"/>
      <c r="B836" s="173"/>
      <c r="C836" s="122"/>
      <c r="D836" s="127"/>
      <c r="E836" s="150"/>
      <c r="F836" s="150"/>
      <c r="G836" s="170"/>
      <c r="H836" s="150"/>
      <c r="I836" s="150"/>
      <c r="J836" s="179"/>
      <c r="K836" s="180"/>
      <c r="L836" s="150"/>
      <c r="M836" s="150"/>
      <c r="N836" s="150"/>
      <c r="O836" s="170"/>
      <c r="P836" s="170"/>
      <c r="Q836" s="170"/>
      <c r="R836" s="170"/>
      <c r="S836" s="170"/>
      <c r="T836" s="170"/>
      <c r="U836" s="170"/>
      <c r="V836" s="170"/>
      <c r="W836" s="170"/>
      <c r="X836" s="170"/>
      <c r="Y836" s="170"/>
      <c r="Z836" s="170"/>
    </row>
    <row r="837" spans="1:26" hidden="1" x14ac:dyDescent="0.3">
      <c r="A837" s="194"/>
      <c r="B837" s="173"/>
      <c r="C837" s="122"/>
      <c r="D837" s="127"/>
      <c r="E837" s="150"/>
      <c r="F837" s="150"/>
      <c r="G837" s="170"/>
      <c r="H837" s="150"/>
      <c r="I837" s="150"/>
      <c r="J837" s="179"/>
      <c r="K837" s="180"/>
      <c r="L837" s="150"/>
      <c r="M837" s="150"/>
      <c r="N837" s="150"/>
      <c r="O837" s="170"/>
      <c r="P837" s="170"/>
      <c r="Q837" s="170"/>
      <c r="R837" s="170"/>
      <c r="S837" s="170"/>
      <c r="T837" s="170"/>
      <c r="U837" s="170"/>
      <c r="V837" s="170"/>
      <c r="W837" s="170"/>
      <c r="X837" s="170"/>
      <c r="Y837" s="170"/>
      <c r="Z837" s="170"/>
    </row>
    <row r="838" spans="1:26" hidden="1" x14ac:dyDescent="0.3">
      <c r="A838" s="194"/>
      <c r="B838" s="173"/>
      <c r="C838" s="122"/>
      <c r="D838" s="127"/>
      <c r="E838" s="150"/>
      <c r="F838" s="150"/>
      <c r="G838" s="170"/>
      <c r="H838" s="150"/>
      <c r="I838" s="150"/>
      <c r="J838" s="179"/>
      <c r="K838" s="180"/>
      <c r="L838" s="150"/>
      <c r="M838" s="150"/>
      <c r="N838" s="150"/>
      <c r="O838" s="170"/>
      <c r="P838" s="170"/>
      <c r="Q838" s="170"/>
      <c r="R838" s="170"/>
      <c r="S838" s="170"/>
      <c r="T838" s="170"/>
      <c r="U838" s="170"/>
      <c r="V838" s="170"/>
      <c r="W838" s="170"/>
      <c r="X838" s="170"/>
      <c r="Y838" s="170"/>
      <c r="Z838" s="170"/>
    </row>
    <row r="839" spans="1:26" hidden="1" x14ac:dyDescent="0.3">
      <c r="A839" s="194"/>
      <c r="B839" s="173"/>
      <c r="C839" s="122"/>
      <c r="D839" s="127"/>
      <c r="E839" s="150"/>
      <c r="F839" s="150"/>
      <c r="G839" s="170"/>
      <c r="H839" s="150"/>
      <c r="I839" s="150"/>
      <c r="J839" s="179"/>
      <c r="K839" s="180"/>
      <c r="L839" s="150"/>
      <c r="M839" s="150"/>
      <c r="N839" s="150"/>
      <c r="O839" s="170"/>
      <c r="P839" s="170"/>
      <c r="Q839" s="170"/>
      <c r="R839" s="170"/>
      <c r="S839" s="170"/>
      <c r="T839" s="170"/>
      <c r="U839" s="170"/>
      <c r="V839" s="170"/>
      <c r="W839" s="170"/>
      <c r="X839" s="170"/>
      <c r="Y839" s="170"/>
      <c r="Z839" s="170"/>
    </row>
    <row r="840" spans="1:26" hidden="1" x14ac:dyDescent="0.3">
      <c r="A840" s="194"/>
      <c r="B840" s="173"/>
      <c r="C840" s="122"/>
      <c r="D840" s="127"/>
      <c r="E840" s="150"/>
      <c r="F840" s="150"/>
      <c r="G840" s="170"/>
      <c r="H840" s="150"/>
      <c r="I840" s="150"/>
      <c r="J840" s="179"/>
      <c r="K840" s="180"/>
      <c r="L840" s="150"/>
      <c r="M840" s="150"/>
      <c r="N840" s="150"/>
      <c r="O840" s="170"/>
      <c r="P840" s="170"/>
      <c r="Q840" s="170"/>
      <c r="R840" s="170"/>
      <c r="S840" s="170"/>
      <c r="T840" s="170"/>
      <c r="U840" s="170"/>
      <c r="V840" s="170"/>
      <c r="W840" s="170"/>
      <c r="X840" s="170"/>
      <c r="Y840" s="170"/>
      <c r="Z840" s="170"/>
    </row>
    <row r="841" spans="1:26" hidden="1" x14ac:dyDescent="0.3">
      <c r="A841" s="194"/>
      <c r="B841" s="126"/>
      <c r="C841" s="122"/>
      <c r="D841" s="127"/>
      <c r="E841" s="150"/>
      <c r="F841" s="150"/>
      <c r="G841" s="170"/>
      <c r="H841" s="150"/>
      <c r="I841" s="150"/>
      <c r="J841" s="179"/>
      <c r="K841" s="180"/>
      <c r="L841" s="150"/>
      <c r="M841" s="150"/>
      <c r="N841" s="150"/>
      <c r="O841" s="170"/>
      <c r="P841" s="170"/>
      <c r="Q841" s="170"/>
      <c r="R841" s="170"/>
      <c r="S841" s="170"/>
      <c r="T841" s="170"/>
      <c r="U841" s="170"/>
      <c r="V841" s="170"/>
      <c r="W841" s="170"/>
      <c r="X841" s="170"/>
      <c r="Y841" s="170"/>
      <c r="Z841" s="150"/>
    </row>
    <row r="842" spans="1:26" hidden="1" x14ac:dyDescent="0.3">
      <c r="A842" s="194"/>
      <c r="B842" s="126"/>
      <c r="C842" s="122"/>
      <c r="D842" s="127"/>
      <c r="E842" s="150"/>
      <c r="F842" s="150"/>
      <c r="G842" s="170"/>
      <c r="H842" s="150"/>
      <c r="I842" s="150"/>
      <c r="J842" s="179"/>
      <c r="K842" s="180"/>
      <c r="L842" s="150"/>
      <c r="M842" s="150"/>
      <c r="N842" s="150"/>
      <c r="O842" s="170"/>
      <c r="P842" s="170"/>
      <c r="Q842" s="170"/>
      <c r="R842" s="170"/>
      <c r="S842" s="170"/>
      <c r="T842" s="170"/>
      <c r="U842" s="170"/>
      <c r="V842" s="170"/>
      <c r="W842" s="170"/>
      <c r="X842" s="170"/>
      <c r="Y842" s="170"/>
      <c r="Z842" s="170"/>
    </row>
    <row r="843" spans="1:26" hidden="1" x14ac:dyDescent="0.3">
      <c r="A843" s="194"/>
      <c r="B843" s="173"/>
      <c r="C843" s="122"/>
      <c r="D843" s="127"/>
      <c r="E843" s="150"/>
      <c r="F843" s="150"/>
      <c r="G843" s="170"/>
      <c r="H843" s="150"/>
      <c r="I843" s="150"/>
      <c r="J843" s="179"/>
      <c r="K843" s="180"/>
      <c r="L843" s="150"/>
      <c r="M843" s="150"/>
      <c r="N843" s="150"/>
      <c r="O843" s="170"/>
      <c r="P843" s="170"/>
      <c r="Q843" s="170"/>
      <c r="R843" s="170"/>
      <c r="S843" s="170"/>
      <c r="T843" s="170"/>
      <c r="U843" s="170"/>
      <c r="V843" s="170"/>
      <c r="W843" s="170"/>
      <c r="X843" s="170"/>
      <c r="Y843" s="170"/>
      <c r="Z843" s="170"/>
    </row>
    <row r="844" spans="1:26" hidden="1" x14ac:dyDescent="0.3">
      <c r="A844" s="194"/>
      <c r="B844" s="126"/>
      <c r="C844" s="122"/>
      <c r="D844" s="127"/>
      <c r="E844" s="150"/>
      <c r="F844" s="150"/>
      <c r="G844" s="170"/>
      <c r="H844" s="150"/>
      <c r="I844" s="150"/>
      <c r="J844" s="179"/>
      <c r="K844" s="180"/>
      <c r="L844" s="150"/>
      <c r="M844" s="150"/>
      <c r="N844" s="150"/>
      <c r="O844" s="170"/>
      <c r="P844" s="170"/>
      <c r="Q844" s="170"/>
      <c r="R844" s="170"/>
      <c r="S844" s="170"/>
      <c r="T844" s="170"/>
      <c r="U844" s="170"/>
      <c r="V844" s="170"/>
      <c r="W844" s="170"/>
      <c r="X844" s="170"/>
      <c r="Y844" s="170"/>
      <c r="Z844" s="127"/>
    </row>
    <row r="845" spans="1:26" hidden="1" x14ac:dyDescent="0.3">
      <c r="A845" s="194"/>
      <c r="B845" s="126"/>
      <c r="C845" s="122"/>
      <c r="D845" s="127"/>
      <c r="E845" s="150"/>
      <c r="F845" s="150"/>
      <c r="G845" s="170"/>
      <c r="H845" s="150"/>
      <c r="I845" s="150"/>
      <c r="J845" s="179"/>
      <c r="K845" s="180"/>
      <c r="L845" s="150"/>
      <c r="M845" s="150"/>
      <c r="N845" s="150"/>
      <c r="O845" s="170"/>
      <c r="P845" s="170"/>
      <c r="Q845" s="170"/>
      <c r="R845" s="170"/>
      <c r="S845" s="170"/>
      <c r="T845" s="170"/>
      <c r="U845" s="170"/>
      <c r="V845" s="170"/>
      <c r="W845" s="170"/>
      <c r="X845" s="170"/>
      <c r="Y845" s="170"/>
      <c r="Z845" s="127"/>
    </row>
    <row r="846" spans="1:26" hidden="1" x14ac:dyDescent="0.3">
      <c r="A846" s="194"/>
      <c r="B846" s="126"/>
      <c r="C846" s="122"/>
      <c r="D846" s="127"/>
      <c r="E846" s="150"/>
      <c r="F846" s="150"/>
      <c r="G846" s="170"/>
      <c r="H846" s="150"/>
      <c r="I846" s="150"/>
      <c r="J846" s="179"/>
      <c r="K846" s="180"/>
      <c r="L846" s="150"/>
      <c r="M846" s="150"/>
      <c r="N846" s="150"/>
      <c r="O846" s="170"/>
      <c r="P846" s="170"/>
      <c r="Q846" s="170"/>
      <c r="R846" s="170"/>
      <c r="S846" s="170"/>
      <c r="T846" s="170"/>
      <c r="U846" s="170"/>
      <c r="V846" s="170"/>
      <c r="W846" s="170"/>
      <c r="X846" s="170"/>
      <c r="Y846" s="170"/>
      <c r="Z846" s="127"/>
    </row>
    <row r="847" spans="1:26" hidden="1" x14ac:dyDescent="0.3">
      <c r="A847" s="194"/>
      <c r="B847" s="126"/>
      <c r="C847" s="122"/>
      <c r="D847" s="127"/>
      <c r="E847" s="150"/>
      <c r="F847" s="150"/>
      <c r="G847" s="170"/>
      <c r="H847" s="150"/>
      <c r="I847" s="150"/>
      <c r="J847" s="179"/>
      <c r="K847" s="180"/>
      <c r="L847" s="150"/>
      <c r="M847" s="150"/>
      <c r="N847" s="150"/>
      <c r="O847" s="170"/>
      <c r="P847" s="170"/>
      <c r="Q847" s="170"/>
      <c r="R847" s="170"/>
      <c r="S847" s="170"/>
      <c r="T847" s="170"/>
      <c r="U847" s="170"/>
      <c r="V847" s="170"/>
      <c r="W847" s="170"/>
      <c r="X847" s="170"/>
      <c r="Y847" s="170"/>
      <c r="Z847" s="127"/>
    </row>
    <row r="848" spans="1:26" hidden="1" x14ac:dyDescent="0.3">
      <c r="A848" s="194"/>
      <c r="B848" s="126"/>
      <c r="C848" s="122"/>
      <c r="D848" s="127"/>
      <c r="E848" s="150"/>
      <c r="F848" s="150"/>
      <c r="G848" s="170"/>
      <c r="H848" s="150"/>
      <c r="I848" s="150"/>
      <c r="J848" s="179"/>
      <c r="K848" s="180"/>
      <c r="L848" s="150"/>
      <c r="M848" s="150"/>
      <c r="N848" s="150"/>
      <c r="O848" s="170"/>
      <c r="P848" s="170"/>
      <c r="Q848" s="170"/>
      <c r="R848" s="170"/>
      <c r="S848" s="170"/>
      <c r="T848" s="170"/>
      <c r="U848" s="170"/>
      <c r="V848" s="170"/>
      <c r="W848" s="170"/>
      <c r="X848" s="170"/>
      <c r="Y848" s="170"/>
      <c r="Z848" s="150"/>
    </row>
    <row r="849" spans="1:26" hidden="1" x14ac:dyDescent="0.3">
      <c r="A849" s="194"/>
      <c r="B849" s="126"/>
      <c r="C849" s="122"/>
      <c r="D849" s="127"/>
      <c r="E849" s="150"/>
      <c r="F849" s="150"/>
      <c r="G849" s="170"/>
      <c r="H849" s="150"/>
      <c r="I849" s="150"/>
      <c r="J849" s="179"/>
      <c r="K849" s="180"/>
      <c r="L849" s="150"/>
      <c r="M849" s="150"/>
      <c r="N849" s="150"/>
      <c r="O849" s="170"/>
      <c r="P849" s="170"/>
      <c r="Q849" s="170"/>
      <c r="R849" s="170"/>
      <c r="S849" s="170"/>
      <c r="T849" s="170"/>
      <c r="U849" s="170"/>
      <c r="V849" s="170"/>
      <c r="W849" s="170"/>
      <c r="X849" s="170"/>
      <c r="Y849" s="170"/>
      <c r="Z849" s="150"/>
    </row>
    <row r="850" spans="1:26" hidden="1" x14ac:dyDescent="0.3">
      <c r="A850" s="194"/>
      <c r="B850" s="126"/>
      <c r="C850" s="122"/>
      <c r="D850" s="127"/>
      <c r="E850" s="150"/>
      <c r="F850" s="150"/>
      <c r="G850" s="170"/>
      <c r="H850" s="150"/>
      <c r="I850" s="150"/>
      <c r="J850" s="179"/>
      <c r="K850" s="180"/>
      <c r="L850" s="150"/>
      <c r="M850" s="150"/>
      <c r="N850" s="150"/>
      <c r="O850" s="170"/>
      <c r="P850" s="170"/>
      <c r="Q850" s="170"/>
      <c r="R850" s="170"/>
      <c r="S850" s="170"/>
      <c r="T850" s="170"/>
      <c r="U850" s="170"/>
      <c r="V850" s="170"/>
      <c r="W850" s="170"/>
      <c r="X850" s="170"/>
      <c r="Y850" s="170"/>
      <c r="Z850" s="150"/>
    </row>
    <row r="851" spans="1:26" hidden="1" x14ac:dyDescent="0.3">
      <c r="A851" s="194"/>
      <c r="B851" s="126"/>
      <c r="C851" s="122"/>
      <c r="D851" s="127"/>
      <c r="E851" s="150"/>
      <c r="F851" s="150"/>
      <c r="G851" s="170"/>
      <c r="H851" s="150"/>
      <c r="I851" s="150"/>
      <c r="J851" s="179"/>
      <c r="K851" s="180"/>
      <c r="L851" s="150"/>
      <c r="M851" s="150"/>
      <c r="N851" s="150"/>
      <c r="O851" s="170"/>
      <c r="P851" s="170"/>
      <c r="Q851" s="170"/>
      <c r="R851" s="170"/>
      <c r="S851" s="170"/>
      <c r="T851" s="170"/>
      <c r="U851" s="170"/>
      <c r="V851" s="170"/>
      <c r="W851" s="170"/>
      <c r="X851" s="170"/>
      <c r="Y851" s="170"/>
      <c r="Z851" s="150"/>
    </row>
    <row r="852" spans="1:26" hidden="1" x14ac:dyDescent="0.3">
      <c r="A852" s="194"/>
      <c r="B852" s="126"/>
      <c r="C852" s="122"/>
      <c r="D852" s="127"/>
      <c r="E852" s="150"/>
      <c r="F852" s="150"/>
      <c r="G852" s="170"/>
      <c r="H852" s="150"/>
      <c r="I852" s="150"/>
      <c r="J852" s="179"/>
      <c r="K852" s="180"/>
      <c r="L852" s="150"/>
      <c r="M852" s="150"/>
      <c r="N852" s="150"/>
      <c r="O852" s="170"/>
      <c r="P852" s="170"/>
      <c r="Q852" s="170"/>
      <c r="R852" s="170"/>
      <c r="S852" s="170"/>
      <c r="T852" s="170"/>
      <c r="U852" s="170"/>
      <c r="V852" s="170"/>
      <c r="W852" s="170"/>
      <c r="X852" s="170"/>
      <c r="Y852" s="170"/>
      <c r="Z852" s="150"/>
    </row>
    <row r="853" spans="1:26" s="131" customFormat="1" hidden="1" x14ac:dyDescent="0.3">
      <c r="A853" s="194"/>
      <c r="B853" s="132"/>
      <c r="C853" s="122"/>
      <c r="D853" s="127"/>
      <c r="E853" s="129"/>
      <c r="F853" s="170"/>
      <c r="G853" s="170"/>
      <c r="H853" s="170"/>
      <c r="I853" s="170"/>
      <c r="J853" s="171"/>
      <c r="K853" s="178"/>
      <c r="L853" s="170"/>
      <c r="M853" s="170"/>
      <c r="N853" s="170"/>
      <c r="O853" s="170"/>
      <c r="P853" s="170"/>
      <c r="Q853" s="170"/>
      <c r="R853" s="170"/>
      <c r="S853" s="170"/>
      <c r="T853" s="170"/>
      <c r="U853" s="170"/>
      <c r="V853" s="170"/>
      <c r="W853" s="170"/>
      <c r="X853" s="170"/>
      <c r="Y853" s="170"/>
      <c r="Z853" s="170"/>
    </row>
    <row r="854" spans="1:26" hidden="1" x14ac:dyDescent="0.3">
      <c r="A854" s="194"/>
      <c r="B854" s="126"/>
      <c r="C854" s="122"/>
      <c r="D854" s="127"/>
      <c r="E854" s="150"/>
      <c r="F854" s="150"/>
      <c r="G854" s="170"/>
      <c r="H854" s="150"/>
      <c r="I854" s="150"/>
      <c r="J854" s="179"/>
      <c r="K854" s="180"/>
      <c r="L854" s="150"/>
      <c r="M854" s="150"/>
      <c r="N854" s="150"/>
      <c r="O854" s="170"/>
      <c r="P854" s="170"/>
      <c r="Q854" s="170"/>
      <c r="R854" s="170"/>
      <c r="S854" s="170"/>
      <c r="T854" s="170"/>
      <c r="U854" s="170"/>
      <c r="V854" s="170"/>
      <c r="W854" s="170"/>
      <c r="X854" s="170"/>
      <c r="Y854" s="170"/>
      <c r="Z854" s="150"/>
    </row>
    <row r="855" spans="1:26" hidden="1" x14ac:dyDescent="0.3">
      <c r="A855" s="194"/>
      <c r="B855" s="126"/>
      <c r="C855" s="122"/>
      <c r="D855" s="127"/>
      <c r="E855" s="150"/>
      <c r="F855" s="150"/>
      <c r="G855" s="170"/>
      <c r="H855" s="150"/>
      <c r="I855" s="150"/>
      <c r="J855" s="179"/>
      <c r="K855" s="180"/>
      <c r="L855" s="150"/>
      <c r="M855" s="150"/>
      <c r="N855" s="150"/>
      <c r="O855" s="170"/>
      <c r="P855" s="170"/>
      <c r="Q855" s="170"/>
      <c r="R855" s="170"/>
      <c r="S855" s="170"/>
      <c r="T855" s="170"/>
      <c r="U855" s="170"/>
      <c r="V855" s="170"/>
      <c r="W855" s="170"/>
      <c r="X855" s="170"/>
      <c r="Y855" s="170"/>
      <c r="Z855" s="150"/>
    </row>
    <row r="856" spans="1:26" s="131" customFormat="1" hidden="1" x14ac:dyDescent="0.3">
      <c r="A856" s="194"/>
      <c r="B856" s="132"/>
      <c r="C856" s="122"/>
      <c r="D856" s="127"/>
      <c r="E856" s="129"/>
      <c r="F856" s="170"/>
      <c r="G856" s="170"/>
      <c r="H856" s="170"/>
      <c r="I856" s="170"/>
      <c r="J856" s="171"/>
      <c r="K856" s="178"/>
      <c r="L856" s="170"/>
      <c r="M856" s="170"/>
      <c r="N856" s="170"/>
      <c r="O856" s="170"/>
      <c r="P856" s="170"/>
      <c r="Q856" s="170"/>
      <c r="R856" s="170"/>
      <c r="S856" s="170"/>
      <c r="T856" s="170"/>
      <c r="U856" s="170"/>
      <c r="V856" s="170"/>
      <c r="W856" s="170"/>
      <c r="X856" s="170"/>
      <c r="Y856" s="170"/>
      <c r="Z856" s="170"/>
    </row>
    <row r="857" spans="1:26" hidden="1" x14ac:dyDescent="0.3">
      <c r="A857" s="194"/>
      <c r="B857" s="126"/>
      <c r="C857" s="122"/>
      <c r="D857" s="127"/>
      <c r="E857" s="150"/>
      <c r="F857" s="150"/>
      <c r="G857" s="170"/>
      <c r="H857" s="150"/>
      <c r="I857" s="150"/>
      <c r="J857" s="179"/>
      <c r="K857" s="180"/>
      <c r="L857" s="150"/>
      <c r="M857" s="150"/>
      <c r="N857" s="150"/>
      <c r="O857" s="170"/>
      <c r="P857" s="170"/>
      <c r="Q857" s="170"/>
      <c r="R857" s="170"/>
      <c r="S857" s="170"/>
      <c r="T857" s="170"/>
      <c r="U857" s="170"/>
      <c r="V857" s="170"/>
      <c r="W857" s="170"/>
      <c r="X857" s="170"/>
      <c r="Y857" s="170"/>
      <c r="Z857" s="150"/>
    </row>
    <row r="858" spans="1:26" hidden="1" x14ac:dyDescent="0.3">
      <c r="A858" s="194"/>
      <c r="B858" s="126"/>
      <c r="C858" s="122"/>
      <c r="D858" s="127"/>
      <c r="E858" s="150"/>
      <c r="F858" s="150"/>
      <c r="G858" s="170"/>
      <c r="H858" s="150"/>
      <c r="I858" s="150"/>
      <c r="J858" s="179"/>
      <c r="K858" s="180"/>
      <c r="L858" s="150"/>
      <c r="M858" s="150"/>
      <c r="N858" s="150"/>
      <c r="O858" s="170"/>
      <c r="P858" s="170"/>
      <c r="Q858" s="170"/>
      <c r="R858" s="170"/>
      <c r="S858" s="170"/>
      <c r="T858" s="170"/>
      <c r="U858" s="170"/>
      <c r="V858" s="170"/>
      <c r="W858" s="170"/>
      <c r="X858" s="170"/>
      <c r="Y858" s="170"/>
      <c r="Z858" s="150"/>
    </row>
    <row r="859" spans="1:26" hidden="1" x14ac:dyDescent="0.3">
      <c r="A859" s="194"/>
      <c r="B859" s="126"/>
      <c r="C859" s="122"/>
      <c r="D859" s="127"/>
      <c r="E859" s="150"/>
      <c r="F859" s="150"/>
      <c r="G859" s="170"/>
      <c r="H859" s="150"/>
      <c r="I859" s="150"/>
      <c r="J859" s="179"/>
      <c r="K859" s="180"/>
      <c r="L859" s="150"/>
      <c r="M859" s="150"/>
      <c r="N859" s="150"/>
      <c r="O859" s="170"/>
      <c r="P859" s="170"/>
      <c r="Q859" s="170"/>
      <c r="R859" s="170"/>
      <c r="S859" s="170"/>
      <c r="T859" s="170"/>
      <c r="U859" s="170"/>
      <c r="V859" s="170"/>
      <c r="W859" s="170"/>
      <c r="X859" s="170"/>
      <c r="Y859" s="170"/>
      <c r="Z859" s="150"/>
    </row>
    <row r="860" spans="1:26" hidden="1" x14ac:dyDescent="0.3">
      <c r="A860" s="194"/>
      <c r="B860" s="126"/>
      <c r="C860" s="122"/>
      <c r="D860" s="127"/>
      <c r="E860" s="150"/>
      <c r="F860" s="150"/>
      <c r="G860" s="170"/>
      <c r="H860" s="150"/>
      <c r="I860" s="150"/>
      <c r="J860" s="179"/>
      <c r="K860" s="180"/>
      <c r="L860" s="150"/>
      <c r="M860" s="150"/>
      <c r="N860" s="150"/>
      <c r="O860" s="170"/>
      <c r="P860" s="170"/>
      <c r="Q860" s="170"/>
      <c r="R860" s="170"/>
      <c r="S860" s="170"/>
      <c r="T860" s="170"/>
      <c r="U860" s="170"/>
      <c r="V860" s="170"/>
      <c r="W860" s="170"/>
      <c r="X860" s="170"/>
      <c r="Y860" s="170"/>
      <c r="Z860" s="127"/>
    </row>
    <row r="861" spans="1:26" hidden="1" x14ac:dyDescent="0.3">
      <c r="A861" s="194"/>
      <c r="B861" s="126"/>
      <c r="C861" s="122"/>
      <c r="D861" s="127"/>
      <c r="E861" s="150"/>
      <c r="F861" s="150"/>
      <c r="G861" s="170"/>
      <c r="H861" s="150"/>
      <c r="I861" s="150"/>
      <c r="J861" s="179"/>
      <c r="K861" s="180"/>
      <c r="L861" s="150"/>
      <c r="M861" s="150"/>
      <c r="N861" s="150"/>
      <c r="O861" s="170"/>
      <c r="P861" s="170"/>
      <c r="Q861" s="170"/>
      <c r="R861" s="170"/>
      <c r="S861" s="170"/>
      <c r="T861" s="170"/>
      <c r="U861" s="170"/>
      <c r="V861" s="170"/>
      <c r="W861" s="170"/>
      <c r="X861" s="170"/>
      <c r="Y861" s="170"/>
      <c r="Z861" s="150"/>
    </row>
    <row r="862" spans="1:26" hidden="1" x14ac:dyDescent="0.3">
      <c r="A862" s="194"/>
      <c r="B862" s="126"/>
      <c r="C862" s="122"/>
      <c r="D862" s="127"/>
      <c r="E862" s="150"/>
      <c r="F862" s="150"/>
      <c r="G862" s="170"/>
      <c r="H862" s="150"/>
      <c r="I862" s="150"/>
      <c r="J862" s="179"/>
      <c r="K862" s="180"/>
      <c r="L862" s="150"/>
      <c r="M862" s="150"/>
      <c r="N862" s="150"/>
      <c r="O862" s="170"/>
      <c r="P862" s="170"/>
      <c r="Q862" s="170"/>
      <c r="R862" s="170"/>
      <c r="S862" s="170"/>
      <c r="T862" s="170"/>
      <c r="U862" s="170"/>
      <c r="V862" s="170"/>
      <c r="W862" s="170"/>
      <c r="X862" s="170"/>
      <c r="Y862" s="170"/>
      <c r="Z862" s="150"/>
    </row>
    <row r="863" spans="1:26" hidden="1" x14ac:dyDescent="0.3">
      <c r="A863" s="194"/>
      <c r="B863" s="126"/>
      <c r="C863" s="122"/>
      <c r="D863" s="127"/>
      <c r="E863" s="150"/>
      <c r="F863" s="150"/>
      <c r="G863" s="170"/>
      <c r="H863" s="150"/>
      <c r="I863" s="150"/>
      <c r="J863" s="179"/>
      <c r="K863" s="180"/>
      <c r="L863" s="150"/>
      <c r="M863" s="150"/>
      <c r="N863" s="150"/>
      <c r="O863" s="170"/>
      <c r="P863" s="170"/>
      <c r="Q863" s="170"/>
      <c r="R863" s="170"/>
      <c r="S863" s="170"/>
      <c r="T863" s="170"/>
      <c r="U863" s="170"/>
      <c r="V863" s="170"/>
      <c r="W863" s="170"/>
      <c r="X863" s="170"/>
      <c r="Y863" s="170"/>
      <c r="Z863" s="150"/>
    </row>
    <row r="864" spans="1:26" hidden="1" x14ac:dyDescent="0.3">
      <c r="A864" s="194"/>
      <c r="B864" s="126"/>
      <c r="C864" s="122"/>
      <c r="D864" s="127"/>
      <c r="E864" s="150"/>
      <c r="F864" s="150"/>
      <c r="G864" s="170"/>
      <c r="H864" s="150"/>
      <c r="I864" s="150"/>
      <c r="J864" s="179"/>
      <c r="K864" s="180"/>
      <c r="L864" s="150"/>
      <c r="M864" s="150"/>
      <c r="N864" s="150"/>
      <c r="O864" s="170"/>
      <c r="P864" s="170"/>
      <c r="Q864" s="170"/>
      <c r="R864" s="170"/>
      <c r="S864" s="170"/>
      <c r="T864" s="170"/>
      <c r="U864" s="170"/>
      <c r="V864" s="170"/>
      <c r="W864" s="170"/>
      <c r="X864" s="170"/>
      <c r="Y864" s="170"/>
      <c r="Z864" s="150"/>
    </row>
    <row r="865" spans="1:26" hidden="1" x14ac:dyDescent="0.3">
      <c r="A865" s="194"/>
      <c r="B865" s="126"/>
      <c r="C865" s="122"/>
      <c r="D865" s="127"/>
      <c r="E865" s="150"/>
      <c r="F865" s="150"/>
      <c r="G865" s="170"/>
      <c r="H865" s="150"/>
      <c r="I865" s="150"/>
      <c r="J865" s="179"/>
      <c r="K865" s="180"/>
      <c r="L865" s="150"/>
      <c r="M865" s="150"/>
      <c r="N865" s="150"/>
      <c r="O865" s="170"/>
      <c r="P865" s="170"/>
      <c r="Q865" s="170"/>
      <c r="R865" s="170"/>
      <c r="S865" s="170"/>
      <c r="T865" s="170"/>
      <c r="U865" s="170"/>
      <c r="V865" s="170"/>
      <c r="W865" s="170"/>
      <c r="X865" s="170"/>
      <c r="Y865" s="170"/>
      <c r="Z865" s="150"/>
    </row>
    <row r="866" spans="1:26" hidden="1" x14ac:dyDescent="0.3">
      <c r="A866" s="194"/>
      <c r="B866" s="132"/>
      <c r="C866" s="122"/>
      <c r="D866" s="127"/>
      <c r="E866" s="150"/>
      <c r="F866" s="150"/>
      <c r="G866" s="170"/>
      <c r="H866" s="150"/>
      <c r="I866" s="150"/>
      <c r="J866" s="179"/>
      <c r="K866" s="180"/>
      <c r="L866" s="150"/>
      <c r="M866" s="150"/>
      <c r="N866" s="150"/>
      <c r="O866" s="170"/>
      <c r="P866" s="170"/>
      <c r="Q866" s="170"/>
      <c r="R866" s="170"/>
      <c r="S866" s="170"/>
      <c r="T866" s="170"/>
      <c r="U866" s="170"/>
      <c r="V866" s="170"/>
      <c r="W866" s="170"/>
      <c r="X866" s="170"/>
      <c r="Y866" s="170"/>
      <c r="Z866" s="170"/>
    </row>
    <row r="867" spans="1:26" hidden="1" x14ac:dyDescent="0.3">
      <c r="A867" s="194"/>
      <c r="B867" s="132"/>
      <c r="C867" s="122"/>
      <c r="D867" s="127"/>
      <c r="E867" s="150"/>
      <c r="F867" s="150"/>
      <c r="G867" s="170"/>
      <c r="H867" s="150"/>
      <c r="I867" s="150"/>
      <c r="J867" s="179"/>
      <c r="K867" s="180"/>
      <c r="L867" s="150"/>
      <c r="M867" s="150"/>
      <c r="N867" s="150"/>
      <c r="O867" s="170"/>
      <c r="P867" s="170"/>
      <c r="Q867" s="170"/>
      <c r="R867" s="170"/>
      <c r="S867" s="170"/>
      <c r="T867" s="170"/>
      <c r="U867" s="170"/>
      <c r="V867" s="170"/>
      <c r="W867" s="170"/>
      <c r="X867" s="170"/>
      <c r="Y867" s="170"/>
      <c r="Z867" s="170"/>
    </row>
    <row r="868" spans="1:26" hidden="1" x14ac:dyDescent="0.3">
      <c r="A868" s="194"/>
      <c r="B868" s="132"/>
      <c r="C868" s="122"/>
      <c r="D868" s="127"/>
      <c r="E868" s="150"/>
      <c r="F868" s="150"/>
      <c r="G868" s="170"/>
      <c r="H868" s="150"/>
      <c r="I868" s="150"/>
      <c r="J868" s="179"/>
      <c r="K868" s="180"/>
      <c r="L868" s="150"/>
      <c r="M868" s="150"/>
      <c r="N868" s="150"/>
      <c r="O868" s="170"/>
      <c r="P868" s="170"/>
      <c r="Q868" s="170"/>
      <c r="R868" s="170"/>
      <c r="S868" s="170"/>
      <c r="T868" s="170"/>
      <c r="U868" s="170"/>
      <c r="V868" s="170"/>
      <c r="W868" s="170"/>
      <c r="X868" s="170"/>
      <c r="Y868" s="170"/>
      <c r="Z868" s="170"/>
    </row>
    <row r="869" spans="1:26" hidden="1" x14ac:dyDescent="0.3">
      <c r="A869" s="194"/>
      <c r="B869" s="132"/>
      <c r="C869" s="122"/>
      <c r="D869" s="127"/>
      <c r="E869" s="150"/>
      <c r="F869" s="150"/>
      <c r="G869" s="170"/>
      <c r="H869" s="150"/>
      <c r="I869" s="150"/>
      <c r="J869" s="179"/>
      <c r="K869" s="180"/>
      <c r="L869" s="150"/>
      <c r="M869" s="150"/>
      <c r="N869" s="150"/>
      <c r="O869" s="170"/>
      <c r="P869" s="170"/>
      <c r="Q869" s="170"/>
      <c r="R869" s="170"/>
      <c r="S869" s="170"/>
      <c r="T869" s="170"/>
      <c r="U869" s="170"/>
      <c r="V869" s="170"/>
      <c r="W869" s="170"/>
      <c r="X869" s="170"/>
      <c r="Y869" s="170"/>
      <c r="Z869" s="170"/>
    </row>
    <row r="870" spans="1:26" hidden="1" x14ac:dyDescent="0.3">
      <c r="A870" s="194"/>
      <c r="B870" s="132"/>
      <c r="C870" s="122"/>
      <c r="D870" s="127"/>
      <c r="E870" s="150"/>
      <c r="F870" s="150"/>
      <c r="G870" s="170"/>
      <c r="H870" s="150"/>
      <c r="I870" s="150"/>
      <c r="J870" s="179"/>
      <c r="K870" s="180"/>
      <c r="L870" s="150"/>
      <c r="M870" s="150"/>
      <c r="N870" s="150"/>
      <c r="O870" s="170"/>
      <c r="P870" s="170"/>
      <c r="Q870" s="170"/>
      <c r="R870" s="170"/>
      <c r="S870" s="170"/>
      <c r="T870" s="170"/>
      <c r="U870" s="170"/>
      <c r="V870" s="170"/>
      <c r="W870" s="170"/>
      <c r="X870" s="170"/>
      <c r="Y870" s="170"/>
      <c r="Z870" s="170"/>
    </row>
    <row r="871" spans="1:26" hidden="1" x14ac:dyDescent="0.3">
      <c r="A871" s="194"/>
      <c r="B871" s="132"/>
      <c r="C871" s="122"/>
      <c r="D871" s="127"/>
      <c r="E871" s="150"/>
      <c r="F871" s="150"/>
      <c r="G871" s="170"/>
      <c r="H871" s="150"/>
      <c r="I871" s="150"/>
      <c r="J871" s="179"/>
      <c r="K871" s="180"/>
      <c r="L871" s="150"/>
      <c r="M871" s="150"/>
      <c r="N871" s="150"/>
      <c r="O871" s="170"/>
      <c r="P871" s="170"/>
      <c r="Q871" s="170"/>
      <c r="R871" s="170"/>
      <c r="S871" s="170"/>
      <c r="T871" s="170"/>
      <c r="U871" s="170"/>
      <c r="V871" s="170"/>
      <c r="W871" s="170"/>
      <c r="X871" s="170"/>
      <c r="Y871" s="170"/>
      <c r="Z871" s="170"/>
    </row>
    <row r="872" spans="1:26" hidden="1" x14ac:dyDescent="0.3">
      <c r="A872" s="194"/>
      <c r="B872" s="132"/>
      <c r="C872" s="122"/>
      <c r="D872" s="127"/>
      <c r="E872" s="150"/>
      <c r="F872" s="150"/>
      <c r="G872" s="170"/>
      <c r="H872" s="150"/>
      <c r="I872" s="150"/>
      <c r="J872" s="179"/>
      <c r="K872" s="180"/>
      <c r="L872" s="150"/>
      <c r="M872" s="150"/>
      <c r="N872" s="150"/>
      <c r="O872" s="170"/>
      <c r="P872" s="170"/>
      <c r="Q872" s="170"/>
      <c r="R872" s="170"/>
      <c r="S872" s="170"/>
      <c r="T872" s="170"/>
      <c r="U872" s="170"/>
      <c r="V872" s="170"/>
      <c r="W872" s="170"/>
      <c r="X872" s="170"/>
      <c r="Y872" s="170"/>
      <c r="Z872" s="170"/>
    </row>
    <row r="873" spans="1:26" hidden="1" x14ac:dyDescent="0.3">
      <c r="A873" s="194"/>
      <c r="B873" s="132"/>
      <c r="C873" s="122"/>
      <c r="D873" s="127"/>
      <c r="E873" s="150"/>
      <c r="F873" s="150"/>
      <c r="G873" s="170"/>
      <c r="H873" s="150"/>
      <c r="I873" s="150"/>
      <c r="J873" s="179"/>
      <c r="K873" s="180"/>
      <c r="L873" s="150"/>
      <c r="M873" s="150"/>
      <c r="N873" s="150"/>
      <c r="O873" s="170"/>
      <c r="P873" s="170"/>
      <c r="Q873" s="170"/>
      <c r="R873" s="170"/>
      <c r="S873" s="170"/>
      <c r="T873" s="170"/>
      <c r="U873" s="170"/>
      <c r="V873" s="170"/>
      <c r="W873" s="170"/>
      <c r="X873" s="170"/>
      <c r="Y873" s="170"/>
      <c r="Z873" s="170"/>
    </row>
    <row r="874" spans="1:26" hidden="1" x14ac:dyDescent="0.3">
      <c r="A874" s="194"/>
      <c r="B874" s="132"/>
      <c r="C874" s="122"/>
      <c r="D874" s="127"/>
      <c r="E874" s="150"/>
      <c r="F874" s="150"/>
      <c r="G874" s="170"/>
      <c r="H874" s="150"/>
      <c r="I874" s="150"/>
      <c r="J874" s="179"/>
      <c r="K874" s="180"/>
      <c r="L874" s="150"/>
      <c r="M874" s="150"/>
      <c r="N874" s="150"/>
      <c r="O874" s="170"/>
      <c r="P874" s="170"/>
      <c r="Q874" s="170"/>
      <c r="R874" s="170"/>
      <c r="S874" s="170"/>
      <c r="T874" s="170"/>
      <c r="U874" s="170"/>
      <c r="V874" s="170"/>
      <c r="W874" s="170"/>
      <c r="X874" s="170"/>
      <c r="Y874" s="170"/>
      <c r="Z874" s="170"/>
    </row>
    <row r="875" spans="1:26" hidden="1" x14ac:dyDescent="0.3">
      <c r="A875" s="194"/>
      <c r="B875" s="132"/>
      <c r="C875" s="122"/>
      <c r="D875" s="127"/>
      <c r="E875" s="150"/>
      <c r="F875" s="150"/>
      <c r="G875" s="170"/>
      <c r="H875" s="150"/>
      <c r="I875" s="150"/>
      <c r="J875" s="179"/>
      <c r="K875" s="180"/>
      <c r="L875" s="150"/>
      <c r="M875" s="150"/>
      <c r="N875" s="150"/>
      <c r="O875" s="170"/>
      <c r="P875" s="170"/>
      <c r="Q875" s="170"/>
      <c r="R875" s="170"/>
      <c r="S875" s="170"/>
      <c r="T875" s="170"/>
      <c r="U875" s="170"/>
      <c r="V875" s="170"/>
      <c r="W875" s="170"/>
      <c r="X875" s="170"/>
      <c r="Y875" s="170"/>
      <c r="Z875" s="170"/>
    </row>
    <row r="876" spans="1:26" hidden="1" x14ac:dyDescent="0.3">
      <c r="A876" s="194"/>
      <c r="B876" s="132"/>
      <c r="C876" s="122"/>
      <c r="D876" s="127"/>
      <c r="E876" s="150"/>
      <c r="F876" s="150"/>
      <c r="G876" s="170"/>
      <c r="H876" s="150"/>
      <c r="I876" s="150"/>
      <c r="J876" s="179"/>
      <c r="K876" s="180"/>
      <c r="L876" s="150"/>
      <c r="M876" s="150"/>
      <c r="N876" s="150"/>
      <c r="O876" s="170"/>
      <c r="P876" s="170"/>
      <c r="Q876" s="170"/>
      <c r="R876" s="170"/>
      <c r="S876" s="170"/>
      <c r="T876" s="170"/>
      <c r="U876" s="170"/>
      <c r="V876" s="170"/>
      <c r="W876" s="170"/>
      <c r="X876" s="170"/>
      <c r="Y876" s="170"/>
      <c r="Z876" s="170"/>
    </row>
    <row r="877" spans="1:26" hidden="1" x14ac:dyDescent="0.3">
      <c r="A877" s="194"/>
      <c r="B877" s="132"/>
      <c r="C877" s="122"/>
      <c r="D877" s="127"/>
      <c r="E877" s="150"/>
      <c r="F877" s="150"/>
      <c r="G877" s="170"/>
      <c r="H877" s="150"/>
      <c r="I877" s="150"/>
      <c r="J877" s="179"/>
      <c r="K877" s="180"/>
      <c r="L877" s="150"/>
      <c r="M877" s="150"/>
      <c r="N877" s="150"/>
      <c r="O877" s="170"/>
      <c r="P877" s="170"/>
      <c r="Q877" s="170"/>
      <c r="R877" s="170"/>
      <c r="S877" s="170"/>
      <c r="T877" s="170"/>
      <c r="U877" s="170"/>
      <c r="V877" s="170"/>
      <c r="W877" s="170"/>
      <c r="X877" s="170"/>
      <c r="Y877" s="170"/>
      <c r="Z877" s="170"/>
    </row>
    <row r="878" spans="1:26" hidden="1" x14ac:dyDescent="0.3">
      <c r="A878" s="194"/>
      <c r="B878" s="132"/>
      <c r="C878" s="122"/>
      <c r="D878" s="127"/>
      <c r="E878" s="150"/>
      <c r="F878" s="150"/>
      <c r="G878" s="170"/>
      <c r="H878" s="150"/>
      <c r="I878" s="150"/>
      <c r="J878" s="179"/>
      <c r="K878" s="180"/>
      <c r="L878" s="150"/>
      <c r="M878" s="150"/>
      <c r="N878" s="150"/>
      <c r="O878" s="170"/>
      <c r="P878" s="170"/>
      <c r="Q878" s="170"/>
      <c r="R878" s="170"/>
      <c r="S878" s="170"/>
      <c r="T878" s="170"/>
      <c r="U878" s="170"/>
      <c r="V878" s="170"/>
      <c r="W878" s="170"/>
      <c r="X878" s="170"/>
      <c r="Y878" s="170"/>
      <c r="Z878" s="170"/>
    </row>
    <row r="879" spans="1:26" hidden="1" x14ac:dyDescent="0.3">
      <c r="A879" s="194"/>
      <c r="B879" s="132"/>
      <c r="C879" s="122"/>
      <c r="D879" s="127"/>
      <c r="E879" s="150"/>
      <c r="F879" s="150"/>
      <c r="G879" s="170"/>
      <c r="H879" s="150"/>
      <c r="I879" s="150"/>
      <c r="J879" s="179"/>
      <c r="K879" s="180"/>
      <c r="L879" s="150"/>
      <c r="M879" s="150"/>
      <c r="N879" s="150"/>
      <c r="O879" s="170"/>
      <c r="P879" s="170"/>
      <c r="Q879" s="170"/>
      <c r="R879" s="170"/>
      <c r="S879" s="170"/>
      <c r="T879" s="170"/>
      <c r="U879" s="170"/>
      <c r="V879" s="170"/>
      <c r="W879" s="170"/>
      <c r="X879" s="170"/>
      <c r="Y879" s="170"/>
      <c r="Z879" s="170"/>
    </row>
    <row r="880" spans="1:26" hidden="1" x14ac:dyDescent="0.3">
      <c r="A880" s="194"/>
      <c r="B880" s="132"/>
      <c r="C880" s="122"/>
      <c r="D880" s="127"/>
      <c r="E880" s="150"/>
      <c r="F880" s="150"/>
      <c r="G880" s="170"/>
      <c r="H880" s="150"/>
      <c r="I880" s="150"/>
      <c r="J880" s="179"/>
      <c r="K880" s="180"/>
      <c r="L880" s="150"/>
      <c r="M880" s="150"/>
      <c r="N880" s="150"/>
      <c r="O880" s="170"/>
      <c r="P880" s="170"/>
      <c r="Q880" s="170"/>
      <c r="R880" s="170"/>
      <c r="S880" s="170"/>
      <c r="T880" s="170"/>
      <c r="U880" s="170"/>
      <c r="V880" s="170"/>
      <c r="W880" s="170"/>
      <c r="X880" s="170"/>
      <c r="Y880" s="170"/>
      <c r="Z880" s="170"/>
    </row>
    <row r="881" spans="1:26" hidden="1" x14ac:dyDescent="0.3">
      <c r="A881" s="194"/>
      <c r="B881" s="132"/>
      <c r="C881" s="122"/>
      <c r="D881" s="127"/>
      <c r="E881" s="150"/>
      <c r="F881" s="150"/>
      <c r="G881" s="170"/>
      <c r="H881" s="150"/>
      <c r="I881" s="150"/>
      <c r="J881" s="179"/>
      <c r="K881" s="180"/>
      <c r="L881" s="150"/>
      <c r="M881" s="150"/>
      <c r="N881" s="150"/>
      <c r="O881" s="170"/>
      <c r="P881" s="170"/>
      <c r="Q881" s="170"/>
      <c r="R881" s="170"/>
      <c r="S881" s="170"/>
      <c r="T881" s="170"/>
      <c r="U881" s="170"/>
      <c r="V881" s="170"/>
      <c r="W881" s="170"/>
      <c r="X881" s="170"/>
      <c r="Y881" s="170"/>
      <c r="Z881" s="170"/>
    </row>
    <row r="882" spans="1:26" hidden="1" x14ac:dyDescent="0.3">
      <c r="A882" s="194"/>
      <c r="B882" s="132"/>
      <c r="C882" s="122"/>
      <c r="D882" s="127"/>
      <c r="E882" s="150"/>
      <c r="F882" s="150"/>
      <c r="G882" s="170"/>
      <c r="H882" s="150"/>
      <c r="I882" s="150"/>
      <c r="J882" s="179"/>
      <c r="K882" s="180"/>
      <c r="L882" s="150"/>
      <c r="M882" s="150"/>
      <c r="N882" s="150"/>
      <c r="O882" s="170"/>
      <c r="P882" s="170"/>
      <c r="Q882" s="170"/>
      <c r="R882" s="170"/>
      <c r="S882" s="170"/>
      <c r="T882" s="170"/>
      <c r="U882" s="170"/>
      <c r="V882" s="170"/>
      <c r="W882" s="170"/>
      <c r="X882" s="170"/>
      <c r="Y882" s="170"/>
      <c r="Z882" s="170"/>
    </row>
    <row r="883" spans="1:26" hidden="1" x14ac:dyDescent="0.3">
      <c r="A883" s="194"/>
      <c r="B883" s="132"/>
      <c r="C883" s="122"/>
      <c r="D883" s="127"/>
      <c r="E883" s="150"/>
      <c r="F883" s="150"/>
      <c r="G883" s="170"/>
      <c r="H883" s="150"/>
      <c r="I883" s="150"/>
      <c r="J883" s="179"/>
      <c r="K883" s="180"/>
      <c r="L883" s="150"/>
      <c r="M883" s="150"/>
      <c r="N883" s="150"/>
      <c r="O883" s="170"/>
      <c r="P883" s="170"/>
      <c r="Q883" s="170"/>
      <c r="R883" s="170"/>
      <c r="S883" s="170"/>
      <c r="T883" s="170"/>
      <c r="U883" s="170"/>
      <c r="V883" s="170"/>
      <c r="W883" s="170"/>
      <c r="X883" s="170"/>
      <c r="Y883" s="170"/>
      <c r="Z883" s="170"/>
    </row>
    <row r="884" spans="1:26" s="131" customFormat="1" hidden="1" x14ac:dyDescent="0.3">
      <c r="A884" s="194"/>
      <c r="B884" s="132"/>
      <c r="C884" s="122"/>
      <c r="D884" s="127"/>
      <c r="E884" s="170"/>
      <c r="F884" s="170"/>
      <c r="G884" s="170"/>
      <c r="H884" s="170"/>
      <c r="I884" s="170"/>
      <c r="J884" s="171"/>
      <c r="K884" s="178"/>
      <c r="L884" s="170"/>
      <c r="M884" s="170"/>
      <c r="N884" s="170"/>
      <c r="O884" s="170"/>
      <c r="P884" s="170"/>
      <c r="Q884" s="170"/>
      <c r="R884" s="170"/>
      <c r="S884" s="170"/>
      <c r="T884" s="170"/>
      <c r="U884" s="170"/>
      <c r="V884" s="170"/>
      <c r="W884" s="170"/>
      <c r="X884" s="170"/>
      <c r="Y884" s="170"/>
      <c r="Z884" s="127"/>
    </row>
    <row r="885" spans="1:26" s="131" customFormat="1" hidden="1" x14ac:dyDescent="0.3">
      <c r="A885" s="194"/>
      <c r="B885" s="132"/>
      <c r="C885" s="122"/>
      <c r="D885" s="127"/>
      <c r="E885" s="170"/>
      <c r="F885" s="170"/>
      <c r="G885" s="170"/>
      <c r="H885" s="170"/>
      <c r="I885" s="170"/>
      <c r="J885" s="171"/>
      <c r="K885" s="178"/>
      <c r="L885" s="170"/>
      <c r="M885" s="170"/>
      <c r="N885" s="170"/>
      <c r="O885" s="170"/>
      <c r="P885" s="170"/>
      <c r="Q885" s="170"/>
      <c r="R885" s="170"/>
      <c r="S885" s="170"/>
      <c r="T885" s="170"/>
      <c r="U885" s="170"/>
      <c r="V885" s="170"/>
      <c r="W885" s="170"/>
      <c r="X885" s="170"/>
      <c r="Y885" s="170"/>
      <c r="Z885" s="127"/>
    </row>
    <row r="886" spans="1:26" s="131" customFormat="1" hidden="1" x14ac:dyDescent="0.3">
      <c r="A886" s="194"/>
      <c r="B886" s="132"/>
      <c r="C886" s="122"/>
      <c r="D886" s="127"/>
      <c r="E886" s="170"/>
      <c r="F886" s="170"/>
      <c r="G886" s="170"/>
      <c r="H886" s="170"/>
      <c r="I886" s="170"/>
      <c r="J886" s="171"/>
      <c r="K886" s="178"/>
      <c r="L886" s="170"/>
      <c r="M886" s="170"/>
      <c r="N886" s="170"/>
      <c r="O886" s="170"/>
      <c r="P886" s="170"/>
      <c r="Q886" s="170"/>
      <c r="R886" s="170"/>
      <c r="S886" s="170"/>
      <c r="T886" s="170"/>
      <c r="U886" s="170"/>
      <c r="V886" s="170"/>
      <c r="W886" s="170"/>
      <c r="X886" s="170"/>
      <c r="Y886" s="170"/>
      <c r="Z886" s="170"/>
    </row>
    <row r="887" spans="1:26" s="131" customFormat="1" hidden="1" x14ac:dyDescent="0.3">
      <c r="A887" s="194"/>
      <c r="B887" s="132"/>
      <c r="C887" s="122"/>
      <c r="D887" s="127"/>
      <c r="E887" s="170"/>
      <c r="F887" s="170"/>
      <c r="G887" s="170"/>
      <c r="H887" s="170"/>
      <c r="I887" s="170"/>
      <c r="J887" s="171"/>
      <c r="K887" s="178"/>
      <c r="L887" s="170"/>
      <c r="M887" s="170"/>
      <c r="N887" s="170"/>
      <c r="O887" s="170"/>
      <c r="P887" s="170"/>
      <c r="Q887" s="170"/>
      <c r="R887" s="170"/>
      <c r="S887" s="170"/>
      <c r="T887" s="170"/>
      <c r="U887" s="170"/>
      <c r="V887" s="170"/>
      <c r="W887" s="170"/>
      <c r="X887" s="170"/>
      <c r="Y887" s="170"/>
      <c r="Z887" s="170"/>
    </row>
    <row r="888" spans="1:26" s="131" customFormat="1" hidden="1" x14ac:dyDescent="0.3">
      <c r="A888" s="194"/>
      <c r="B888" s="132"/>
      <c r="C888" s="122"/>
      <c r="D888" s="127"/>
      <c r="E888" s="170"/>
      <c r="F888" s="170"/>
      <c r="G888" s="170"/>
      <c r="H888" s="170"/>
      <c r="I888" s="170"/>
      <c r="J888" s="171"/>
      <c r="K888" s="178"/>
      <c r="L888" s="170"/>
      <c r="M888" s="170"/>
      <c r="N888" s="170"/>
      <c r="O888" s="170"/>
      <c r="P888" s="170"/>
      <c r="Q888" s="170"/>
      <c r="R888" s="170"/>
      <c r="S888" s="170"/>
      <c r="T888" s="170"/>
      <c r="U888" s="170"/>
      <c r="V888" s="170"/>
      <c r="W888" s="170"/>
      <c r="X888" s="170"/>
      <c r="Y888" s="170"/>
      <c r="Z888" s="170"/>
    </row>
    <row r="889" spans="1:26" s="131" customFormat="1" hidden="1" x14ac:dyDescent="0.3">
      <c r="A889" s="194"/>
      <c r="B889" s="132"/>
      <c r="C889" s="122"/>
      <c r="D889" s="127"/>
      <c r="E889" s="170"/>
      <c r="F889" s="170"/>
      <c r="G889" s="170"/>
      <c r="H889" s="170"/>
      <c r="I889" s="170"/>
      <c r="J889" s="171"/>
      <c r="K889" s="178"/>
      <c r="L889" s="170"/>
      <c r="M889" s="170"/>
      <c r="N889" s="170"/>
      <c r="O889" s="170"/>
      <c r="P889" s="170"/>
      <c r="Q889" s="170"/>
      <c r="R889" s="170"/>
      <c r="S889" s="170"/>
      <c r="T889" s="170"/>
      <c r="U889" s="170"/>
      <c r="V889" s="170"/>
      <c r="W889" s="170"/>
      <c r="X889" s="170"/>
      <c r="Y889" s="170"/>
      <c r="Z889" s="170"/>
    </row>
    <row r="890" spans="1:26" s="131" customFormat="1" hidden="1" x14ac:dyDescent="0.3">
      <c r="A890" s="194"/>
      <c r="B890" s="132"/>
      <c r="C890" s="122"/>
      <c r="D890" s="127"/>
      <c r="E890" s="170"/>
      <c r="F890" s="170"/>
      <c r="G890" s="170"/>
      <c r="H890" s="170"/>
      <c r="I890" s="170"/>
      <c r="J890" s="171"/>
      <c r="K890" s="178"/>
      <c r="L890" s="170"/>
      <c r="M890" s="170"/>
      <c r="N890" s="170"/>
      <c r="O890" s="170"/>
      <c r="P890" s="170"/>
      <c r="Q890" s="170"/>
      <c r="R890" s="170"/>
      <c r="S890" s="170"/>
      <c r="T890" s="170"/>
      <c r="U890" s="170"/>
      <c r="V890" s="170"/>
      <c r="W890" s="170"/>
      <c r="X890" s="170"/>
      <c r="Y890" s="170"/>
      <c r="Z890" s="170"/>
    </row>
    <row r="891" spans="1:26" s="131" customFormat="1" hidden="1" x14ac:dyDescent="0.3">
      <c r="A891" s="194"/>
      <c r="B891" s="132"/>
      <c r="C891" s="122"/>
      <c r="D891" s="127"/>
      <c r="E891" s="170"/>
      <c r="F891" s="170"/>
      <c r="G891" s="170"/>
      <c r="H891" s="170"/>
      <c r="I891" s="170"/>
      <c r="J891" s="171"/>
      <c r="K891" s="178"/>
      <c r="L891" s="170"/>
      <c r="M891" s="170"/>
      <c r="N891" s="170"/>
      <c r="O891" s="170"/>
      <c r="P891" s="170"/>
      <c r="Q891" s="170"/>
      <c r="R891" s="170"/>
      <c r="S891" s="170"/>
      <c r="T891" s="170"/>
      <c r="U891" s="170"/>
      <c r="V891" s="170"/>
      <c r="W891" s="170"/>
      <c r="X891" s="170"/>
      <c r="Y891" s="170"/>
      <c r="Z891" s="170"/>
    </row>
    <row r="892" spans="1:26" s="131" customFormat="1" hidden="1" x14ac:dyDescent="0.3">
      <c r="A892" s="194"/>
      <c r="B892" s="132"/>
      <c r="C892" s="122"/>
      <c r="D892" s="127"/>
      <c r="E892" s="170"/>
      <c r="F892" s="170"/>
      <c r="G892" s="170"/>
      <c r="H892" s="170"/>
      <c r="I892" s="170"/>
      <c r="J892" s="171"/>
      <c r="K892" s="178"/>
      <c r="L892" s="170"/>
      <c r="M892" s="170"/>
      <c r="N892" s="170"/>
      <c r="O892" s="170"/>
      <c r="P892" s="170"/>
      <c r="Q892" s="170"/>
      <c r="R892" s="170"/>
      <c r="S892" s="170"/>
      <c r="T892" s="170"/>
      <c r="U892" s="170"/>
      <c r="V892" s="170"/>
      <c r="W892" s="170"/>
      <c r="X892" s="170"/>
      <c r="Y892" s="170"/>
      <c r="Z892" s="170"/>
    </row>
    <row r="893" spans="1:26" s="131" customFormat="1" hidden="1" x14ac:dyDescent="0.3">
      <c r="A893" s="194"/>
      <c r="B893" s="132"/>
      <c r="C893" s="122"/>
      <c r="D893" s="127"/>
      <c r="E893" s="170"/>
      <c r="F893" s="170"/>
      <c r="G893" s="170"/>
      <c r="H893" s="170"/>
      <c r="I893" s="170"/>
      <c r="J893" s="171"/>
      <c r="K893" s="178"/>
      <c r="L893" s="170"/>
      <c r="M893" s="170"/>
      <c r="N893" s="170"/>
      <c r="O893" s="170"/>
      <c r="P893" s="170"/>
      <c r="Q893" s="170"/>
      <c r="R893" s="170"/>
      <c r="S893" s="170"/>
      <c r="T893" s="170"/>
      <c r="U893" s="170"/>
      <c r="V893" s="170"/>
      <c r="W893" s="170"/>
      <c r="X893" s="170"/>
      <c r="Y893" s="170"/>
      <c r="Z893" s="170"/>
    </row>
    <row r="894" spans="1:26" s="131" customFormat="1" hidden="1" x14ac:dyDescent="0.3">
      <c r="A894" s="194"/>
      <c r="B894" s="132"/>
      <c r="C894" s="122"/>
      <c r="D894" s="127"/>
      <c r="E894" s="170"/>
      <c r="F894" s="170"/>
      <c r="G894" s="170"/>
      <c r="H894" s="170"/>
      <c r="I894" s="170"/>
      <c r="J894" s="171"/>
      <c r="K894" s="178"/>
      <c r="L894" s="170"/>
      <c r="M894" s="170"/>
      <c r="N894" s="170"/>
      <c r="O894" s="170"/>
      <c r="P894" s="170"/>
      <c r="Q894" s="170"/>
      <c r="R894" s="170"/>
      <c r="S894" s="170"/>
      <c r="T894" s="170"/>
      <c r="U894" s="170"/>
      <c r="V894" s="170"/>
      <c r="W894" s="170"/>
      <c r="X894" s="170"/>
      <c r="Y894" s="170"/>
      <c r="Z894" s="170"/>
    </row>
    <row r="895" spans="1:26" s="131" customFormat="1" hidden="1" x14ac:dyDescent="0.3">
      <c r="A895" s="194"/>
      <c r="B895" s="132"/>
      <c r="C895" s="122"/>
      <c r="D895" s="127"/>
      <c r="E895" s="170"/>
      <c r="F895" s="170"/>
      <c r="G895" s="170"/>
      <c r="H895" s="170"/>
      <c r="I895" s="170"/>
      <c r="J895" s="171"/>
      <c r="K895" s="178"/>
      <c r="L895" s="170"/>
      <c r="M895" s="170"/>
      <c r="N895" s="170"/>
      <c r="O895" s="170"/>
      <c r="P895" s="170"/>
      <c r="Q895" s="170"/>
      <c r="R895" s="170"/>
      <c r="S895" s="170"/>
      <c r="T895" s="170"/>
      <c r="U895" s="170"/>
      <c r="V895" s="170"/>
      <c r="W895" s="170"/>
      <c r="X895" s="170"/>
      <c r="Y895" s="170"/>
      <c r="Z895" s="170"/>
    </row>
    <row r="896" spans="1:26" s="131" customFormat="1" hidden="1" x14ac:dyDescent="0.3">
      <c r="A896" s="194"/>
      <c r="B896" s="132"/>
      <c r="C896" s="122"/>
      <c r="D896" s="127"/>
      <c r="E896" s="170"/>
      <c r="F896" s="170"/>
      <c r="G896" s="170"/>
      <c r="H896" s="170"/>
      <c r="I896" s="170"/>
      <c r="J896" s="171"/>
      <c r="K896" s="178"/>
      <c r="L896" s="170"/>
      <c r="M896" s="170"/>
      <c r="N896" s="170"/>
      <c r="O896" s="170"/>
      <c r="P896" s="170"/>
      <c r="Q896" s="170"/>
      <c r="R896" s="170"/>
      <c r="S896" s="170"/>
      <c r="T896" s="170"/>
      <c r="U896" s="170"/>
      <c r="V896" s="170"/>
      <c r="W896" s="170"/>
      <c r="X896" s="170"/>
      <c r="Y896" s="170"/>
      <c r="Z896" s="170"/>
    </row>
    <row r="897" spans="1:26" s="131" customFormat="1" hidden="1" x14ac:dyDescent="0.3">
      <c r="A897" s="194"/>
      <c r="B897" s="126"/>
      <c r="C897" s="122"/>
      <c r="D897" s="127"/>
      <c r="E897" s="170"/>
      <c r="F897" s="170"/>
      <c r="G897" s="170"/>
      <c r="H897" s="170"/>
      <c r="I897" s="170"/>
      <c r="J897" s="171"/>
      <c r="K897" s="178"/>
      <c r="L897" s="170"/>
      <c r="M897" s="170"/>
      <c r="N897" s="170"/>
      <c r="O897" s="170"/>
      <c r="P897" s="170"/>
      <c r="Q897" s="170"/>
      <c r="R897" s="170"/>
      <c r="S897" s="170"/>
      <c r="T897" s="170"/>
      <c r="U897" s="170"/>
      <c r="V897" s="170"/>
      <c r="W897" s="170"/>
      <c r="X897" s="170"/>
      <c r="Y897" s="170"/>
      <c r="Z897" s="150"/>
    </row>
    <row r="898" spans="1:26" s="131" customFormat="1" hidden="1" x14ac:dyDescent="0.3">
      <c r="A898" s="194"/>
      <c r="B898" s="126"/>
      <c r="C898" s="122"/>
      <c r="D898" s="127"/>
      <c r="E898" s="170"/>
      <c r="F898" s="170"/>
      <c r="G898" s="170"/>
      <c r="H898" s="170"/>
      <c r="I898" s="170"/>
      <c r="J898" s="171"/>
      <c r="K898" s="178"/>
      <c r="L898" s="170"/>
      <c r="M898" s="170"/>
      <c r="N898" s="170"/>
      <c r="O898" s="170"/>
      <c r="P898" s="170"/>
      <c r="Q898" s="170"/>
      <c r="R898" s="170"/>
      <c r="S898" s="170"/>
      <c r="T898" s="170"/>
      <c r="U898" s="170"/>
      <c r="V898" s="170"/>
      <c r="W898" s="170"/>
      <c r="X898" s="170"/>
      <c r="Y898" s="170"/>
      <c r="Z898" s="150"/>
    </row>
    <row r="899" spans="1:26" s="131" customFormat="1" hidden="1" x14ac:dyDescent="0.3">
      <c r="A899" s="194"/>
      <c r="B899" s="132"/>
      <c r="C899" s="122"/>
      <c r="D899" s="127"/>
      <c r="E899" s="170"/>
      <c r="F899" s="170"/>
      <c r="G899" s="170"/>
      <c r="H899" s="170"/>
      <c r="I899" s="170"/>
      <c r="J899" s="171"/>
      <c r="K899" s="178"/>
      <c r="L899" s="170"/>
      <c r="M899" s="170"/>
      <c r="N899" s="170"/>
      <c r="O899" s="170"/>
      <c r="P899" s="170"/>
      <c r="Q899" s="170"/>
      <c r="R899" s="170"/>
      <c r="S899" s="170"/>
      <c r="T899" s="170"/>
      <c r="U899" s="170"/>
      <c r="V899" s="170"/>
      <c r="W899" s="170"/>
      <c r="X899" s="170"/>
      <c r="Y899" s="170"/>
      <c r="Z899" s="170"/>
    </row>
    <row r="900" spans="1:26" s="131" customFormat="1" hidden="1" x14ac:dyDescent="0.3">
      <c r="A900" s="194"/>
      <c r="B900" s="126"/>
      <c r="C900" s="122"/>
      <c r="D900" s="127"/>
      <c r="E900" s="170"/>
      <c r="F900" s="170"/>
      <c r="G900" s="170"/>
      <c r="H900" s="170"/>
      <c r="I900" s="170"/>
      <c r="J900" s="171"/>
      <c r="K900" s="178"/>
      <c r="L900" s="170"/>
      <c r="M900" s="170"/>
      <c r="N900" s="170"/>
      <c r="O900" s="170"/>
      <c r="P900" s="170"/>
      <c r="Q900" s="170"/>
      <c r="R900" s="170"/>
      <c r="S900" s="170"/>
      <c r="T900" s="170"/>
      <c r="U900" s="170"/>
      <c r="V900" s="170"/>
      <c r="W900" s="170"/>
      <c r="X900" s="170"/>
      <c r="Y900" s="170"/>
      <c r="Z900" s="150"/>
    </row>
    <row r="901" spans="1:26" hidden="1" x14ac:dyDescent="0.3">
      <c r="A901" s="194"/>
      <c r="B901" s="126"/>
      <c r="C901" s="122"/>
      <c r="D901" s="127"/>
      <c r="E901" s="150"/>
      <c r="F901" s="150"/>
      <c r="G901" s="170"/>
      <c r="H901" s="150"/>
      <c r="I901" s="150"/>
      <c r="J901" s="179"/>
      <c r="K901" s="180"/>
      <c r="L901" s="150"/>
      <c r="M901" s="150"/>
      <c r="N901" s="150"/>
      <c r="O901" s="170"/>
      <c r="P901" s="170"/>
      <c r="Q901" s="170"/>
      <c r="R901" s="170"/>
      <c r="S901" s="170"/>
      <c r="T901" s="170"/>
      <c r="U901" s="170"/>
      <c r="V901" s="170"/>
      <c r="W901" s="170"/>
      <c r="X901" s="170"/>
      <c r="Y901" s="170"/>
      <c r="Z901" s="150"/>
    </row>
    <row r="902" spans="1:26" hidden="1" x14ac:dyDescent="0.3">
      <c r="A902" s="194"/>
      <c r="B902" s="126"/>
      <c r="C902" s="122"/>
      <c r="D902" s="127"/>
      <c r="E902" s="150"/>
      <c r="F902" s="150"/>
      <c r="G902" s="170"/>
      <c r="H902" s="150"/>
      <c r="I902" s="150"/>
      <c r="J902" s="179"/>
      <c r="K902" s="180"/>
      <c r="L902" s="150"/>
      <c r="M902" s="150"/>
      <c r="N902" s="150"/>
      <c r="O902" s="170"/>
      <c r="P902" s="170"/>
      <c r="Q902" s="170"/>
      <c r="R902" s="170"/>
      <c r="S902" s="170"/>
      <c r="T902" s="170"/>
      <c r="U902" s="170"/>
      <c r="V902" s="170"/>
      <c r="W902" s="170"/>
      <c r="X902" s="170"/>
      <c r="Y902" s="170"/>
      <c r="Z902" s="150"/>
    </row>
    <row r="903" spans="1:26" hidden="1" x14ac:dyDescent="0.3">
      <c r="A903" s="194"/>
      <c r="B903" s="126"/>
      <c r="C903" s="122"/>
      <c r="D903" s="127"/>
      <c r="E903" s="122"/>
      <c r="F903" s="122"/>
      <c r="G903" s="170"/>
      <c r="H903" s="122"/>
      <c r="I903" s="122"/>
      <c r="J903" s="145"/>
      <c r="K903" s="125"/>
      <c r="L903" s="122"/>
      <c r="M903" s="122"/>
      <c r="N903" s="122"/>
      <c r="O903" s="170"/>
      <c r="P903" s="170"/>
      <c r="Q903" s="170"/>
      <c r="R903" s="170"/>
      <c r="S903" s="170"/>
      <c r="T903" s="170"/>
      <c r="U903" s="170"/>
      <c r="V903" s="170"/>
      <c r="W903" s="170"/>
      <c r="X903" s="170"/>
      <c r="Y903" s="170"/>
      <c r="Z903" s="122"/>
    </row>
    <row r="904" spans="1:26" hidden="1" x14ac:dyDescent="0.3">
      <c r="A904" s="194"/>
      <c r="B904" s="126"/>
      <c r="C904" s="122"/>
      <c r="D904" s="127"/>
      <c r="E904" s="122"/>
      <c r="F904" s="122"/>
      <c r="G904" s="170"/>
      <c r="H904" s="122"/>
      <c r="I904" s="122"/>
      <c r="J904" s="145"/>
      <c r="K904" s="125"/>
      <c r="L904" s="122"/>
      <c r="M904" s="122"/>
      <c r="N904" s="122"/>
      <c r="O904" s="170"/>
      <c r="P904" s="170"/>
      <c r="Q904" s="170"/>
      <c r="R904" s="170"/>
      <c r="S904" s="170"/>
      <c r="T904" s="170"/>
      <c r="U904" s="170"/>
      <c r="V904" s="170"/>
      <c r="W904" s="170"/>
      <c r="X904" s="170"/>
      <c r="Y904" s="170"/>
      <c r="Z904" s="150"/>
    </row>
    <row r="905" spans="1:26" hidden="1" x14ac:dyDescent="0.3">
      <c r="A905" s="194"/>
      <c r="B905" s="126"/>
      <c r="C905" s="122"/>
      <c r="D905" s="127"/>
      <c r="E905" s="122"/>
      <c r="F905" s="122"/>
      <c r="G905" s="170"/>
      <c r="H905" s="122"/>
      <c r="I905" s="122"/>
      <c r="J905" s="145"/>
      <c r="K905" s="125"/>
      <c r="L905" s="122"/>
      <c r="M905" s="122"/>
      <c r="N905" s="122"/>
      <c r="O905" s="170"/>
      <c r="P905" s="170"/>
      <c r="Q905" s="170"/>
      <c r="R905" s="170"/>
      <c r="S905" s="170"/>
      <c r="T905" s="170"/>
      <c r="U905" s="170"/>
      <c r="V905" s="170"/>
      <c r="W905" s="170"/>
      <c r="X905" s="170"/>
      <c r="Y905" s="170"/>
      <c r="Z905" s="150"/>
    </row>
    <row r="906" spans="1:26" hidden="1" x14ac:dyDescent="0.3">
      <c r="A906" s="194"/>
      <c r="B906" s="126"/>
      <c r="C906" s="122"/>
      <c r="D906" s="127"/>
      <c r="E906" s="122"/>
      <c r="F906" s="122"/>
      <c r="G906" s="170"/>
      <c r="H906" s="122"/>
      <c r="I906" s="122"/>
      <c r="J906" s="145"/>
      <c r="K906" s="125"/>
      <c r="L906" s="122"/>
      <c r="M906" s="122"/>
      <c r="N906" s="122"/>
      <c r="O906" s="170"/>
      <c r="P906" s="170"/>
      <c r="Q906" s="170"/>
      <c r="R906" s="170"/>
      <c r="S906" s="170"/>
      <c r="T906" s="170"/>
      <c r="U906" s="170"/>
      <c r="V906" s="170"/>
      <c r="W906" s="170"/>
      <c r="X906" s="170"/>
      <c r="Y906" s="170"/>
      <c r="Z906" s="150"/>
    </row>
    <row r="907" spans="1:26" hidden="1" x14ac:dyDescent="0.3">
      <c r="A907" s="194"/>
      <c r="B907" s="126"/>
      <c r="C907" s="122"/>
      <c r="D907" s="127"/>
      <c r="E907" s="122"/>
      <c r="F907" s="122"/>
      <c r="G907" s="170"/>
      <c r="H907" s="122"/>
      <c r="I907" s="122"/>
      <c r="J907" s="145"/>
      <c r="K907" s="125"/>
      <c r="L907" s="122"/>
      <c r="M907" s="122"/>
      <c r="N907" s="122"/>
      <c r="O907" s="170"/>
      <c r="P907" s="170"/>
      <c r="Q907" s="170"/>
      <c r="R907" s="170"/>
      <c r="S907" s="170"/>
      <c r="T907" s="170"/>
      <c r="U907" s="170"/>
      <c r="V907" s="170"/>
      <c r="W907" s="170"/>
      <c r="X907" s="170"/>
      <c r="Y907" s="170"/>
      <c r="Z907" s="150"/>
    </row>
    <row r="908" spans="1:26" hidden="1" x14ac:dyDescent="0.3">
      <c r="A908" s="194"/>
      <c r="B908" s="126"/>
      <c r="C908" s="122"/>
      <c r="D908" s="127"/>
      <c r="E908" s="122"/>
      <c r="F908" s="122"/>
      <c r="G908" s="170"/>
      <c r="H908" s="122"/>
      <c r="I908" s="122"/>
      <c r="J908" s="145"/>
      <c r="K908" s="125"/>
      <c r="L908" s="122"/>
      <c r="M908" s="122"/>
      <c r="N908" s="122"/>
      <c r="O908" s="170"/>
      <c r="P908" s="170"/>
      <c r="Q908" s="170"/>
      <c r="R908" s="170"/>
      <c r="S908" s="170"/>
      <c r="T908" s="170"/>
      <c r="U908" s="170"/>
      <c r="V908" s="170"/>
      <c r="W908" s="170"/>
      <c r="X908" s="170"/>
      <c r="Y908" s="170"/>
      <c r="Z908" s="127"/>
    </row>
    <row r="909" spans="1:26" hidden="1" x14ac:dyDescent="0.3">
      <c r="A909" s="194"/>
      <c r="B909" s="132"/>
      <c r="C909" s="122"/>
      <c r="D909" s="127"/>
      <c r="E909" s="122"/>
      <c r="F909" s="122"/>
      <c r="G909" s="170"/>
      <c r="H909" s="122"/>
      <c r="I909" s="122"/>
      <c r="J909" s="145"/>
      <c r="K909" s="125"/>
      <c r="L909" s="122"/>
      <c r="M909" s="122"/>
      <c r="N909" s="122"/>
      <c r="O909" s="170"/>
      <c r="P909" s="170"/>
      <c r="Q909" s="170"/>
      <c r="R909" s="170"/>
      <c r="S909" s="170"/>
      <c r="T909" s="170"/>
      <c r="U909" s="170"/>
      <c r="V909" s="170"/>
      <c r="W909" s="170"/>
      <c r="X909" s="170"/>
      <c r="Y909" s="170"/>
      <c r="Z909" s="127"/>
    </row>
    <row r="910" spans="1:26" hidden="1" x14ac:dyDescent="0.3">
      <c r="A910" s="194"/>
      <c r="B910" s="132"/>
      <c r="C910" s="122"/>
      <c r="D910" s="127"/>
      <c r="E910" s="122"/>
      <c r="F910" s="122"/>
      <c r="G910" s="170"/>
      <c r="H910" s="122"/>
      <c r="I910" s="122"/>
      <c r="J910" s="145"/>
      <c r="K910" s="125"/>
      <c r="L910" s="122"/>
      <c r="M910" s="122"/>
      <c r="N910" s="122"/>
      <c r="O910" s="170"/>
      <c r="P910" s="170"/>
      <c r="Q910" s="170"/>
      <c r="R910" s="170"/>
      <c r="S910" s="170"/>
      <c r="T910" s="170"/>
      <c r="U910" s="170"/>
      <c r="V910" s="170"/>
      <c r="W910" s="170"/>
      <c r="X910" s="170"/>
      <c r="Y910" s="170"/>
      <c r="Z910" s="127"/>
    </row>
    <row r="911" spans="1:26" hidden="1" x14ac:dyDescent="0.3">
      <c r="A911" s="194"/>
      <c r="B911" s="126"/>
      <c r="C911" s="122"/>
      <c r="D911" s="127"/>
      <c r="E911" s="122"/>
      <c r="F911" s="122"/>
      <c r="G911" s="170"/>
      <c r="H911" s="122"/>
      <c r="I911" s="122"/>
      <c r="J911" s="145"/>
      <c r="K911" s="125"/>
      <c r="L911" s="122"/>
      <c r="M911" s="122"/>
      <c r="N911" s="122"/>
      <c r="O911" s="170"/>
      <c r="P911" s="170"/>
      <c r="Q911" s="170"/>
      <c r="R911" s="170"/>
      <c r="S911" s="170"/>
      <c r="T911" s="170"/>
      <c r="U911" s="170"/>
      <c r="V911" s="170"/>
      <c r="W911" s="170"/>
      <c r="X911" s="170"/>
      <c r="Y911" s="170"/>
      <c r="Z911" s="150"/>
    </row>
    <row r="912" spans="1:26" hidden="1" x14ac:dyDescent="0.3">
      <c r="A912" s="194"/>
      <c r="B912" s="126"/>
      <c r="C912" s="122"/>
      <c r="D912" s="127"/>
      <c r="E912" s="122"/>
      <c r="F912" s="122"/>
      <c r="G912" s="170"/>
      <c r="H912" s="122"/>
      <c r="I912" s="122"/>
      <c r="J912" s="145"/>
      <c r="K912" s="125"/>
      <c r="L912" s="122"/>
      <c r="M912" s="122"/>
      <c r="N912" s="122"/>
      <c r="O912" s="170"/>
      <c r="P912" s="170"/>
      <c r="Q912" s="170"/>
      <c r="R912" s="170"/>
      <c r="S912" s="170"/>
      <c r="T912" s="170"/>
      <c r="U912" s="170"/>
      <c r="V912" s="170"/>
      <c r="W912" s="170"/>
      <c r="X912" s="170"/>
      <c r="Y912" s="170"/>
      <c r="Z912" s="127"/>
    </row>
    <row r="913" spans="1:26" hidden="1" x14ac:dyDescent="0.3">
      <c r="A913" s="167"/>
      <c r="B913" s="207"/>
      <c r="C913" s="168"/>
      <c r="D913" s="168"/>
      <c r="E913" s="168"/>
      <c r="F913" s="168"/>
      <c r="G913" s="168"/>
      <c r="H913" s="168"/>
      <c r="I913" s="168"/>
      <c r="J913" s="183"/>
      <c r="K913" s="168"/>
      <c r="L913" s="168"/>
      <c r="M913" s="168"/>
      <c r="N913" s="168"/>
      <c r="O913" s="168"/>
      <c r="P913" s="168"/>
      <c r="Q913" s="168"/>
      <c r="R913" s="168"/>
      <c r="S913" s="168"/>
      <c r="T913" s="168"/>
      <c r="U913" s="168"/>
      <c r="V913" s="168"/>
      <c r="W913" s="168"/>
      <c r="X913" s="168"/>
      <c r="Y913" s="168"/>
      <c r="Z913" s="168"/>
    </row>
    <row r="914" spans="1:26" hidden="1" x14ac:dyDescent="0.3">
      <c r="A914" s="167"/>
      <c r="B914" s="167"/>
      <c r="C914" s="135"/>
      <c r="D914" s="135"/>
      <c r="E914" s="135"/>
      <c r="F914" s="135"/>
      <c r="G914" s="135"/>
      <c r="H914" s="135"/>
      <c r="I914" s="135"/>
      <c r="J914" s="197"/>
      <c r="K914" s="135"/>
      <c r="L914" s="135"/>
      <c r="M914" s="135"/>
      <c r="N914" s="135"/>
      <c r="O914" s="135"/>
      <c r="P914" s="135"/>
      <c r="Q914" s="135"/>
      <c r="R914" s="135"/>
      <c r="S914" s="135"/>
      <c r="T914" s="135"/>
      <c r="U914" s="135"/>
      <c r="V914" s="135"/>
      <c r="W914" s="135"/>
      <c r="X914" s="135"/>
      <c r="Y914" s="135"/>
      <c r="Z914" s="135"/>
    </row>
    <row r="915" spans="1:26" hidden="1" x14ac:dyDescent="0.3">
      <c r="A915" s="167"/>
      <c r="B915" s="167"/>
      <c r="C915" s="135"/>
      <c r="D915" s="135"/>
      <c r="E915" s="135"/>
      <c r="F915" s="135"/>
      <c r="G915" s="135"/>
      <c r="H915" s="135"/>
      <c r="I915" s="135"/>
      <c r="J915" s="197"/>
      <c r="K915" s="135"/>
      <c r="L915" s="135"/>
      <c r="M915" s="135"/>
      <c r="N915" s="135"/>
      <c r="O915" s="135"/>
      <c r="P915" s="135"/>
      <c r="Q915" s="135"/>
      <c r="R915" s="135"/>
      <c r="S915" s="135"/>
      <c r="T915" s="135"/>
      <c r="U915" s="135"/>
      <c r="V915" s="135"/>
      <c r="W915" s="135"/>
      <c r="X915" s="135"/>
      <c r="Y915" s="135"/>
      <c r="Z915" s="135"/>
    </row>
    <row r="916" spans="1:26" hidden="1" x14ac:dyDescent="0.3">
      <c r="A916" s="194"/>
      <c r="B916" s="132"/>
      <c r="C916" s="122"/>
      <c r="D916" s="122"/>
      <c r="E916" s="122"/>
      <c r="F916" s="142"/>
      <c r="G916" s="142"/>
      <c r="H916" s="142"/>
      <c r="I916" s="142"/>
      <c r="J916" s="143"/>
      <c r="K916" s="142"/>
      <c r="L916" s="142"/>
      <c r="M916" s="142"/>
      <c r="N916" s="142"/>
      <c r="O916" s="142"/>
      <c r="P916" s="142"/>
      <c r="Q916" s="142"/>
      <c r="R916" s="142"/>
      <c r="S916" s="142"/>
      <c r="T916" s="142"/>
      <c r="U916" s="142"/>
      <c r="V916" s="142"/>
      <c r="W916" s="142"/>
      <c r="X916" s="142"/>
      <c r="Y916" s="142"/>
      <c r="Z916" s="122"/>
    </row>
    <row r="917" spans="1:26" hidden="1" x14ac:dyDescent="0.3">
      <c r="A917" s="194"/>
      <c r="B917" s="132"/>
      <c r="C917" s="122"/>
      <c r="D917" s="122"/>
      <c r="E917" s="122"/>
      <c r="F917" s="142"/>
      <c r="G917" s="142"/>
      <c r="H917" s="142"/>
      <c r="I917" s="142"/>
      <c r="J917" s="143"/>
      <c r="K917" s="142"/>
      <c r="L917" s="142"/>
      <c r="M917" s="142"/>
      <c r="N917" s="142"/>
      <c r="O917" s="142"/>
      <c r="P917" s="142"/>
      <c r="Q917" s="142"/>
      <c r="R917" s="142"/>
      <c r="S917" s="142"/>
      <c r="T917" s="142"/>
      <c r="U917" s="142"/>
      <c r="V917" s="142"/>
      <c r="W917" s="142"/>
      <c r="X917" s="142"/>
      <c r="Y917" s="142"/>
      <c r="Z917" s="122"/>
    </row>
    <row r="918" spans="1:26" hidden="1" x14ac:dyDescent="0.3">
      <c r="A918" s="194"/>
      <c r="B918" s="132"/>
      <c r="C918" s="122"/>
      <c r="D918" s="122"/>
      <c r="E918" s="122"/>
      <c r="F918" s="142"/>
      <c r="G918" s="142"/>
      <c r="H918" s="142"/>
      <c r="I918" s="142"/>
      <c r="J918" s="143"/>
      <c r="K918" s="142"/>
      <c r="L918" s="142"/>
      <c r="M918" s="142"/>
      <c r="N918" s="142"/>
      <c r="O918" s="142"/>
      <c r="P918" s="142"/>
      <c r="Q918" s="142"/>
      <c r="R918" s="142"/>
      <c r="S918" s="142"/>
      <c r="T918" s="142"/>
      <c r="U918" s="142"/>
      <c r="V918" s="142"/>
      <c r="W918" s="142"/>
      <c r="X918" s="142"/>
      <c r="Y918" s="142"/>
      <c r="Z918" s="122"/>
    </row>
    <row r="919" spans="1:26" hidden="1" x14ac:dyDescent="0.3">
      <c r="A919" s="167"/>
      <c r="B919" s="167"/>
      <c r="C919" s="122"/>
      <c r="D919" s="142"/>
      <c r="E919" s="142"/>
      <c r="F919" s="142"/>
      <c r="G919" s="142"/>
      <c r="H919" s="142"/>
      <c r="I919" s="142"/>
      <c r="J919" s="143"/>
      <c r="K919" s="142"/>
      <c r="L919" s="142"/>
      <c r="M919" s="142"/>
      <c r="N919" s="142"/>
      <c r="O919" s="142"/>
      <c r="P919" s="142"/>
      <c r="Q919" s="142"/>
      <c r="R919" s="142"/>
      <c r="S919" s="142"/>
      <c r="T919" s="142"/>
      <c r="U919" s="142"/>
      <c r="V919" s="142"/>
      <c r="W919" s="142"/>
      <c r="X919" s="142"/>
      <c r="Y919" s="142"/>
      <c r="Z919" s="122"/>
    </row>
    <row r="920" spans="1:26" hidden="1" x14ac:dyDescent="0.3">
      <c r="A920" s="167"/>
      <c r="B920" s="167"/>
      <c r="C920" s="135"/>
      <c r="D920" s="136"/>
      <c r="E920" s="136"/>
      <c r="F920" s="136"/>
      <c r="G920" s="136"/>
      <c r="H920" s="136"/>
      <c r="I920" s="136"/>
      <c r="J920" s="198"/>
      <c r="K920" s="136"/>
      <c r="L920" s="136"/>
      <c r="M920" s="136"/>
      <c r="N920" s="136"/>
      <c r="O920" s="136"/>
      <c r="P920" s="136"/>
      <c r="Q920" s="136"/>
      <c r="R920" s="136"/>
      <c r="S920" s="136"/>
      <c r="T920" s="136"/>
      <c r="U920" s="136"/>
      <c r="V920" s="136"/>
      <c r="W920" s="136"/>
      <c r="X920" s="136"/>
      <c r="Y920" s="136"/>
      <c r="Z920" s="136"/>
    </row>
    <row r="921" spans="1:26" hidden="1" x14ac:dyDescent="0.3">
      <c r="A921" s="194"/>
      <c r="B921" s="126"/>
      <c r="C921" s="122"/>
      <c r="D921" s="137"/>
      <c r="E921" s="137"/>
      <c r="F921" s="137"/>
      <c r="G921" s="137"/>
      <c r="H921" s="137"/>
      <c r="I921" s="137"/>
      <c r="J921" s="140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27"/>
    </row>
    <row r="922" spans="1:26" s="131" customFormat="1" hidden="1" x14ac:dyDescent="0.3">
      <c r="A922" s="194"/>
      <c r="B922" s="132"/>
      <c r="C922" s="122"/>
      <c r="D922" s="127"/>
      <c r="E922" s="129"/>
      <c r="F922" s="127"/>
      <c r="G922" s="127"/>
      <c r="H922" s="127"/>
      <c r="I922" s="127"/>
      <c r="J922" s="106"/>
      <c r="K922" s="122"/>
      <c r="L922" s="122"/>
      <c r="M922" s="127"/>
      <c r="N922" s="127"/>
      <c r="O922" s="127"/>
      <c r="P922" s="127"/>
      <c r="Q922" s="127"/>
      <c r="R922" s="127"/>
      <c r="S922" s="122"/>
      <c r="T922" s="122"/>
      <c r="U922" s="122"/>
      <c r="V922" s="122"/>
      <c r="W922" s="122"/>
      <c r="X922" s="122"/>
      <c r="Y922" s="122"/>
      <c r="Z922" s="127"/>
    </row>
    <row r="923" spans="1:26" s="131" customFormat="1" hidden="1" x14ac:dyDescent="0.3">
      <c r="A923" s="194"/>
      <c r="B923" s="132"/>
      <c r="C923" s="122"/>
      <c r="D923" s="127"/>
      <c r="E923" s="129"/>
      <c r="F923" s="127"/>
      <c r="G923" s="127"/>
      <c r="H923" s="127"/>
      <c r="I923" s="127"/>
      <c r="J923" s="106"/>
      <c r="K923" s="122"/>
      <c r="L923" s="122"/>
      <c r="M923" s="127"/>
      <c r="N923" s="127"/>
      <c r="O923" s="127"/>
      <c r="P923" s="127"/>
      <c r="Q923" s="127"/>
      <c r="R923" s="127"/>
      <c r="S923" s="122"/>
      <c r="T923" s="122"/>
      <c r="U923" s="122"/>
      <c r="V923" s="122"/>
      <c r="W923" s="122"/>
      <c r="X923" s="122"/>
      <c r="Y923" s="122"/>
      <c r="Z923" s="127"/>
    </row>
    <row r="924" spans="1:26" hidden="1" x14ac:dyDescent="0.3">
      <c r="A924" s="194"/>
      <c r="B924" s="126"/>
      <c r="C924" s="122"/>
      <c r="D924" s="127"/>
      <c r="E924" s="137"/>
      <c r="F924" s="137"/>
      <c r="G924" s="137"/>
      <c r="H924" s="137"/>
      <c r="I924" s="137"/>
      <c r="J924" s="140"/>
      <c r="K924" s="137"/>
      <c r="L924" s="137"/>
      <c r="M924" s="127"/>
      <c r="N924" s="122"/>
      <c r="O924" s="127"/>
      <c r="P924" s="127"/>
      <c r="Q924" s="127"/>
      <c r="R924" s="127"/>
      <c r="S924" s="137"/>
      <c r="T924" s="137"/>
      <c r="U924" s="137"/>
      <c r="V924" s="137"/>
      <c r="W924" s="137"/>
      <c r="X924" s="137"/>
      <c r="Y924" s="122"/>
      <c r="Z924" s="122"/>
    </row>
    <row r="925" spans="1:26" hidden="1" x14ac:dyDescent="0.3">
      <c r="A925" s="194"/>
      <c r="B925" s="126"/>
      <c r="C925" s="122"/>
      <c r="D925" s="127"/>
      <c r="E925" s="137"/>
      <c r="F925" s="137"/>
      <c r="G925" s="137"/>
      <c r="H925" s="137"/>
      <c r="I925" s="137"/>
      <c r="J925" s="140"/>
      <c r="K925" s="137"/>
      <c r="L925" s="137"/>
      <c r="M925" s="127"/>
      <c r="N925" s="122"/>
      <c r="O925" s="127"/>
      <c r="P925" s="127"/>
      <c r="Q925" s="127"/>
      <c r="R925" s="127"/>
      <c r="S925" s="137"/>
      <c r="T925" s="137"/>
      <c r="U925" s="137"/>
      <c r="V925" s="137"/>
      <c r="W925" s="137"/>
      <c r="X925" s="137"/>
      <c r="Y925" s="122"/>
      <c r="Z925" s="122"/>
    </row>
    <row r="926" spans="1:26" hidden="1" x14ac:dyDescent="0.3">
      <c r="A926" s="194"/>
      <c r="B926" s="126"/>
      <c r="C926" s="122"/>
      <c r="D926" s="127"/>
      <c r="E926" s="137"/>
      <c r="F926" s="137"/>
      <c r="G926" s="137"/>
      <c r="H926" s="137"/>
      <c r="I926" s="137"/>
      <c r="J926" s="140"/>
      <c r="K926" s="137"/>
      <c r="L926" s="137"/>
      <c r="M926" s="127"/>
      <c r="N926" s="122"/>
      <c r="O926" s="127"/>
      <c r="P926" s="127"/>
      <c r="Q926" s="127"/>
      <c r="R926" s="127"/>
      <c r="S926" s="137"/>
      <c r="T926" s="137"/>
      <c r="U926" s="137"/>
      <c r="V926" s="137"/>
      <c r="W926" s="137"/>
      <c r="X926" s="137"/>
      <c r="Y926" s="122"/>
      <c r="Z926" s="122"/>
    </row>
    <row r="927" spans="1:26" hidden="1" x14ac:dyDescent="0.3">
      <c r="A927" s="194"/>
      <c r="B927" s="126"/>
      <c r="C927" s="122"/>
      <c r="D927" s="127"/>
      <c r="E927" s="137"/>
      <c r="F927" s="137"/>
      <c r="G927" s="137"/>
      <c r="H927" s="137"/>
      <c r="I927" s="137"/>
      <c r="J927" s="140"/>
      <c r="K927" s="137"/>
      <c r="L927" s="137"/>
      <c r="M927" s="127"/>
      <c r="N927" s="122"/>
      <c r="O927" s="127"/>
      <c r="P927" s="127"/>
      <c r="Q927" s="127"/>
      <c r="R927" s="127"/>
      <c r="S927" s="137"/>
      <c r="T927" s="137"/>
      <c r="U927" s="137"/>
      <c r="V927" s="137"/>
      <c r="W927" s="137"/>
      <c r="X927" s="137"/>
      <c r="Y927" s="122"/>
      <c r="Z927" s="122"/>
    </row>
    <row r="928" spans="1:26" hidden="1" x14ac:dyDescent="0.3">
      <c r="A928" s="194"/>
      <c r="B928" s="126"/>
      <c r="C928" s="122"/>
      <c r="D928" s="127"/>
      <c r="E928" s="137"/>
      <c r="F928" s="137"/>
      <c r="G928" s="137"/>
      <c r="H928" s="137"/>
      <c r="I928" s="137"/>
      <c r="J928" s="140"/>
      <c r="K928" s="137"/>
      <c r="L928" s="137"/>
      <c r="M928" s="127"/>
      <c r="N928" s="122"/>
      <c r="O928" s="127"/>
      <c r="P928" s="127"/>
      <c r="Q928" s="127"/>
      <c r="R928" s="127"/>
      <c r="S928" s="137"/>
      <c r="T928" s="137"/>
      <c r="U928" s="137"/>
      <c r="V928" s="137"/>
      <c r="W928" s="137"/>
      <c r="X928" s="137"/>
      <c r="Y928" s="122"/>
      <c r="Z928" s="122"/>
    </row>
    <row r="929" spans="1:26" hidden="1" x14ac:dyDescent="0.3">
      <c r="A929" s="194"/>
      <c r="B929" s="126"/>
      <c r="C929" s="122"/>
      <c r="D929" s="127"/>
      <c r="E929" s="137"/>
      <c r="F929" s="137"/>
      <c r="G929" s="137"/>
      <c r="H929" s="137"/>
      <c r="I929" s="137"/>
      <c r="J929" s="140"/>
      <c r="K929" s="137"/>
      <c r="L929" s="137"/>
      <c r="M929" s="127"/>
      <c r="N929" s="122"/>
      <c r="O929" s="127"/>
      <c r="P929" s="127"/>
      <c r="Q929" s="127"/>
      <c r="R929" s="127"/>
      <c r="S929" s="137"/>
      <c r="T929" s="137"/>
      <c r="U929" s="137"/>
      <c r="V929" s="137"/>
      <c r="W929" s="137"/>
      <c r="X929" s="137"/>
      <c r="Y929" s="122"/>
      <c r="Z929" s="122"/>
    </row>
    <row r="930" spans="1:26" hidden="1" x14ac:dyDescent="0.3">
      <c r="A930" s="194"/>
      <c r="B930" s="126"/>
      <c r="C930" s="122"/>
      <c r="D930" s="127"/>
      <c r="E930" s="137"/>
      <c r="F930" s="137"/>
      <c r="G930" s="137"/>
      <c r="H930" s="137"/>
      <c r="I930" s="137"/>
      <c r="J930" s="140"/>
      <c r="K930" s="137"/>
      <c r="L930" s="137"/>
      <c r="M930" s="127"/>
      <c r="N930" s="122"/>
      <c r="O930" s="127"/>
      <c r="P930" s="127"/>
      <c r="Q930" s="127"/>
      <c r="R930" s="127"/>
      <c r="S930" s="137"/>
      <c r="T930" s="137"/>
      <c r="U930" s="137"/>
      <c r="V930" s="137"/>
      <c r="W930" s="137"/>
      <c r="X930" s="137"/>
      <c r="Y930" s="122"/>
      <c r="Z930" s="122"/>
    </row>
    <row r="931" spans="1:26" hidden="1" x14ac:dyDescent="0.3">
      <c r="A931" s="194"/>
      <c r="B931" s="126"/>
      <c r="C931" s="122"/>
      <c r="D931" s="127"/>
      <c r="E931" s="137"/>
      <c r="F931" s="137"/>
      <c r="G931" s="137"/>
      <c r="H931" s="137"/>
      <c r="I931" s="137"/>
      <c r="J931" s="140"/>
      <c r="K931" s="137"/>
      <c r="L931" s="137"/>
      <c r="M931" s="127"/>
      <c r="N931" s="122"/>
      <c r="O931" s="127"/>
      <c r="P931" s="127"/>
      <c r="Q931" s="127"/>
      <c r="R931" s="127"/>
      <c r="S931" s="137"/>
      <c r="T931" s="137"/>
      <c r="U931" s="137"/>
      <c r="V931" s="137"/>
      <c r="W931" s="137"/>
      <c r="X931" s="137"/>
      <c r="Y931" s="122"/>
      <c r="Z931" s="122"/>
    </row>
    <row r="932" spans="1:26" hidden="1" x14ac:dyDescent="0.3">
      <c r="A932" s="194"/>
      <c r="B932" s="126"/>
      <c r="C932" s="122"/>
      <c r="D932" s="127"/>
      <c r="E932" s="137"/>
      <c r="F932" s="137"/>
      <c r="G932" s="137"/>
      <c r="H932" s="137"/>
      <c r="I932" s="137"/>
      <c r="J932" s="140"/>
      <c r="K932" s="137"/>
      <c r="L932" s="137"/>
      <c r="M932" s="127"/>
      <c r="N932" s="122"/>
      <c r="O932" s="127"/>
      <c r="P932" s="127"/>
      <c r="Q932" s="127"/>
      <c r="R932" s="127"/>
      <c r="S932" s="137"/>
      <c r="T932" s="137"/>
      <c r="U932" s="137"/>
      <c r="V932" s="137"/>
      <c r="W932" s="137"/>
      <c r="X932" s="137"/>
      <c r="Y932" s="122"/>
      <c r="Z932" s="122"/>
    </row>
    <row r="933" spans="1:26" hidden="1" x14ac:dyDescent="0.3">
      <c r="A933" s="194"/>
      <c r="B933" s="126"/>
      <c r="C933" s="122"/>
      <c r="D933" s="127"/>
      <c r="E933" s="137"/>
      <c r="F933" s="137"/>
      <c r="G933" s="137"/>
      <c r="H933" s="137"/>
      <c r="I933" s="137"/>
      <c r="J933" s="140"/>
      <c r="K933" s="137"/>
      <c r="L933" s="137"/>
      <c r="M933" s="127"/>
      <c r="N933" s="122"/>
      <c r="O933" s="127"/>
      <c r="P933" s="127"/>
      <c r="Q933" s="127"/>
      <c r="R933" s="127"/>
      <c r="S933" s="137"/>
      <c r="T933" s="137"/>
      <c r="U933" s="137"/>
      <c r="V933" s="137"/>
      <c r="W933" s="137"/>
      <c r="X933" s="137"/>
      <c r="Y933" s="122"/>
      <c r="Z933" s="122"/>
    </row>
    <row r="934" spans="1:26" hidden="1" x14ac:dyDescent="0.3">
      <c r="A934" s="194"/>
      <c r="B934" s="126"/>
      <c r="C934" s="122"/>
      <c r="D934" s="127"/>
      <c r="E934" s="137"/>
      <c r="F934" s="137"/>
      <c r="G934" s="137"/>
      <c r="H934" s="137"/>
      <c r="I934" s="137"/>
      <c r="J934" s="140"/>
      <c r="K934" s="137"/>
      <c r="L934" s="137"/>
      <c r="M934" s="127"/>
      <c r="N934" s="122"/>
      <c r="O934" s="127"/>
      <c r="P934" s="127"/>
      <c r="Q934" s="127"/>
      <c r="R934" s="127"/>
      <c r="S934" s="137"/>
      <c r="T934" s="137"/>
      <c r="U934" s="137"/>
      <c r="V934" s="137"/>
      <c r="W934" s="137"/>
      <c r="X934" s="137"/>
      <c r="Y934" s="122"/>
      <c r="Z934" s="122"/>
    </row>
    <row r="935" spans="1:26" hidden="1" x14ac:dyDescent="0.3">
      <c r="A935" s="194"/>
      <c r="B935" s="132"/>
      <c r="C935" s="122"/>
      <c r="D935" s="127"/>
      <c r="E935" s="137"/>
      <c r="F935" s="137"/>
      <c r="G935" s="137"/>
      <c r="H935" s="137"/>
      <c r="I935" s="137"/>
      <c r="J935" s="140"/>
      <c r="K935" s="137"/>
      <c r="L935" s="137"/>
      <c r="M935" s="127"/>
      <c r="N935" s="122"/>
      <c r="O935" s="127"/>
      <c r="P935" s="127"/>
      <c r="Q935" s="127"/>
      <c r="R935" s="127"/>
      <c r="S935" s="137"/>
      <c r="T935" s="137"/>
      <c r="U935" s="137"/>
      <c r="V935" s="137"/>
      <c r="W935" s="137"/>
      <c r="X935" s="137"/>
      <c r="Y935" s="122"/>
      <c r="Z935" s="127"/>
    </row>
    <row r="936" spans="1:26" hidden="1" x14ac:dyDescent="0.3">
      <c r="A936" s="194"/>
      <c r="B936" s="126"/>
      <c r="C936" s="122"/>
      <c r="D936" s="127"/>
      <c r="E936" s="137"/>
      <c r="F936" s="137"/>
      <c r="G936" s="137"/>
      <c r="H936" s="137"/>
      <c r="I936" s="137"/>
      <c r="J936" s="140"/>
      <c r="K936" s="137"/>
      <c r="L936" s="137"/>
      <c r="M936" s="127"/>
      <c r="N936" s="122"/>
      <c r="O936" s="127"/>
      <c r="P936" s="127"/>
      <c r="Q936" s="127"/>
      <c r="R936" s="127"/>
      <c r="S936" s="137"/>
      <c r="T936" s="137"/>
      <c r="U936" s="137"/>
      <c r="V936" s="137"/>
      <c r="W936" s="137"/>
      <c r="X936" s="137"/>
      <c r="Y936" s="122"/>
      <c r="Z936" s="122"/>
    </row>
    <row r="937" spans="1:26" hidden="1" x14ac:dyDescent="0.3">
      <c r="A937" s="194"/>
      <c r="B937" s="126"/>
      <c r="C937" s="122"/>
      <c r="D937" s="127"/>
      <c r="E937" s="137"/>
      <c r="F937" s="137"/>
      <c r="G937" s="137"/>
      <c r="H937" s="137"/>
      <c r="I937" s="137"/>
      <c r="J937" s="140"/>
      <c r="K937" s="137"/>
      <c r="L937" s="137"/>
      <c r="M937" s="127"/>
      <c r="N937" s="122"/>
      <c r="O937" s="127"/>
      <c r="P937" s="127"/>
      <c r="Q937" s="127"/>
      <c r="R937" s="127"/>
      <c r="S937" s="137"/>
      <c r="T937" s="137"/>
      <c r="U937" s="137"/>
      <c r="V937" s="137"/>
      <c r="W937" s="137"/>
      <c r="X937" s="137"/>
      <c r="Y937" s="122"/>
      <c r="Z937" s="122"/>
    </row>
    <row r="938" spans="1:26" hidden="1" x14ac:dyDescent="0.3">
      <c r="A938" s="194"/>
      <c r="B938" s="126"/>
      <c r="C938" s="122"/>
      <c r="D938" s="127"/>
      <c r="E938" s="137"/>
      <c r="F938" s="137"/>
      <c r="G938" s="137"/>
      <c r="H938" s="137"/>
      <c r="I938" s="137"/>
      <c r="J938" s="140"/>
      <c r="K938" s="137"/>
      <c r="L938" s="137"/>
      <c r="M938" s="127"/>
      <c r="N938" s="122"/>
      <c r="O938" s="127"/>
      <c r="P938" s="127"/>
      <c r="Q938" s="127"/>
      <c r="R938" s="127"/>
      <c r="S938" s="137"/>
      <c r="T938" s="137"/>
      <c r="U938" s="137"/>
      <c r="V938" s="137"/>
      <c r="W938" s="137"/>
      <c r="X938" s="137"/>
      <c r="Y938" s="122"/>
      <c r="Z938" s="122"/>
    </row>
    <row r="939" spans="1:26" hidden="1" x14ac:dyDescent="0.3">
      <c r="A939" s="194"/>
      <c r="B939" s="126"/>
      <c r="C939" s="122"/>
      <c r="D939" s="127"/>
      <c r="E939" s="137"/>
      <c r="F939" s="137"/>
      <c r="G939" s="137"/>
      <c r="H939" s="137"/>
      <c r="I939" s="137"/>
      <c r="J939" s="140"/>
      <c r="K939" s="137"/>
      <c r="L939" s="137"/>
      <c r="M939" s="127"/>
      <c r="N939" s="122"/>
      <c r="O939" s="127"/>
      <c r="P939" s="127"/>
      <c r="Q939" s="127"/>
      <c r="R939" s="127"/>
      <c r="S939" s="137"/>
      <c r="T939" s="137"/>
      <c r="U939" s="137"/>
      <c r="V939" s="137"/>
      <c r="W939" s="137"/>
      <c r="X939" s="137"/>
      <c r="Y939" s="122"/>
      <c r="Z939" s="122"/>
    </row>
    <row r="940" spans="1:26" hidden="1" x14ac:dyDescent="0.3">
      <c r="A940" s="194"/>
      <c r="B940" s="126"/>
      <c r="C940" s="122"/>
      <c r="D940" s="127"/>
      <c r="E940" s="137"/>
      <c r="F940" s="137"/>
      <c r="G940" s="137"/>
      <c r="H940" s="137"/>
      <c r="I940" s="137"/>
      <c r="J940" s="140"/>
      <c r="K940" s="137"/>
      <c r="L940" s="137"/>
      <c r="M940" s="127"/>
      <c r="N940" s="122"/>
      <c r="O940" s="127"/>
      <c r="P940" s="127"/>
      <c r="Q940" s="127"/>
      <c r="R940" s="127"/>
      <c r="S940" s="137"/>
      <c r="T940" s="137"/>
      <c r="U940" s="137"/>
      <c r="V940" s="137"/>
      <c r="W940" s="137"/>
      <c r="X940" s="137"/>
      <c r="Y940" s="122"/>
      <c r="Z940" s="122"/>
    </row>
    <row r="941" spans="1:26" hidden="1" x14ac:dyDescent="0.3">
      <c r="A941" s="194"/>
      <c r="B941" s="126"/>
      <c r="C941" s="122"/>
      <c r="D941" s="127"/>
      <c r="E941" s="137"/>
      <c r="F941" s="137"/>
      <c r="G941" s="137"/>
      <c r="H941" s="137"/>
      <c r="I941" s="137"/>
      <c r="J941" s="140"/>
      <c r="K941" s="137"/>
      <c r="L941" s="137"/>
      <c r="M941" s="127"/>
      <c r="N941" s="122"/>
      <c r="O941" s="127"/>
      <c r="P941" s="127"/>
      <c r="Q941" s="127"/>
      <c r="R941" s="127"/>
      <c r="S941" s="137"/>
      <c r="T941" s="137"/>
      <c r="U941" s="137"/>
      <c r="V941" s="137"/>
      <c r="W941" s="137"/>
      <c r="X941" s="137"/>
      <c r="Y941" s="122"/>
      <c r="Z941" s="122"/>
    </row>
    <row r="942" spans="1:26" hidden="1" x14ac:dyDescent="0.3">
      <c r="A942" s="194"/>
      <c r="B942" s="126"/>
      <c r="C942" s="122"/>
      <c r="D942" s="127"/>
      <c r="E942" s="137"/>
      <c r="F942" s="137"/>
      <c r="G942" s="137"/>
      <c r="H942" s="137"/>
      <c r="I942" s="137"/>
      <c r="J942" s="140"/>
      <c r="K942" s="137"/>
      <c r="L942" s="137"/>
      <c r="M942" s="127"/>
      <c r="N942" s="122"/>
      <c r="O942" s="127"/>
      <c r="P942" s="127"/>
      <c r="Q942" s="127"/>
      <c r="R942" s="127"/>
      <c r="S942" s="137"/>
      <c r="T942" s="137"/>
      <c r="U942" s="137"/>
      <c r="V942" s="137"/>
      <c r="W942" s="137"/>
      <c r="X942" s="137"/>
      <c r="Y942" s="122"/>
      <c r="Z942" s="122"/>
    </row>
    <row r="943" spans="1:26" hidden="1" x14ac:dyDescent="0.3">
      <c r="A943" s="194"/>
      <c r="B943" s="126"/>
      <c r="C943" s="122"/>
      <c r="D943" s="127"/>
      <c r="E943" s="137"/>
      <c r="F943" s="137"/>
      <c r="G943" s="137"/>
      <c r="H943" s="137"/>
      <c r="I943" s="137"/>
      <c r="J943" s="140"/>
      <c r="K943" s="137"/>
      <c r="L943" s="137"/>
      <c r="M943" s="127"/>
      <c r="N943" s="122"/>
      <c r="O943" s="127"/>
      <c r="P943" s="127"/>
      <c r="Q943" s="127"/>
      <c r="R943" s="127"/>
      <c r="S943" s="137"/>
      <c r="T943" s="137"/>
      <c r="U943" s="137"/>
      <c r="V943" s="137"/>
      <c r="W943" s="137"/>
      <c r="X943" s="137"/>
      <c r="Y943" s="122"/>
      <c r="Z943" s="122"/>
    </row>
    <row r="944" spans="1:26" hidden="1" x14ac:dyDescent="0.3">
      <c r="A944" s="194"/>
      <c r="B944" s="126"/>
      <c r="C944" s="122"/>
      <c r="D944" s="127"/>
      <c r="E944" s="137"/>
      <c r="F944" s="137"/>
      <c r="G944" s="137"/>
      <c r="H944" s="137"/>
      <c r="I944" s="137"/>
      <c r="J944" s="140"/>
      <c r="K944" s="137"/>
      <c r="L944" s="137"/>
      <c r="M944" s="127"/>
      <c r="N944" s="122"/>
      <c r="O944" s="127"/>
      <c r="P944" s="127"/>
      <c r="Q944" s="127"/>
      <c r="R944" s="127"/>
      <c r="S944" s="137"/>
      <c r="T944" s="137"/>
      <c r="U944" s="137"/>
      <c r="V944" s="137"/>
      <c r="W944" s="137"/>
      <c r="X944" s="137"/>
      <c r="Y944" s="122"/>
      <c r="Z944" s="122"/>
    </row>
    <row r="945" spans="1:26" hidden="1" x14ac:dyDescent="0.3">
      <c r="A945" s="194"/>
      <c r="B945" s="126"/>
      <c r="C945" s="122"/>
      <c r="D945" s="127"/>
      <c r="E945" s="137"/>
      <c r="F945" s="137"/>
      <c r="G945" s="137"/>
      <c r="H945" s="137"/>
      <c r="I945" s="137"/>
      <c r="J945" s="140"/>
      <c r="K945" s="137"/>
      <c r="L945" s="137"/>
      <c r="M945" s="127"/>
      <c r="N945" s="122"/>
      <c r="O945" s="137"/>
      <c r="P945" s="137"/>
      <c r="Q945" s="137"/>
      <c r="R945" s="137"/>
      <c r="S945" s="137"/>
      <c r="T945" s="137"/>
      <c r="U945" s="137"/>
      <c r="V945" s="137"/>
      <c r="W945" s="137"/>
      <c r="X945" s="137"/>
      <c r="Y945" s="122"/>
      <c r="Z945" s="122"/>
    </row>
    <row r="946" spans="1:26" hidden="1" x14ac:dyDescent="0.3">
      <c r="A946" s="194"/>
      <c r="B946" s="126"/>
      <c r="C946" s="122"/>
      <c r="D946" s="127"/>
      <c r="E946" s="137"/>
      <c r="F946" s="137"/>
      <c r="G946" s="137"/>
      <c r="H946" s="137"/>
      <c r="I946" s="137"/>
      <c r="J946" s="140"/>
      <c r="K946" s="137"/>
      <c r="L946" s="127"/>
      <c r="M946" s="127"/>
      <c r="N946" s="122"/>
      <c r="O946" s="127"/>
      <c r="P946" s="127"/>
      <c r="Q946" s="137"/>
      <c r="R946" s="137"/>
      <c r="S946" s="137"/>
      <c r="T946" s="137"/>
      <c r="U946" s="137"/>
      <c r="V946" s="137"/>
      <c r="W946" s="137"/>
      <c r="X946" s="137"/>
      <c r="Y946" s="122"/>
      <c r="Z946" s="122"/>
    </row>
    <row r="947" spans="1:26" hidden="1" x14ac:dyDescent="0.3">
      <c r="A947" s="194"/>
      <c r="B947" s="126"/>
      <c r="C947" s="122"/>
      <c r="D947" s="127"/>
      <c r="E947" s="137"/>
      <c r="F947" s="137"/>
      <c r="G947" s="137"/>
      <c r="H947" s="137"/>
      <c r="I947" s="137"/>
      <c r="J947" s="140"/>
      <c r="K947" s="137"/>
      <c r="L947" s="127"/>
      <c r="M947" s="127"/>
      <c r="N947" s="122"/>
      <c r="O947" s="127"/>
      <c r="P947" s="127"/>
      <c r="Q947" s="137"/>
      <c r="R947" s="137"/>
      <c r="S947" s="137"/>
      <c r="T947" s="137"/>
      <c r="U947" s="137"/>
      <c r="V947" s="137"/>
      <c r="W947" s="137"/>
      <c r="X947" s="137"/>
      <c r="Y947" s="122"/>
      <c r="Z947" s="122"/>
    </row>
    <row r="948" spans="1:26" hidden="1" x14ac:dyDescent="0.3">
      <c r="A948" s="194"/>
      <c r="B948" s="126"/>
      <c r="C948" s="122"/>
      <c r="D948" s="127"/>
      <c r="E948" s="137"/>
      <c r="F948" s="137"/>
      <c r="G948" s="137"/>
      <c r="H948" s="137"/>
      <c r="I948" s="137"/>
      <c r="J948" s="140"/>
      <c r="K948" s="137"/>
      <c r="L948" s="127"/>
      <c r="M948" s="127"/>
      <c r="N948" s="122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22"/>
      <c r="Z948" s="122"/>
    </row>
    <row r="949" spans="1:26" hidden="1" x14ac:dyDescent="0.3">
      <c r="A949" s="194"/>
      <c r="B949" s="126"/>
      <c r="C949" s="122"/>
      <c r="D949" s="127"/>
      <c r="E949" s="127"/>
      <c r="F949" s="137"/>
      <c r="G949" s="137"/>
      <c r="H949" s="137"/>
      <c r="I949" s="137"/>
      <c r="J949" s="140"/>
      <c r="K949" s="137"/>
      <c r="L949" s="127"/>
      <c r="M949" s="127"/>
      <c r="N949" s="122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22"/>
      <c r="Z949" s="122"/>
    </row>
    <row r="950" spans="1:26" hidden="1" x14ac:dyDescent="0.3">
      <c r="A950" s="194"/>
      <c r="B950" s="126"/>
      <c r="C950" s="122"/>
      <c r="D950" s="127"/>
      <c r="E950" s="127"/>
      <c r="F950" s="137"/>
      <c r="G950" s="137"/>
      <c r="H950" s="137"/>
      <c r="I950" s="137"/>
      <c r="J950" s="140"/>
      <c r="K950" s="137"/>
      <c r="L950" s="127"/>
      <c r="M950" s="127"/>
      <c r="N950" s="122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22"/>
      <c r="Z950" s="122"/>
    </row>
    <row r="951" spans="1:26" hidden="1" x14ac:dyDescent="0.3">
      <c r="A951" s="194"/>
      <c r="B951" s="126"/>
      <c r="C951" s="122"/>
      <c r="D951" s="127"/>
      <c r="E951" s="127"/>
      <c r="F951" s="137"/>
      <c r="G951" s="137"/>
      <c r="H951" s="137"/>
      <c r="I951" s="137"/>
      <c r="J951" s="140"/>
      <c r="K951" s="137"/>
      <c r="L951" s="127"/>
      <c r="M951" s="127"/>
      <c r="N951" s="122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22"/>
      <c r="Z951" s="122"/>
    </row>
    <row r="952" spans="1:26" hidden="1" x14ac:dyDescent="0.3">
      <c r="A952" s="194"/>
      <c r="B952" s="126"/>
      <c r="C952" s="122"/>
      <c r="D952" s="127"/>
      <c r="E952" s="137"/>
      <c r="F952" s="137"/>
      <c r="G952" s="137"/>
      <c r="H952" s="137"/>
      <c r="I952" s="137"/>
      <c r="J952" s="140"/>
      <c r="K952" s="137"/>
      <c r="L952" s="127"/>
      <c r="M952" s="127"/>
      <c r="N952" s="122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22"/>
      <c r="Z952" s="122"/>
    </row>
    <row r="953" spans="1:26" hidden="1" x14ac:dyDescent="0.3">
      <c r="A953" s="194"/>
      <c r="B953" s="126"/>
      <c r="C953" s="122"/>
      <c r="D953" s="127"/>
      <c r="E953" s="137"/>
      <c r="F953" s="137"/>
      <c r="G953" s="137"/>
      <c r="H953" s="137"/>
      <c r="I953" s="137"/>
      <c r="J953" s="140"/>
      <c r="K953" s="137"/>
      <c r="L953" s="127"/>
      <c r="M953" s="127"/>
      <c r="N953" s="122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22"/>
      <c r="Z953" s="122"/>
    </row>
    <row r="954" spans="1:26" hidden="1" x14ac:dyDescent="0.3">
      <c r="A954" s="194"/>
      <c r="B954" s="126"/>
      <c r="C954" s="122"/>
      <c r="D954" s="127"/>
      <c r="E954" s="137"/>
      <c r="F954" s="137"/>
      <c r="G954" s="137"/>
      <c r="H954" s="137"/>
      <c r="I954" s="137"/>
      <c r="J954" s="140"/>
      <c r="K954" s="137"/>
      <c r="L954" s="127"/>
      <c r="M954" s="127"/>
      <c r="N954" s="122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22"/>
      <c r="Z954" s="122"/>
    </row>
    <row r="955" spans="1:26" hidden="1" x14ac:dyDescent="0.3">
      <c r="A955" s="194"/>
      <c r="B955" s="126"/>
      <c r="C955" s="122"/>
      <c r="D955" s="127"/>
      <c r="E955" s="137"/>
      <c r="F955" s="137"/>
      <c r="G955" s="137"/>
      <c r="H955" s="137"/>
      <c r="I955" s="137"/>
      <c r="J955" s="140"/>
      <c r="K955" s="137"/>
      <c r="L955" s="127"/>
      <c r="M955" s="127"/>
      <c r="N955" s="122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22"/>
      <c r="Z955" s="122"/>
    </row>
    <row r="956" spans="1:26" hidden="1" x14ac:dyDescent="0.3">
      <c r="A956" s="194"/>
      <c r="B956" s="126"/>
      <c r="C956" s="122"/>
      <c r="D956" s="127"/>
      <c r="E956" s="137"/>
      <c r="F956" s="137"/>
      <c r="G956" s="137"/>
      <c r="H956" s="137"/>
      <c r="I956" s="137"/>
      <c r="J956" s="140"/>
      <c r="K956" s="137"/>
      <c r="L956" s="127"/>
      <c r="M956" s="127"/>
      <c r="N956" s="122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22"/>
      <c r="Z956" s="122"/>
    </row>
    <row r="957" spans="1:26" hidden="1" x14ac:dyDescent="0.3">
      <c r="A957" s="194"/>
      <c r="B957" s="126"/>
      <c r="C957" s="122"/>
      <c r="D957" s="127"/>
      <c r="E957" s="137"/>
      <c r="F957" s="137"/>
      <c r="G957" s="137"/>
      <c r="H957" s="137"/>
      <c r="I957" s="137"/>
      <c r="J957" s="140"/>
      <c r="K957" s="137"/>
      <c r="L957" s="127"/>
      <c r="M957" s="127"/>
      <c r="N957" s="122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22"/>
      <c r="Z957" s="122"/>
    </row>
    <row r="958" spans="1:26" hidden="1" x14ac:dyDescent="0.3">
      <c r="A958" s="194"/>
      <c r="B958" s="128"/>
      <c r="C958" s="122"/>
      <c r="D958" s="127"/>
      <c r="E958" s="137"/>
      <c r="F958" s="137"/>
      <c r="G958" s="137"/>
      <c r="H958" s="137"/>
      <c r="I958" s="137"/>
      <c r="J958" s="140"/>
      <c r="K958" s="137"/>
      <c r="L958" s="127"/>
      <c r="M958" s="127"/>
      <c r="N958" s="122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22"/>
      <c r="Z958" s="122"/>
    </row>
    <row r="959" spans="1:26" hidden="1" x14ac:dyDescent="0.3">
      <c r="A959" s="194"/>
      <c r="B959" s="126"/>
      <c r="C959" s="122"/>
      <c r="D959" s="127"/>
      <c r="E959" s="137"/>
      <c r="F959" s="137"/>
      <c r="G959" s="137"/>
      <c r="H959" s="137"/>
      <c r="I959" s="137"/>
      <c r="J959" s="140"/>
      <c r="K959" s="137"/>
      <c r="L959" s="127"/>
      <c r="M959" s="127"/>
      <c r="N959" s="122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22"/>
      <c r="Z959" s="122"/>
    </row>
    <row r="960" spans="1:26" hidden="1" x14ac:dyDescent="0.3">
      <c r="A960" s="194"/>
      <c r="B960" s="126"/>
      <c r="C960" s="122"/>
      <c r="D960" s="127"/>
      <c r="E960" s="137"/>
      <c r="F960" s="137"/>
      <c r="G960" s="137"/>
      <c r="H960" s="137"/>
      <c r="I960" s="137"/>
      <c r="J960" s="140"/>
      <c r="K960" s="137"/>
      <c r="L960" s="127"/>
      <c r="M960" s="127"/>
      <c r="N960" s="122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22"/>
      <c r="Z960" s="122"/>
    </row>
    <row r="961" spans="1:26" hidden="1" x14ac:dyDescent="0.3">
      <c r="A961" s="194"/>
      <c r="B961" s="126"/>
      <c r="C961" s="122"/>
      <c r="D961" s="127"/>
      <c r="E961" s="137"/>
      <c r="F961" s="137"/>
      <c r="G961" s="137"/>
      <c r="H961" s="137"/>
      <c r="I961" s="137"/>
      <c r="J961" s="140"/>
      <c r="K961" s="137"/>
      <c r="L961" s="127"/>
      <c r="M961" s="127"/>
      <c r="N961" s="122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22"/>
      <c r="Z961" s="122"/>
    </row>
    <row r="962" spans="1:26" hidden="1" x14ac:dyDescent="0.3">
      <c r="A962" s="194"/>
      <c r="B962" s="126"/>
      <c r="C962" s="122"/>
      <c r="D962" s="127"/>
      <c r="E962" s="137"/>
      <c r="F962" s="137"/>
      <c r="G962" s="137"/>
      <c r="H962" s="137"/>
      <c r="I962" s="137"/>
      <c r="J962" s="140"/>
      <c r="K962" s="137"/>
      <c r="L962" s="127"/>
      <c r="M962" s="127"/>
      <c r="N962" s="122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22"/>
      <c r="Z962" s="122"/>
    </row>
    <row r="963" spans="1:26" hidden="1" x14ac:dyDescent="0.3">
      <c r="A963" s="194"/>
      <c r="B963" s="126"/>
      <c r="C963" s="122"/>
      <c r="D963" s="127"/>
      <c r="E963" s="137"/>
      <c r="F963" s="137"/>
      <c r="G963" s="137"/>
      <c r="H963" s="137"/>
      <c r="I963" s="137"/>
      <c r="J963" s="140"/>
      <c r="K963" s="137"/>
      <c r="L963" s="127"/>
      <c r="M963" s="127"/>
      <c r="N963" s="122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22"/>
      <c r="Z963" s="122"/>
    </row>
    <row r="964" spans="1:26" hidden="1" x14ac:dyDescent="0.3">
      <c r="A964" s="194"/>
      <c r="B964" s="126"/>
      <c r="C964" s="122"/>
      <c r="D964" s="127"/>
      <c r="E964" s="137"/>
      <c r="F964" s="137"/>
      <c r="G964" s="137"/>
      <c r="H964" s="137"/>
      <c r="I964" s="137"/>
      <c r="J964" s="140"/>
      <c r="K964" s="137"/>
      <c r="L964" s="127"/>
      <c r="M964" s="127"/>
      <c r="N964" s="122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22"/>
      <c r="Z964" s="122"/>
    </row>
    <row r="965" spans="1:26" hidden="1" x14ac:dyDescent="0.3">
      <c r="A965" s="194"/>
      <c r="B965" s="126"/>
      <c r="C965" s="122"/>
      <c r="D965" s="127"/>
      <c r="E965" s="137"/>
      <c r="F965" s="137"/>
      <c r="G965" s="137"/>
      <c r="H965" s="137"/>
      <c r="I965" s="137"/>
      <c r="J965" s="140"/>
      <c r="K965" s="137"/>
      <c r="L965" s="127"/>
      <c r="M965" s="127"/>
      <c r="N965" s="122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22"/>
      <c r="Z965" s="122"/>
    </row>
    <row r="966" spans="1:26" hidden="1" x14ac:dyDescent="0.3">
      <c r="A966" s="194"/>
      <c r="B966" s="126"/>
      <c r="C966" s="122"/>
      <c r="D966" s="127"/>
      <c r="E966" s="137"/>
      <c r="F966" s="137"/>
      <c r="G966" s="137"/>
      <c r="H966" s="137"/>
      <c r="I966" s="137"/>
      <c r="J966" s="140"/>
      <c r="K966" s="137"/>
      <c r="L966" s="127"/>
      <c r="M966" s="127"/>
      <c r="N966" s="122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22"/>
      <c r="Z966" s="122"/>
    </row>
    <row r="967" spans="1:26" hidden="1" x14ac:dyDescent="0.3">
      <c r="A967" s="194"/>
      <c r="B967" s="126"/>
      <c r="C967" s="122"/>
      <c r="D967" s="127"/>
      <c r="E967" s="137"/>
      <c r="F967" s="137"/>
      <c r="G967" s="137"/>
      <c r="H967" s="137"/>
      <c r="I967" s="137"/>
      <c r="J967" s="140"/>
      <c r="K967" s="137"/>
      <c r="L967" s="127"/>
      <c r="M967" s="127"/>
      <c r="N967" s="122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22"/>
      <c r="Z967" s="122"/>
    </row>
    <row r="968" spans="1:26" hidden="1" x14ac:dyDescent="0.3">
      <c r="A968" s="194"/>
      <c r="B968" s="126"/>
      <c r="C968" s="122"/>
      <c r="D968" s="127"/>
      <c r="E968" s="137"/>
      <c r="F968" s="137"/>
      <c r="G968" s="137"/>
      <c r="H968" s="137"/>
      <c r="I968" s="137"/>
      <c r="J968" s="140"/>
      <c r="K968" s="137"/>
      <c r="L968" s="127"/>
      <c r="M968" s="127"/>
      <c r="N968" s="122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22"/>
      <c r="Z968" s="122"/>
    </row>
    <row r="969" spans="1:26" s="131" customFormat="1" hidden="1" x14ac:dyDescent="0.3">
      <c r="A969" s="194"/>
      <c r="B969" s="138"/>
      <c r="C969" s="122"/>
      <c r="D969" s="127"/>
      <c r="E969" s="127"/>
      <c r="F969" s="129"/>
      <c r="G969" s="127"/>
      <c r="H969" s="127"/>
      <c r="I969" s="127"/>
      <c r="J969" s="106"/>
      <c r="K969" s="122"/>
      <c r="L969" s="122"/>
      <c r="M969" s="127"/>
      <c r="N969" s="127"/>
      <c r="O969" s="127"/>
      <c r="P969" s="127"/>
      <c r="Q969" s="127"/>
      <c r="R969" s="127"/>
      <c r="S969" s="122"/>
      <c r="T969" s="122"/>
      <c r="U969" s="122"/>
      <c r="V969" s="122"/>
      <c r="W969" s="122"/>
      <c r="X969" s="122"/>
      <c r="Y969" s="129"/>
      <c r="Z969" s="122"/>
    </row>
    <row r="970" spans="1:26" hidden="1" x14ac:dyDescent="0.3">
      <c r="A970" s="194"/>
      <c r="B970" s="126"/>
      <c r="C970" s="122"/>
      <c r="D970" s="127"/>
      <c r="E970" s="137"/>
      <c r="F970" s="137"/>
      <c r="G970" s="137"/>
      <c r="H970" s="137"/>
      <c r="I970" s="137"/>
      <c r="J970" s="140"/>
      <c r="K970" s="137"/>
      <c r="L970" s="137"/>
      <c r="M970" s="127"/>
      <c r="N970" s="122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22"/>
      <c r="Z970" s="122"/>
    </row>
    <row r="971" spans="1:26" hidden="1" x14ac:dyDescent="0.3">
      <c r="A971" s="194"/>
      <c r="B971" s="126"/>
      <c r="C971" s="122"/>
      <c r="D971" s="127"/>
      <c r="E971" s="137"/>
      <c r="F971" s="137"/>
      <c r="G971" s="137"/>
      <c r="H971" s="137"/>
      <c r="I971" s="137"/>
      <c r="J971" s="140"/>
      <c r="K971" s="137"/>
      <c r="L971" s="137"/>
      <c r="M971" s="127"/>
      <c r="N971" s="122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22"/>
      <c r="Z971" s="122"/>
    </row>
    <row r="972" spans="1:26" hidden="1" x14ac:dyDescent="0.3">
      <c r="A972" s="194"/>
      <c r="B972" s="126"/>
      <c r="C972" s="122"/>
      <c r="D972" s="127"/>
      <c r="E972" s="137"/>
      <c r="F972" s="137"/>
      <c r="G972" s="137"/>
      <c r="H972" s="137"/>
      <c r="I972" s="137"/>
      <c r="J972" s="140"/>
      <c r="K972" s="137"/>
      <c r="L972" s="137"/>
      <c r="M972" s="127"/>
      <c r="N972" s="122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22"/>
      <c r="Z972" s="122"/>
    </row>
    <row r="973" spans="1:26" hidden="1" x14ac:dyDescent="0.3">
      <c r="A973" s="194"/>
      <c r="B973" s="126"/>
      <c r="C973" s="122"/>
      <c r="D973" s="127"/>
      <c r="E973" s="137"/>
      <c r="F973" s="137"/>
      <c r="G973" s="137"/>
      <c r="H973" s="137"/>
      <c r="I973" s="137"/>
      <c r="J973" s="140"/>
      <c r="K973" s="137"/>
      <c r="L973" s="137"/>
      <c r="M973" s="127"/>
      <c r="N973" s="122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22"/>
      <c r="Z973" s="122"/>
    </row>
    <row r="974" spans="1:26" hidden="1" x14ac:dyDescent="0.3">
      <c r="A974" s="194"/>
      <c r="B974" s="126"/>
      <c r="C974" s="122"/>
      <c r="D974" s="127"/>
      <c r="E974" s="137"/>
      <c r="F974" s="137"/>
      <c r="G974" s="137"/>
      <c r="H974" s="137"/>
      <c r="I974" s="137"/>
      <c r="J974" s="140"/>
      <c r="K974" s="137"/>
      <c r="L974" s="137"/>
      <c r="M974" s="127"/>
      <c r="N974" s="122"/>
      <c r="O974" s="127"/>
      <c r="P974" s="127"/>
      <c r="Q974" s="127"/>
      <c r="R974" s="127"/>
      <c r="S974" s="137"/>
      <c r="T974" s="137"/>
      <c r="U974" s="137"/>
      <c r="V974" s="137"/>
      <c r="W974" s="137"/>
      <c r="X974" s="137"/>
      <c r="Y974" s="122"/>
      <c r="Z974" s="122"/>
    </row>
    <row r="975" spans="1:26" hidden="1" x14ac:dyDescent="0.3">
      <c r="A975" s="194"/>
      <c r="B975" s="126"/>
      <c r="C975" s="122"/>
      <c r="D975" s="127"/>
      <c r="E975" s="137"/>
      <c r="F975" s="137"/>
      <c r="G975" s="137"/>
      <c r="H975" s="137"/>
      <c r="I975" s="137"/>
      <c r="J975" s="140"/>
      <c r="K975" s="137"/>
      <c r="L975" s="137"/>
      <c r="M975" s="127"/>
      <c r="N975" s="122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22"/>
      <c r="Z975" s="122"/>
    </row>
    <row r="976" spans="1:26" hidden="1" x14ac:dyDescent="0.3">
      <c r="A976" s="194"/>
      <c r="B976" s="126"/>
      <c r="C976" s="122"/>
      <c r="D976" s="127"/>
      <c r="E976" s="137"/>
      <c r="F976" s="137"/>
      <c r="G976" s="137"/>
      <c r="H976" s="137"/>
      <c r="I976" s="137"/>
      <c r="J976" s="140"/>
      <c r="K976" s="137"/>
      <c r="L976" s="137"/>
      <c r="M976" s="127"/>
      <c r="N976" s="122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22"/>
      <c r="Z976" s="122"/>
    </row>
    <row r="977" spans="1:26" hidden="1" x14ac:dyDescent="0.3">
      <c r="A977" s="194"/>
      <c r="B977" s="126"/>
      <c r="C977" s="122"/>
      <c r="D977" s="127"/>
      <c r="E977" s="137"/>
      <c r="F977" s="137"/>
      <c r="G977" s="137"/>
      <c r="H977" s="137"/>
      <c r="I977" s="137"/>
      <c r="J977" s="140"/>
      <c r="K977" s="137"/>
      <c r="L977" s="137"/>
      <c r="M977" s="127"/>
      <c r="N977" s="122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22"/>
      <c r="Z977" s="122"/>
    </row>
    <row r="978" spans="1:26" hidden="1" x14ac:dyDescent="0.3">
      <c r="A978" s="194"/>
      <c r="B978" s="126"/>
      <c r="C978" s="122"/>
      <c r="D978" s="127"/>
      <c r="E978" s="137"/>
      <c r="F978" s="137"/>
      <c r="G978" s="137"/>
      <c r="H978" s="137"/>
      <c r="I978" s="137"/>
      <c r="J978" s="140"/>
      <c r="K978" s="137"/>
      <c r="L978" s="137"/>
      <c r="M978" s="127"/>
      <c r="N978" s="122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22"/>
      <c r="Z978" s="122"/>
    </row>
    <row r="979" spans="1:26" hidden="1" x14ac:dyDescent="0.3">
      <c r="A979" s="194"/>
      <c r="B979" s="126"/>
      <c r="C979" s="122"/>
      <c r="D979" s="127"/>
      <c r="E979" s="137"/>
      <c r="F979" s="137"/>
      <c r="G979" s="137"/>
      <c r="H979" s="137"/>
      <c r="I979" s="137"/>
      <c r="J979" s="140"/>
      <c r="K979" s="137"/>
      <c r="L979" s="137"/>
      <c r="M979" s="127"/>
      <c r="N979" s="122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22"/>
      <c r="Z979" s="122"/>
    </row>
    <row r="980" spans="1:26" hidden="1" x14ac:dyDescent="0.3">
      <c r="A980" s="194"/>
      <c r="B980" s="126"/>
      <c r="C980" s="122"/>
      <c r="D980" s="127"/>
      <c r="E980" s="137"/>
      <c r="F980" s="137"/>
      <c r="G980" s="137"/>
      <c r="H980" s="137"/>
      <c r="I980" s="137"/>
      <c r="J980" s="140"/>
      <c r="K980" s="137"/>
      <c r="L980" s="137"/>
      <c r="M980" s="127"/>
      <c r="N980" s="122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22"/>
      <c r="Z980" s="122"/>
    </row>
    <row r="981" spans="1:26" hidden="1" x14ac:dyDescent="0.3">
      <c r="A981" s="194"/>
      <c r="B981" s="126"/>
      <c r="C981" s="122"/>
      <c r="D981" s="127"/>
      <c r="E981" s="137"/>
      <c r="F981" s="137"/>
      <c r="G981" s="137"/>
      <c r="H981" s="137"/>
      <c r="I981" s="137"/>
      <c r="J981" s="140"/>
      <c r="K981" s="137"/>
      <c r="L981" s="137"/>
      <c r="M981" s="127"/>
      <c r="N981" s="122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22"/>
      <c r="Z981" s="122"/>
    </row>
    <row r="982" spans="1:26" hidden="1" x14ac:dyDescent="0.3">
      <c r="A982" s="194"/>
      <c r="B982" s="126"/>
      <c r="C982" s="122"/>
      <c r="D982" s="127"/>
      <c r="E982" s="137"/>
      <c r="F982" s="137"/>
      <c r="G982" s="137"/>
      <c r="H982" s="137"/>
      <c r="I982" s="137"/>
      <c r="J982" s="140"/>
      <c r="K982" s="137"/>
      <c r="L982" s="137"/>
      <c r="M982" s="127"/>
      <c r="N982" s="122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22"/>
      <c r="Z982" s="122"/>
    </row>
    <row r="983" spans="1:26" hidden="1" x14ac:dyDescent="0.3">
      <c r="A983" s="194"/>
      <c r="B983" s="126"/>
      <c r="C983" s="122"/>
      <c r="D983" s="127"/>
      <c r="E983" s="137"/>
      <c r="F983" s="137"/>
      <c r="G983" s="137"/>
      <c r="H983" s="137"/>
      <c r="I983" s="137"/>
      <c r="J983" s="140"/>
      <c r="K983" s="137"/>
      <c r="L983" s="137"/>
      <c r="M983" s="127"/>
      <c r="N983" s="122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22"/>
      <c r="Z983" s="122"/>
    </row>
    <row r="984" spans="1:26" hidden="1" x14ac:dyDescent="0.3">
      <c r="A984" s="194"/>
      <c r="B984" s="126"/>
      <c r="C984" s="122"/>
      <c r="D984" s="127"/>
      <c r="E984" s="137"/>
      <c r="F984" s="137"/>
      <c r="G984" s="137"/>
      <c r="H984" s="137"/>
      <c r="I984" s="137"/>
      <c r="J984" s="140"/>
      <c r="K984" s="137"/>
      <c r="L984" s="137"/>
      <c r="M984" s="127"/>
      <c r="N984" s="122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22"/>
      <c r="Z984" s="122"/>
    </row>
    <row r="985" spans="1:26" hidden="1" x14ac:dyDescent="0.3">
      <c r="A985" s="194"/>
      <c r="B985" s="126"/>
      <c r="C985" s="122"/>
      <c r="D985" s="127"/>
      <c r="E985" s="137"/>
      <c r="F985" s="137"/>
      <c r="G985" s="137"/>
      <c r="H985" s="137"/>
      <c r="I985" s="137"/>
      <c r="J985" s="140"/>
      <c r="K985" s="137"/>
      <c r="L985" s="137"/>
      <c r="M985" s="127"/>
      <c r="N985" s="122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22"/>
      <c r="Z985" s="122"/>
    </row>
    <row r="986" spans="1:26" hidden="1" x14ac:dyDescent="0.3">
      <c r="A986" s="194"/>
      <c r="B986" s="126"/>
      <c r="C986" s="122"/>
      <c r="D986" s="127"/>
      <c r="E986" s="137"/>
      <c r="F986" s="137"/>
      <c r="G986" s="137"/>
      <c r="H986" s="137"/>
      <c r="I986" s="137"/>
      <c r="J986" s="140"/>
      <c r="K986" s="137"/>
      <c r="L986" s="137"/>
      <c r="M986" s="127"/>
      <c r="N986" s="122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22"/>
      <c r="Z986" s="122"/>
    </row>
    <row r="987" spans="1:26" hidden="1" x14ac:dyDescent="0.3">
      <c r="A987" s="194"/>
      <c r="B987" s="126"/>
      <c r="C987" s="122"/>
      <c r="D987" s="127"/>
      <c r="E987" s="137"/>
      <c r="F987" s="137"/>
      <c r="G987" s="137"/>
      <c r="H987" s="137"/>
      <c r="I987" s="137"/>
      <c r="J987" s="140"/>
      <c r="K987" s="137"/>
      <c r="L987" s="137"/>
      <c r="M987" s="127"/>
      <c r="N987" s="122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22"/>
      <c r="Z987" s="122"/>
    </row>
    <row r="988" spans="1:26" hidden="1" x14ac:dyDescent="0.3">
      <c r="A988" s="194"/>
      <c r="B988" s="126"/>
      <c r="C988" s="122"/>
      <c r="D988" s="127"/>
      <c r="E988" s="137"/>
      <c r="F988" s="137"/>
      <c r="G988" s="137"/>
      <c r="H988" s="137"/>
      <c r="I988" s="137"/>
      <c r="J988" s="140"/>
      <c r="K988" s="137"/>
      <c r="L988" s="137"/>
      <c r="M988" s="127"/>
      <c r="N988" s="122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22"/>
      <c r="Z988" s="122"/>
    </row>
    <row r="989" spans="1:26" hidden="1" x14ac:dyDescent="0.3">
      <c r="A989" s="194"/>
      <c r="B989" s="126"/>
      <c r="C989" s="122"/>
      <c r="D989" s="127"/>
      <c r="E989" s="137"/>
      <c r="F989" s="137"/>
      <c r="G989" s="137"/>
      <c r="H989" s="137"/>
      <c r="I989" s="137"/>
      <c r="J989" s="140"/>
      <c r="K989" s="137"/>
      <c r="L989" s="137"/>
      <c r="M989" s="127"/>
      <c r="N989" s="122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22"/>
      <c r="Z989" s="122"/>
    </row>
    <row r="990" spans="1:26" hidden="1" x14ac:dyDescent="0.3">
      <c r="A990" s="194"/>
      <c r="B990" s="126"/>
      <c r="C990" s="122"/>
      <c r="D990" s="127"/>
      <c r="E990" s="137"/>
      <c r="F990" s="137"/>
      <c r="G990" s="137"/>
      <c r="H990" s="137"/>
      <c r="I990" s="137"/>
      <c r="J990" s="140"/>
      <c r="K990" s="137"/>
      <c r="L990" s="137"/>
      <c r="M990" s="127"/>
      <c r="N990" s="122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22"/>
      <c r="Z990" s="122"/>
    </row>
    <row r="991" spans="1:26" hidden="1" x14ac:dyDescent="0.3">
      <c r="A991" s="194"/>
      <c r="B991" s="126"/>
      <c r="C991" s="122"/>
      <c r="D991" s="127"/>
      <c r="E991" s="137"/>
      <c r="F991" s="137"/>
      <c r="G991" s="137"/>
      <c r="H991" s="137"/>
      <c r="I991" s="137"/>
      <c r="J991" s="140"/>
      <c r="K991" s="137"/>
      <c r="L991" s="137"/>
      <c r="M991" s="127"/>
      <c r="N991" s="122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22"/>
      <c r="Z991" s="122"/>
    </row>
    <row r="992" spans="1:26" hidden="1" x14ac:dyDescent="0.3">
      <c r="A992" s="194"/>
      <c r="B992" s="126"/>
      <c r="C992" s="122"/>
      <c r="D992" s="127"/>
      <c r="E992" s="137"/>
      <c r="F992" s="137"/>
      <c r="G992" s="137"/>
      <c r="H992" s="137"/>
      <c r="I992" s="137"/>
      <c r="J992" s="140"/>
      <c r="K992" s="137"/>
      <c r="L992" s="137"/>
      <c r="M992" s="127"/>
      <c r="N992" s="122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22"/>
      <c r="Z992" s="122"/>
    </row>
    <row r="993" spans="1:26" hidden="1" x14ac:dyDescent="0.3">
      <c r="A993" s="194"/>
      <c r="B993" s="126"/>
      <c r="C993" s="122"/>
      <c r="D993" s="127"/>
      <c r="E993" s="137"/>
      <c r="F993" s="137"/>
      <c r="G993" s="137"/>
      <c r="H993" s="137"/>
      <c r="I993" s="137"/>
      <c r="J993" s="140"/>
      <c r="K993" s="137"/>
      <c r="L993" s="137"/>
      <c r="M993" s="127"/>
      <c r="N993" s="122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22"/>
      <c r="Z993" s="122"/>
    </row>
    <row r="994" spans="1:26" hidden="1" x14ac:dyDescent="0.3">
      <c r="A994" s="194"/>
      <c r="B994" s="126"/>
      <c r="C994" s="122"/>
      <c r="D994" s="127"/>
      <c r="E994" s="137"/>
      <c r="F994" s="137"/>
      <c r="G994" s="137"/>
      <c r="H994" s="137"/>
      <c r="I994" s="137"/>
      <c r="J994" s="140"/>
      <c r="K994" s="137"/>
      <c r="L994" s="137"/>
      <c r="M994" s="127"/>
      <c r="N994" s="122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22"/>
      <c r="Z994" s="122"/>
    </row>
    <row r="995" spans="1:26" hidden="1" x14ac:dyDescent="0.3">
      <c r="A995" s="194"/>
      <c r="B995" s="126"/>
      <c r="C995" s="122"/>
      <c r="D995" s="127"/>
      <c r="E995" s="137"/>
      <c r="F995" s="137"/>
      <c r="G995" s="137"/>
      <c r="H995" s="137"/>
      <c r="I995" s="137"/>
      <c r="J995" s="140"/>
      <c r="K995" s="137"/>
      <c r="L995" s="137"/>
      <c r="M995" s="127"/>
      <c r="N995" s="122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22"/>
      <c r="Z995" s="122"/>
    </row>
    <row r="996" spans="1:26" hidden="1" x14ac:dyDescent="0.3">
      <c r="A996" s="194"/>
      <c r="B996" s="126"/>
      <c r="C996" s="122"/>
      <c r="D996" s="127"/>
      <c r="E996" s="137"/>
      <c r="F996" s="137"/>
      <c r="G996" s="137"/>
      <c r="H996" s="137"/>
      <c r="I996" s="137"/>
      <c r="J996" s="140"/>
      <c r="K996" s="137"/>
      <c r="L996" s="137"/>
      <c r="M996" s="127"/>
      <c r="N996" s="122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22"/>
      <c r="Z996" s="122"/>
    </row>
    <row r="997" spans="1:26" hidden="1" x14ac:dyDescent="0.3">
      <c r="A997" s="194"/>
      <c r="B997" s="126"/>
      <c r="C997" s="122"/>
      <c r="D997" s="127"/>
      <c r="E997" s="137"/>
      <c r="F997" s="137"/>
      <c r="G997" s="137"/>
      <c r="H997" s="137"/>
      <c r="I997" s="137"/>
      <c r="J997" s="140"/>
      <c r="K997" s="137"/>
      <c r="L997" s="137"/>
      <c r="M997" s="127"/>
      <c r="N997" s="122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22"/>
      <c r="Z997" s="122"/>
    </row>
    <row r="998" spans="1:26" hidden="1" x14ac:dyDescent="0.3">
      <c r="A998" s="194"/>
      <c r="B998" s="126"/>
      <c r="C998" s="122"/>
      <c r="D998" s="127"/>
      <c r="E998" s="137"/>
      <c r="F998" s="137"/>
      <c r="G998" s="137"/>
      <c r="H998" s="137"/>
      <c r="I998" s="137"/>
      <c r="J998" s="140"/>
      <c r="K998" s="137"/>
      <c r="L998" s="137"/>
      <c r="M998" s="127"/>
      <c r="N998" s="122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22"/>
      <c r="Z998" s="122"/>
    </row>
    <row r="999" spans="1:26" hidden="1" x14ac:dyDescent="0.3">
      <c r="A999" s="194"/>
      <c r="B999" s="126"/>
      <c r="C999" s="122"/>
      <c r="D999" s="127"/>
      <c r="E999" s="137"/>
      <c r="F999" s="137"/>
      <c r="G999" s="137"/>
      <c r="H999" s="137"/>
      <c r="I999" s="137"/>
      <c r="J999" s="140"/>
      <c r="K999" s="137"/>
      <c r="L999" s="137"/>
      <c r="M999" s="127"/>
      <c r="N999" s="122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22"/>
      <c r="Z999" s="122"/>
    </row>
    <row r="1000" spans="1:26" hidden="1" x14ac:dyDescent="0.3">
      <c r="A1000" s="194"/>
      <c r="B1000" s="126"/>
      <c r="C1000" s="122"/>
      <c r="D1000" s="127"/>
      <c r="E1000" s="137"/>
      <c r="F1000" s="137"/>
      <c r="G1000" s="137"/>
      <c r="H1000" s="137"/>
      <c r="I1000" s="137"/>
      <c r="J1000" s="140"/>
      <c r="K1000" s="137"/>
      <c r="L1000" s="137"/>
      <c r="M1000" s="127"/>
      <c r="N1000" s="122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22"/>
      <c r="Z1000" s="122"/>
    </row>
    <row r="1001" spans="1:26" hidden="1" x14ac:dyDescent="0.3">
      <c r="A1001" s="194"/>
      <c r="B1001" s="126"/>
      <c r="C1001" s="122"/>
      <c r="D1001" s="127"/>
      <c r="E1001" s="137"/>
      <c r="F1001" s="137"/>
      <c r="G1001" s="137"/>
      <c r="H1001" s="137"/>
      <c r="I1001" s="137"/>
      <c r="J1001" s="140"/>
      <c r="K1001" s="137"/>
      <c r="L1001" s="137"/>
      <c r="M1001" s="127"/>
      <c r="N1001" s="122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22"/>
      <c r="Z1001" s="122"/>
    </row>
    <row r="1002" spans="1:26" hidden="1" x14ac:dyDescent="0.3">
      <c r="A1002" s="194"/>
      <c r="B1002" s="126"/>
      <c r="C1002" s="122"/>
      <c r="D1002" s="127"/>
      <c r="E1002" s="137"/>
      <c r="F1002" s="137"/>
      <c r="G1002" s="137"/>
      <c r="H1002" s="137"/>
      <c r="I1002" s="137"/>
      <c r="J1002" s="140"/>
      <c r="K1002" s="137"/>
      <c r="L1002" s="137"/>
      <c r="M1002" s="127"/>
      <c r="N1002" s="122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22"/>
      <c r="Z1002" s="122"/>
    </row>
    <row r="1003" spans="1:26" hidden="1" x14ac:dyDescent="0.3">
      <c r="A1003" s="194"/>
      <c r="B1003" s="126"/>
      <c r="C1003" s="122"/>
      <c r="D1003" s="127"/>
      <c r="E1003" s="137"/>
      <c r="F1003" s="137"/>
      <c r="G1003" s="137"/>
      <c r="H1003" s="137"/>
      <c r="I1003" s="137"/>
      <c r="J1003" s="140"/>
      <c r="K1003" s="137"/>
      <c r="L1003" s="137"/>
      <c r="M1003" s="127"/>
      <c r="N1003" s="122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22"/>
      <c r="Z1003" s="122"/>
    </row>
    <row r="1004" spans="1:26" hidden="1" x14ac:dyDescent="0.3">
      <c r="A1004" s="194"/>
      <c r="B1004" s="126"/>
      <c r="C1004" s="122"/>
      <c r="D1004" s="127"/>
      <c r="E1004" s="137"/>
      <c r="F1004" s="137"/>
      <c r="G1004" s="137"/>
      <c r="H1004" s="137"/>
      <c r="I1004" s="137"/>
      <c r="J1004" s="140"/>
      <c r="K1004" s="137"/>
      <c r="L1004" s="137"/>
      <c r="M1004" s="127"/>
      <c r="N1004" s="122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22"/>
      <c r="Z1004" s="122"/>
    </row>
    <row r="1005" spans="1:26" hidden="1" x14ac:dyDescent="0.3">
      <c r="A1005" s="194"/>
      <c r="B1005" s="126"/>
      <c r="C1005" s="122"/>
      <c r="D1005" s="127"/>
      <c r="E1005" s="137"/>
      <c r="F1005" s="137"/>
      <c r="G1005" s="137"/>
      <c r="H1005" s="137"/>
      <c r="I1005" s="137"/>
      <c r="J1005" s="140"/>
      <c r="K1005" s="137"/>
      <c r="L1005" s="137"/>
      <c r="M1005" s="127"/>
      <c r="N1005" s="122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22"/>
      <c r="Z1005" s="122"/>
    </row>
    <row r="1006" spans="1:26" hidden="1" x14ac:dyDescent="0.3">
      <c r="A1006" s="194"/>
      <c r="B1006" s="126"/>
      <c r="C1006" s="122"/>
      <c r="D1006" s="127"/>
      <c r="E1006" s="137"/>
      <c r="F1006" s="137"/>
      <c r="G1006" s="137"/>
      <c r="H1006" s="137"/>
      <c r="I1006" s="137"/>
      <c r="J1006" s="140"/>
      <c r="K1006" s="137"/>
      <c r="L1006" s="137"/>
      <c r="M1006" s="127"/>
      <c r="N1006" s="122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22"/>
      <c r="Z1006" s="122"/>
    </row>
    <row r="1007" spans="1:26" hidden="1" x14ac:dyDescent="0.3">
      <c r="A1007" s="194"/>
      <c r="B1007" s="126"/>
      <c r="C1007" s="122"/>
      <c r="D1007" s="127"/>
      <c r="E1007" s="137"/>
      <c r="F1007" s="137"/>
      <c r="G1007" s="137"/>
      <c r="H1007" s="137"/>
      <c r="I1007" s="137"/>
      <c r="J1007" s="140"/>
      <c r="K1007" s="137"/>
      <c r="L1007" s="137"/>
      <c r="M1007" s="127"/>
      <c r="N1007" s="122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22"/>
      <c r="Z1007" s="122"/>
    </row>
    <row r="1008" spans="1:26" hidden="1" x14ac:dyDescent="0.3">
      <c r="A1008" s="194"/>
      <c r="B1008" s="126"/>
      <c r="C1008" s="122"/>
      <c r="D1008" s="127"/>
      <c r="E1008" s="137"/>
      <c r="F1008" s="137"/>
      <c r="G1008" s="137"/>
      <c r="H1008" s="137"/>
      <c r="I1008" s="137"/>
      <c r="J1008" s="140"/>
      <c r="K1008" s="137"/>
      <c r="L1008" s="137"/>
      <c r="M1008" s="127"/>
      <c r="N1008" s="122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22"/>
      <c r="Z1008" s="122"/>
    </row>
    <row r="1009" spans="1:26" hidden="1" x14ac:dyDescent="0.3">
      <c r="A1009" s="194"/>
      <c r="B1009" s="126"/>
      <c r="C1009" s="122"/>
      <c r="D1009" s="127"/>
      <c r="E1009" s="137"/>
      <c r="F1009" s="137"/>
      <c r="G1009" s="137"/>
      <c r="H1009" s="137"/>
      <c r="I1009" s="137"/>
      <c r="J1009" s="140"/>
      <c r="K1009" s="137"/>
      <c r="L1009" s="137"/>
      <c r="M1009" s="127"/>
      <c r="N1009" s="122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22"/>
      <c r="Z1009" s="122"/>
    </row>
    <row r="1010" spans="1:26" hidden="1" x14ac:dyDescent="0.3">
      <c r="A1010" s="194"/>
      <c r="B1010" s="126"/>
      <c r="C1010" s="122"/>
      <c r="D1010" s="127"/>
      <c r="E1010" s="137"/>
      <c r="F1010" s="137"/>
      <c r="G1010" s="137"/>
      <c r="H1010" s="137"/>
      <c r="I1010" s="137"/>
      <c r="J1010" s="140"/>
      <c r="K1010" s="137"/>
      <c r="L1010" s="137"/>
      <c r="M1010" s="127"/>
      <c r="N1010" s="122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22"/>
      <c r="Z1010" s="122"/>
    </row>
    <row r="1011" spans="1:26" hidden="1" x14ac:dyDescent="0.3">
      <c r="A1011" s="194"/>
      <c r="B1011" s="126"/>
      <c r="C1011" s="122"/>
      <c r="D1011" s="127"/>
      <c r="E1011" s="137"/>
      <c r="F1011" s="137"/>
      <c r="G1011" s="137"/>
      <c r="H1011" s="137"/>
      <c r="I1011" s="137"/>
      <c r="J1011" s="140"/>
      <c r="K1011" s="137"/>
      <c r="L1011" s="137"/>
      <c r="M1011" s="127"/>
      <c r="N1011" s="122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22"/>
      <c r="Z1011" s="122"/>
    </row>
    <row r="1012" spans="1:26" hidden="1" x14ac:dyDescent="0.3">
      <c r="A1012" s="194"/>
      <c r="B1012" s="126"/>
      <c r="C1012" s="122"/>
      <c r="D1012" s="127"/>
      <c r="E1012" s="137"/>
      <c r="F1012" s="137"/>
      <c r="G1012" s="137"/>
      <c r="H1012" s="137"/>
      <c r="I1012" s="137"/>
      <c r="J1012" s="140"/>
      <c r="K1012" s="137"/>
      <c r="L1012" s="137"/>
      <c r="M1012" s="127"/>
      <c r="N1012" s="122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22"/>
      <c r="Z1012" s="122"/>
    </row>
    <row r="1013" spans="1:26" hidden="1" x14ac:dyDescent="0.3">
      <c r="A1013" s="194"/>
      <c r="B1013" s="126"/>
      <c r="C1013" s="122"/>
      <c r="D1013" s="127"/>
      <c r="E1013" s="137"/>
      <c r="F1013" s="137"/>
      <c r="G1013" s="137"/>
      <c r="H1013" s="137"/>
      <c r="I1013" s="137"/>
      <c r="J1013" s="140"/>
      <c r="K1013" s="137"/>
      <c r="L1013" s="137"/>
      <c r="M1013" s="127"/>
      <c r="N1013" s="122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22"/>
      <c r="Z1013" s="122"/>
    </row>
    <row r="1014" spans="1:26" hidden="1" x14ac:dyDescent="0.3">
      <c r="A1014" s="194"/>
      <c r="B1014" s="126"/>
      <c r="C1014" s="122"/>
      <c r="D1014" s="127"/>
      <c r="E1014" s="137"/>
      <c r="F1014" s="137"/>
      <c r="G1014" s="137"/>
      <c r="H1014" s="137"/>
      <c r="I1014" s="137"/>
      <c r="J1014" s="140"/>
      <c r="K1014" s="137"/>
      <c r="L1014" s="137"/>
      <c r="M1014" s="127"/>
      <c r="N1014" s="122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22"/>
      <c r="Z1014" s="122"/>
    </row>
    <row r="1015" spans="1:26" hidden="1" x14ac:dyDescent="0.3">
      <c r="A1015" s="194"/>
      <c r="B1015" s="126"/>
      <c r="C1015" s="122"/>
      <c r="D1015" s="127"/>
      <c r="E1015" s="137"/>
      <c r="F1015" s="137"/>
      <c r="G1015" s="137"/>
      <c r="H1015" s="137"/>
      <c r="I1015" s="137"/>
      <c r="J1015" s="140"/>
      <c r="K1015" s="137"/>
      <c r="L1015" s="137"/>
      <c r="M1015" s="127"/>
      <c r="N1015" s="122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22"/>
      <c r="Z1015" s="122"/>
    </row>
    <row r="1016" spans="1:26" hidden="1" x14ac:dyDescent="0.3">
      <c r="A1016" s="194"/>
      <c r="B1016" s="126"/>
      <c r="C1016" s="122"/>
      <c r="D1016" s="127"/>
      <c r="E1016" s="137"/>
      <c r="F1016" s="137"/>
      <c r="G1016" s="137"/>
      <c r="H1016" s="137"/>
      <c r="I1016" s="137"/>
      <c r="J1016" s="140"/>
      <c r="K1016" s="137"/>
      <c r="L1016" s="137"/>
      <c r="M1016" s="127"/>
      <c r="N1016" s="122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22"/>
      <c r="Z1016" s="122"/>
    </row>
    <row r="1017" spans="1:26" hidden="1" x14ac:dyDescent="0.3">
      <c r="A1017" s="194"/>
      <c r="B1017" s="126"/>
      <c r="C1017" s="122"/>
      <c r="D1017" s="127"/>
      <c r="E1017" s="137"/>
      <c r="F1017" s="137"/>
      <c r="G1017" s="137"/>
      <c r="H1017" s="137"/>
      <c r="I1017" s="137"/>
      <c r="J1017" s="140"/>
      <c r="K1017" s="137"/>
      <c r="L1017" s="137"/>
      <c r="M1017" s="127"/>
      <c r="N1017" s="122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22"/>
      <c r="Z1017" s="122"/>
    </row>
    <row r="1018" spans="1:26" hidden="1" x14ac:dyDescent="0.3">
      <c r="A1018" s="194"/>
      <c r="B1018" s="126"/>
      <c r="C1018" s="122"/>
      <c r="D1018" s="127"/>
      <c r="E1018" s="137"/>
      <c r="F1018" s="137"/>
      <c r="G1018" s="137"/>
      <c r="H1018" s="137"/>
      <c r="I1018" s="137"/>
      <c r="J1018" s="140"/>
      <c r="K1018" s="137"/>
      <c r="L1018" s="137"/>
      <c r="M1018" s="127"/>
      <c r="N1018" s="122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22"/>
      <c r="Z1018" s="122"/>
    </row>
    <row r="1019" spans="1:26" hidden="1" x14ac:dyDescent="0.3">
      <c r="A1019" s="194"/>
      <c r="B1019" s="126"/>
      <c r="C1019" s="122"/>
      <c r="D1019" s="127"/>
      <c r="E1019" s="137"/>
      <c r="F1019" s="137"/>
      <c r="G1019" s="137"/>
      <c r="H1019" s="137"/>
      <c r="I1019" s="137"/>
      <c r="J1019" s="140"/>
      <c r="K1019" s="137"/>
      <c r="L1019" s="137"/>
      <c r="M1019" s="127"/>
      <c r="N1019" s="127"/>
      <c r="O1019" s="127"/>
      <c r="P1019" s="127"/>
      <c r="Q1019" s="137"/>
      <c r="R1019" s="137"/>
      <c r="S1019" s="137"/>
      <c r="T1019" s="137"/>
      <c r="U1019" s="137"/>
      <c r="V1019" s="137"/>
      <c r="W1019" s="137"/>
      <c r="X1019" s="137"/>
      <c r="Y1019" s="122"/>
      <c r="Z1019" s="122"/>
    </row>
    <row r="1020" spans="1:26" hidden="1" x14ac:dyDescent="0.3">
      <c r="A1020" s="194"/>
      <c r="B1020" s="126"/>
      <c r="C1020" s="122"/>
      <c r="D1020" s="127"/>
      <c r="E1020" s="137"/>
      <c r="F1020" s="137"/>
      <c r="G1020" s="137"/>
      <c r="H1020" s="137"/>
      <c r="I1020" s="137"/>
      <c r="J1020" s="140"/>
      <c r="K1020" s="137"/>
      <c r="L1020" s="137"/>
      <c r="M1020" s="127"/>
      <c r="N1020" s="122"/>
      <c r="O1020" s="137"/>
      <c r="P1020" s="137"/>
      <c r="Q1020" s="127"/>
      <c r="R1020" s="127"/>
      <c r="S1020" s="137"/>
      <c r="T1020" s="137"/>
      <c r="U1020" s="137"/>
      <c r="V1020" s="137"/>
      <c r="W1020" s="137"/>
      <c r="X1020" s="137"/>
      <c r="Y1020" s="122"/>
      <c r="Z1020" s="122"/>
    </row>
    <row r="1021" spans="1:26" hidden="1" x14ac:dyDescent="0.3">
      <c r="A1021" s="194"/>
      <c r="B1021" s="126"/>
      <c r="C1021" s="122"/>
      <c r="D1021" s="127"/>
      <c r="E1021" s="137"/>
      <c r="F1021" s="137"/>
      <c r="G1021" s="137"/>
      <c r="H1021" s="137"/>
      <c r="I1021" s="137"/>
      <c r="J1021" s="140"/>
      <c r="K1021" s="137"/>
      <c r="L1021" s="137"/>
      <c r="M1021" s="127"/>
      <c r="N1021" s="122"/>
      <c r="O1021" s="137"/>
      <c r="P1021" s="137"/>
      <c r="Q1021" s="127"/>
      <c r="R1021" s="127"/>
      <c r="S1021" s="137"/>
      <c r="T1021" s="137"/>
      <c r="U1021" s="137"/>
      <c r="V1021" s="137"/>
      <c r="W1021" s="137"/>
      <c r="X1021" s="137"/>
      <c r="Y1021" s="122"/>
      <c r="Z1021" s="122"/>
    </row>
    <row r="1022" spans="1:26" ht="19.5" hidden="1" customHeight="1" x14ac:dyDescent="0.3">
      <c r="A1022" s="194"/>
      <c r="B1022" s="126"/>
      <c r="C1022" s="122"/>
      <c r="D1022" s="122"/>
      <c r="E1022" s="127"/>
      <c r="F1022" s="127"/>
      <c r="G1022" s="127"/>
      <c r="H1022" s="127"/>
      <c r="I1022" s="127"/>
      <c r="J1022" s="106"/>
      <c r="K1022" s="122"/>
      <c r="L1022" s="122"/>
      <c r="M1022" s="127"/>
      <c r="N1022" s="122"/>
      <c r="O1022" s="127"/>
      <c r="P1022" s="127"/>
      <c r="Q1022" s="127"/>
      <c r="R1022" s="127"/>
      <c r="S1022" s="122"/>
      <c r="T1022" s="122"/>
      <c r="U1022" s="122"/>
      <c r="V1022" s="122"/>
      <c r="W1022" s="122"/>
      <c r="X1022" s="122"/>
      <c r="Y1022" s="122"/>
      <c r="Z1022" s="123"/>
    </row>
    <row r="1023" spans="1:26" hidden="1" x14ac:dyDescent="0.3">
      <c r="A1023" s="194"/>
      <c r="B1023" s="126"/>
      <c r="C1023" s="122"/>
      <c r="D1023" s="127"/>
      <c r="E1023" s="137"/>
      <c r="F1023" s="137"/>
      <c r="G1023" s="137"/>
      <c r="H1023" s="137"/>
      <c r="I1023" s="137"/>
      <c r="J1023" s="140"/>
      <c r="K1023" s="137"/>
      <c r="L1023" s="137"/>
      <c r="M1023" s="127"/>
      <c r="N1023" s="122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22"/>
      <c r="Z1023" s="122"/>
    </row>
    <row r="1024" spans="1:26" hidden="1" x14ac:dyDescent="0.3">
      <c r="A1024" s="194"/>
      <c r="B1024" s="126"/>
      <c r="C1024" s="122"/>
      <c r="D1024" s="127"/>
      <c r="E1024" s="137"/>
      <c r="F1024" s="137"/>
      <c r="G1024" s="137"/>
      <c r="H1024" s="137"/>
      <c r="I1024" s="137"/>
      <c r="J1024" s="140"/>
      <c r="K1024" s="137"/>
      <c r="L1024" s="137"/>
      <c r="M1024" s="127"/>
      <c r="N1024" s="122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22"/>
      <c r="Z1024" s="122"/>
    </row>
    <row r="1025" spans="1:26" hidden="1" x14ac:dyDescent="0.3">
      <c r="A1025" s="167"/>
      <c r="B1025" s="132"/>
      <c r="C1025" s="122"/>
      <c r="D1025" s="122"/>
      <c r="E1025" s="122"/>
      <c r="F1025" s="122"/>
      <c r="G1025" s="122"/>
      <c r="H1025" s="122"/>
      <c r="I1025" s="122"/>
      <c r="J1025" s="145"/>
      <c r="K1025" s="122"/>
      <c r="L1025" s="122"/>
      <c r="M1025" s="122"/>
      <c r="N1025" s="122"/>
      <c r="O1025" s="122"/>
      <c r="P1025" s="122"/>
      <c r="Q1025" s="122"/>
      <c r="R1025" s="122"/>
      <c r="S1025" s="122"/>
      <c r="T1025" s="122"/>
      <c r="U1025" s="122"/>
      <c r="V1025" s="122"/>
      <c r="W1025" s="122"/>
      <c r="X1025" s="122"/>
      <c r="Y1025" s="122"/>
      <c r="Z1025" s="122"/>
    </row>
    <row r="1026" spans="1:26" hidden="1" x14ac:dyDescent="0.3">
      <c r="A1026" s="167"/>
      <c r="B1026" s="167"/>
      <c r="C1026" s="135"/>
      <c r="D1026" s="136"/>
      <c r="E1026" s="136"/>
      <c r="F1026" s="136"/>
      <c r="G1026" s="136"/>
      <c r="H1026" s="136"/>
      <c r="I1026" s="136"/>
      <c r="J1026" s="198"/>
      <c r="K1026" s="136"/>
      <c r="L1026" s="136"/>
      <c r="M1026" s="136"/>
      <c r="N1026" s="136"/>
      <c r="O1026" s="136"/>
      <c r="P1026" s="136"/>
      <c r="Q1026" s="136"/>
      <c r="R1026" s="136"/>
      <c r="S1026" s="136"/>
      <c r="T1026" s="136"/>
      <c r="U1026" s="136"/>
      <c r="V1026" s="136"/>
      <c r="W1026" s="136"/>
      <c r="X1026" s="136"/>
      <c r="Y1026" s="136"/>
      <c r="Z1026" s="136"/>
    </row>
    <row r="1027" spans="1:26" hidden="1" x14ac:dyDescent="0.3">
      <c r="A1027" s="194"/>
      <c r="B1027" s="126"/>
      <c r="C1027" s="122"/>
      <c r="D1027" s="127"/>
      <c r="E1027" s="137"/>
      <c r="F1027" s="137"/>
      <c r="G1027" s="137"/>
      <c r="H1027" s="137"/>
      <c r="I1027" s="137"/>
      <c r="J1027" s="140"/>
      <c r="K1027" s="137"/>
      <c r="L1027" s="137"/>
      <c r="M1027" s="127"/>
      <c r="N1027" s="127"/>
      <c r="O1027" s="127"/>
      <c r="P1027" s="127"/>
      <c r="Q1027" s="124"/>
      <c r="R1027" s="124"/>
      <c r="S1027" s="137"/>
      <c r="T1027" s="137"/>
      <c r="U1027" s="137"/>
      <c r="V1027" s="137"/>
      <c r="W1027" s="137"/>
      <c r="X1027" s="137"/>
      <c r="Y1027" s="122"/>
      <c r="Z1027" s="122"/>
    </row>
    <row r="1028" spans="1:26" hidden="1" x14ac:dyDescent="0.3">
      <c r="A1028" s="194"/>
      <c r="B1028" s="126"/>
      <c r="C1028" s="122"/>
      <c r="D1028" s="127"/>
      <c r="E1028" s="137"/>
      <c r="F1028" s="137"/>
      <c r="G1028" s="137"/>
      <c r="H1028" s="137"/>
      <c r="I1028" s="137"/>
      <c r="J1028" s="140"/>
      <c r="K1028" s="137"/>
      <c r="L1028" s="137"/>
      <c r="M1028" s="127"/>
      <c r="N1028" s="127"/>
      <c r="O1028" s="127"/>
      <c r="P1028" s="127"/>
      <c r="Q1028" s="127"/>
      <c r="R1028" s="127"/>
      <c r="S1028" s="137"/>
      <c r="T1028" s="137"/>
      <c r="U1028" s="137"/>
      <c r="V1028" s="137"/>
      <c r="W1028" s="127"/>
      <c r="X1028" s="127"/>
      <c r="Y1028" s="122"/>
      <c r="Z1028" s="122"/>
    </row>
    <row r="1029" spans="1:26" hidden="1" x14ac:dyDescent="0.3">
      <c r="A1029" s="194"/>
      <c r="B1029" s="126"/>
      <c r="C1029" s="122"/>
      <c r="D1029" s="127"/>
      <c r="E1029" s="137"/>
      <c r="F1029" s="137"/>
      <c r="G1029" s="137"/>
      <c r="H1029" s="137"/>
      <c r="I1029" s="137"/>
      <c r="J1029" s="140"/>
      <c r="K1029" s="137"/>
      <c r="L1029" s="137"/>
      <c r="M1029" s="127"/>
      <c r="N1029" s="127"/>
      <c r="O1029" s="127"/>
      <c r="P1029" s="127"/>
      <c r="Q1029" s="127"/>
      <c r="R1029" s="127"/>
      <c r="S1029" s="137"/>
      <c r="T1029" s="137"/>
      <c r="U1029" s="137"/>
      <c r="V1029" s="137"/>
      <c r="W1029" s="127"/>
      <c r="X1029" s="127"/>
      <c r="Y1029" s="122"/>
      <c r="Z1029" s="122"/>
    </row>
    <row r="1030" spans="1:26" hidden="1" x14ac:dyDescent="0.3">
      <c r="A1030" s="194"/>
      <c r="B1030" s="126"/>
      <c r="C1030" s="122"/>
      <c r="D1030" s="127"/>
      <c r="E1030" s="137"/>
      <c r="F1030" s="137"/>
      <c r="G1030" s="137"/>
      <c r="H1030" s="137"/>
      <c r="I1030" s="137"/>
      <c r="J1030" s="140"/>
      <c r="K1030" s="137"/>
      <c r="L1030" s="137"/>
      <c r="M1030" s="127"/>
      <c r="N1030" s="127"/>
      <c r="O1030" s="127"/>
      <c r="P1030" s="127"/>
      <c r="Q1030" s="137"/>
      <c r="R1030" s="137"/>
      <c r="S1030" s="137"/>
      <c r="T1030" s="137"/>
      <c r="U1030" s="137"/>
      <c r="V1030" s="137"/>
      <c r="W1030" s="137"/>
      <c r="X1030" s="137"/>
      <c r="Y1030" s="122"/>
      <c r="Z1030" s="122"/>
    </row>
    <row r="1031" spans="1:26" hidden="1" x14ac:dyDescent="0.3">
      <c r="A1031" s="194"/>
      <c r="B1031" s="126"/>
      <c r="C1031" s="122"/>
      <c r="D1031" s="127"/>
      <c r="E1031" s="137"/>
      <c r="F1031" s="137"/>
      <c r="G1031" s="137"/>
      <c r="H1031" s="137"/>
      <c r="I1031" s="137"/>
      <c r="J1031" s="140"/>
      <c r="K1031" s="137"/>
      <c r="L1031" s="137"/>
      <c r="M1031" s="127"/>
      <c r="N1031" s="127"/>
      <c r="O1031" s="127"/>
      <c r="P1031" s="127"/>
      <c r="Q1031" s="127"/>
      <c r="R1031" s="127"/>
      <c r="S1031" s="137"/>
      <c r="T1031" s="137"/>
      <c r="U1031" s="137"/>
      <c r="V1031" s="137"/>
      <c r="W1031" s="137"/>
      <c r="X1031" s="137"/>
      <c r="Y1031" s="122"/>
      <c r="Z1031" s="122"/>
    </row>
    <row r="1032" spans="1:26" hidden="1" x14ac:dyDescent="0.3">
      <c r="A1032" s="194"/>
      <c r="B1032" s="126"/>
      <c r="C1032" s="122"/>
      <c r="D1032" s="127"/>
      <c r="E1032" s="137"/>
      <c r="F1032" s="137"/>
      <c r="G1032" s="137"/>
      <c r="H1032" s="137"/>
      <c r="I1032" s="137"/>
      <c r="J1032" s="140"/>
      <c r="K1032" s="137"/>
      <c r="L1032" s="137"/>
      <c r="M1032" s="127"/>
      <c r="N1032" s="127"/>
      <c r="O1032" s="127"/>
      <c r="P1032" s="127"/>
      <c r="Q1032" s="127"/>
      <c r="R1032" s="127"/>
      <c r="S1032" s="137"/>
      <c r="T1032" s="137"/>
      <c r="U1032" s="137"/>
      <c r="V1032" s="137"/>
      <c r="W1032" s="127"/>
      <c r="X1032" s="127"/>
      <c r="Y1032" s="122"/>
      <c r="Z1032" s="122"/>
    </row>
    <row r="1033" spans="1:26" hidden="1" x14ac:dyDescent="0.3">
      <c r="A1033" s="194"/>
      <c r="B1033" s="126"/>
      <c r="C1033" s="122"/>
      <c r="D1033" s="167"/>
      <c r="E1033" s="137"/>
      <c r="F1033" s="137"/>
      <c r="G1033" s="137"/>
      <c r="H1033" s="137"/>
      <c r="I1033" s="137"/>
      <c r="J1033" s="140"/>
      <c r="K1033" s="137"/>
      <c r="L1033" s="137"/>
      <c r="M1033" s="127"/>
      <c r="N1033" s="127"/>
      <c r="O1033" s="127"/>
      <c r="P1033" s="127"/>
      <c r="Q1033" s="127"/>
      <c r="R1033" s="127"/>
      <c r="S1033" s="137"/>
      <c r="T1033" s="137"/>
      <c r="U1033" s="137"/>
      <c r="V1033" s="137"/>
      <c r="W1033" s="127"/>
      <c r="X1033" s="127"/>
      <c r="Y1033" s="122"/>
      <c r="Z1033" s="122"/>
    </row>
    <row r="1034" spans="1:26" s="131" customFormat="1" hidden="1" x14ac:dyDescent="0.3">
      <c r="A1034" s="194"/>
      <c r="B1034" s="128"/>
      <c r="C1034" s="122"/>
      <c r="D1034" s="127"/>
      <c r="E1034" s="184"/>
      <c r="F1034" s="122"/>
      <c r="G1034" s="122"/>
      <c r="H1034" s="122"/>
      <c r="I1034" s="122"/>
      <c r="J1034" s="145"/>
      <c r="K1034" s="122"/>
      <c r="L1034" s="122"/>
      <c r="M1034" s="122"/>
      <c r="N1034" s="122"/>
      <c r="O1034" s="122"/>
      <c r="P1034" s="122"/>
      <c r="Q1034" s="122"/>
      <c r="R1034" s="122"/>
      <c r="S1034" s="122"/>
      <c r="T1034" s="122"/>
      <c r="U1034" s="122"/>
      <c r="V1034" s="122"/>
      <c r="W1034" s="122"/>
      <c r="X1034" s="122"/>
      <c r="Y1034" s="122"/>
      <c r="Z1034" s="122"/>
    </row>
    <row r="1035" spans="1:26" hidden="1" x14ac:dyDescent="0.3">
      <c r="A1035" s="194"/>
      <c r="B1035" s="126"/>
      <c r="C1035" s="122"/>
      <c r="D1035" s="167"/>
      <c r="E1035" s="127"/>
      <c r="F1035" s="137"/>
      <c r="G1035" s="137"/>
      <c r="H1035" s="137"/>
      <c r="I1035" s="137"/>
      <c r="J1035" s="140"/>
      <c r="K1035" s="137"/>
      <c r="L1035" s="137"/>
      <c r="M1035" s="127"/>
      <c r="N1035" s="127"/>
      <c r="O1035" s="127"/>
      <c r="P1035" s="127"/>
      <c r="Q1035" s="137"/>
      <c r="R1035" s="137"/>
      <c r="S1035" s="137"/>
      <c r="T1035" s="137"/>
      <c r="U1035" s="137"/>
      <c r="V1035" s="137"/>
      <c r="W1035" s="137"/>
      <c r="X1035" s="137"/>
      <c r="Y1035" s="122"/>
      <c r="Z1035" s="122"/>
    </row>
    <row r="1036" spans="1:26" hidden="1" x14ac:dyDescent="0.3">
      <c r="A1036" s="194"/>
      <c r="B1036" s="126"/>
      <c r="C1036" s="122"/>
      <c r="D1036" s="127"/>
      <c r="E1036" s="127"/>
      <c r="F1036" s="137"/>
      <c r="G1036" s="137"/>
      <c r="H1036" s="137"/>
      <c r="I1036" s="137"/>
      <c r="J1036" s="140"/>
      <c r="K1036" s="137"/>
      <c r="L1036" s="137"/>
      <c r="M1036" s="127"/>
      <c r="N1036" s="127"/>
      <c r="O1036" s="127"/>
      <c r="P1036" s="127"/>
      <c r="Q1036" s="137"/>
      <c r="R1036" s="137"/>
      <c r="S1036" s="137"/>
      <c r="T1036" s="137"/>
      <c r="U1036" s="137"/>
      <c r="V1036" s="137"/>
      <c r="W1036" s="137"/>
      <c r="X1036" s="137"/>
      <c r="Y1036" s="122"/>
      <c r="Z1036" s="122"/>
    </row>
    <row r="1037" spans="1:26" hidden="1" x14ac:dyDescent="0.3">
      <c r="A1037" s="194"/>
      <c r="B1037" s="126"/>
      <c r="C1037" s="122"/>
      <c r="D1037" s="127"/>
      <c r="E1037" s="127"/>
      <c r="F1037" s="137"/>
      <c r="G1037" s="137"/>
      <c r="H1037" s="137"/>
      <c r="I1037" s="137"/>
      <c r="J1037" s="140"/>
      <c r="K1037" s="137"/>
      <c r="L1037" s="137"/>
      <c r="M1037" s="127"/>
      <c r="N1037" s="127"/>
      <c r="O1037" s="127"/>
      <c r="P1037" s="127"/>
      <c r="Q1037" s="137"/>
      <c r="R1037" s="137"/>
      <c r="S1037" s="137"/>
      <c r="T1037" s="137"/>
      <c r="U1037" s="137"/>
      <c r="V1037" s="137"/>
      <c r="W1037" s="137"/>
      <c r="X1037" s="137"/>
      <c r="Y1037" s="122"/>
      <c r="Z1037" s="122"/>
    </row>
    <row r="1038" spans="1:26" hidden="1" x14ac:dyDescent="0.3">
      <c r="A1038" s="194"/>
      <c r="B1038" s="126"/>
      <c r="C1038" s="122"/>
      <c r="D1038" s="127"/>
      <c r="E1038" s="137"/>
      <c r="F1038" s="137"/>
      <c r="G1038" s="137"/>
      <c r="H1038" s="137"/>
      <c r="I1038" s="137"/>
      <c r="J1038" s="140"/>
      <c r="K1038" s="137"/>
      <c r="L1038" s="137"/>
      <c r="M1038" s="127"/>
      <c r="N1038" s="127"/>
      <c r="O1038" s="127"/>
      <c r="P1038" s="127"/>
      <c r="Q1038" s="137"/>
      <c r="R1038" s="137"/>
      <c r="S1038" s="137"/>
      <c r="T1038" s="137"/>
      <c r="U1038" s="137"/>
      <c r="V1038" s="137"/>
      <c r="W1038" s="137"/>
      <c r="X1038" s="137"/>
      <c r="Y1038" s="122"/>
      <c r="Z1038" s="122"/>
    </row>
    <row r="1039" spans="1:26" hidden="1" x14ac:dyDescent="0.3">
      <c r="A1039" s="194"/>
      <c r="B1039" s="126"/>
      <c r="C1039" s="122"/>
      <c r="D1039" s="127"/>
      <c r="E1039" s="127"/>
      <c r="F1039" s="137"/>
      <c r="G1039" s="137"/>
      <c r="H1039" s="137"/>
      <c r="I1039" s="137"/>
      <c r="J1039" s="140"/>
      <c r="K1039" s="137"/>
      <c r="L1039" s="137"/>
      <c r="M1039" s="127"/>
      <c r="N1039" s="127"/>
      <c r="O1039" s="127"/>
      <c r="P1039" s="127"/>
      <c r="Q1039" s="137"/>
      <c r="R1039" s="137"/>
      <c r="S1039" s="137"/>
      <c r="T1039" s="137"/>
      <c r="U1039" s="137"/>
      <c r="V1039" s="137"/>
      <c r="W1039" s="137"/>
      <c r="X1039" s="137"/>
      <c r="Y1039" s="122"/>
      <c r="Z1039" s="122"/>
    </row>
    <row r="1040" spans="1:26" hidden="1" x14ac:dyDescent="0.3">
      <c r="A1040" s="194"/>
      <c r="B1040" s="126"/>
      <c r="C1040" s="122"/>
      <c r="D1040" s="167"/>
      <c r="E1040" s="127"/>
      <c r="F1040" s="137"/>
      <c r="G1040" s="137"/>
      <c r="H1040" s="137"/>
      <c r="I1040" s="137"/>
      <c r="J1040" s="140"/>
      <c r="K1040" s="137"/>
      <c r="L1040" s="137"/>
      <c r="M1040" s="127"/>
      <c r="N1040" s="127"/>
      <c r="O1040" s="127"/>
      <c r="P1040" s="127"/>
      <c r="Q1040" s="137"/>
      <c r="R1040" s="137"/>
      <c r="S1040" s="137"/>
      <c r="T1040" s="137"/>
      <c r="U1040" s="137"/>
      <c r="V1040" s="137"/>
      <c r="W1040" s="137"/>
      <c r="X1040" s="137"/>
      <c r="Y1040" s="122"/>
      <c r="Z1040" s="122"/>
    </row>
    <row r="1041" spans="1:26" hidden="1" x14ac:dyDescent="0.3">
      <c r="A1041" s="194"/>
      <c r="B1041" s="126"/>
      <c r="C1041" s="122"/>
      <c r="D1041" s="167"/>
      <c r="E1041" s="127"/>
      <c r="F1041" s="137"/>
      <c r="G1041" s="137"/>
      <c r="H1041" s="137"/>
      <c r="I1041" s="137"/>
      <c r="J1041" s="140"/>
      <c r="K1041" s="137"/>
      <c r="L1041" s="137"/>
      <c r="M1041" s="127"/>
      <c r="N1041" s="127"/>
      <c r="O1041" s="127"/>
      <c r="P1041" s="127"/>
      <c r="Q1041" s="137"/>
      <c r="R1041" s="137"/>
      <c r="S1041" s="137"/>
      <c r="T1041" s="137"/>
      <c r="U1041" s="137"/>
      <c r="V1041" s="137"/>
      <c r="W1041" s="137"/>
      <c r="X1041" s="137"/>
      <c r="Y1041" s="122"/>
      <c r="Z1041" s="122"/>
    </row>
    <row r="1042" spans="1:26" hidden="1" x14ac:dyDescent="0.3">
      <c r="A1042" s="194"/>
      <c r="B1042" s="126"/>
      <c r="C1042" s="122"/>
      <c r="D1042" s="167"/>
      <c r="E1042" s="127"/>
      <c r="F1042" s="137"/>
      <c r="G1042" s="137"/>
      <c r="H1042" s="137"/>
      <c r="I1042" s="137"/>
      <c r="J1042" s="140"/>
      <c r="K1042" s="137"/>
      <c r="L1042" s="137"/>
      <c r="M1042" s="127"/>
      <c r="N1042" s="127"/>
      <c r="O1042" s="127"/>
      <c r="P1042" s="127"/>
      <c r="Q1042" s="137"/>
      <c r="R1042" s="137"/>
      <c r="S1042" s="137"/>
      <c r="T1042" s="137"/>
      <c r="U1042" s="137"/>
      <c r="V1042" s="137"/>
      <c r="W1042" s="137"/>
      <c r="X1042" s="137"/>
      <c r="Y1042" s="122"/>
      <c r="Z1042" s="122"/>
    </row>
    <row r="1043" spans="1:26" hidden="1" x14ac:dyDescent="0.3">
      <c r="A1043" s="194"/>
      <c r="B1043" s="126"/>
      <c r="C1043" s="122"/>
      <c r="D1043" s="167"/>
      <c r="E1043" s="127"/>
      <c r="F1043" s="137"/>
      <c r="G1043" s="137"/>
      <c r="H1043" s="137"/>
      <c r="I1043" s="137"/>
      <c r="J1043" s="140"/>
      <c r="K1043" s="137"/>
      <c r="L1043" s="137"/>
      <c r="M1043" s="127"/>
      <c r="N1043" s="127"/>
      <c r="O1043" s="127"/>
      <c r="P1043" s="127"/>
      <c r="Q1043" s="137"/>
      <c r="R1043" s="137"/>
      <c r="S1043" s="137"/>
      <c r="T1043" s="137"/>
      <c r="U1043" s="137"/>
      <c r="V1043" s="137"/>
      <c r="W1043" s="137"/>
      <c r="X1043" s="137"/>
      <c r="Y1043" s="122"/>
      <c r="Z1043" s="122"/>
    </row>
    <row r="1044" spans="1:26" hidden="1" x14ac:dyDescent="0.3">
      <c r="A1044" s="194"/>
      <c r="B1044" s="126"/>
      <c r="C1044" s="122"/>
      <c r="D1044" s="127"/>
      <c r="E1044" s="137"/>
      <c r="F1044" s="127"/>
      <c r="G1044" s="127"/>
      <c r="H1044" s="127"/>
      <c r="I1044" s="137"/>
      <c r="J1044" s="140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22"/>
      <c r="Z1044" s="122"/>
    </row>
    <row r="1045" spans="1:26" hidden="1" x14ac:dyDescent="0.3">
      <c r="A1045" s="167"/>
      <c r="B1045" s="132"/>
      <c r="C1045" s="127"/>
      <c r="D1045" s="127"/>
      <c r="E1045" s="127"/>
      <c r="F1045" s="127"/>
      <c r="G1045" s="127"/>
      <c r="H1045" s="127"/>
      <c r="I1045" s="127"/>
      <c r="J1045" s="106"/>
      <c r="K1045" s="127"/>
      <c r="L1045" s="127"/>
      <c r="M1045" s="127"/>
      <c r="N1045" s="127"/>
      <c r="O1045" s="127"/>
      <c r="P1045" s="127"/>
      <c r="Q1045" s="127"/>
      <c r="R1045" s="127"/>
      <c r="S1045" s="127"/>
      <c r="T1045" s="127"/>
      <c r="U1045" s="127"/>
      <c r="V1045" s="127"/>
      <c r="W1045" s="127"/>
      <c r="X1045" s="127"/>
      <c r="Y1045" s="127"/>
      <c r="Z1045" s="127"/>
    </row>
    <row r="1046" spans="1:26" s="154" customFormat="1" hidden="1" x14ac:dyDescent="0.3">
      <c r="A1046" s="167"/>
      <c r="B1046" s="167"/>
      <c r="C1046" s="142"/>
      <c r="D1046" s="142"/>
      <c r="E1046" s="142"/>
      <c r="F1046" s="142"/>
      <c r="G1046" s="142"/>
      <c r="H1046" s="142"/>
      <c r="I1046" s="142"/>
      <c r="J1046" s="143"/>
      <c r="K1046" s="142"/>
      <c r="L1046" s="142"/>
      <c r="M1046" s="142"/>
      <c r="N1046" s="142"/>
      <c r="O1046" s="142"/>
      <c r="P1046" s="142"/>
      <c r="Q1046" s="142"/>
      <c r="R1046" s="142"/>
      <c r="S1046" s="142"/>
      <c r="T1046" s="142"/>
      <c r="U1046" s="142"/>
      <c r="V1046" s="142"/>
      <c r="W1046" s="142"/>
      <c r="X1046" s="142"/>
      <c r="Y1046" s="142"/>
      <c r="Z1046" s="142"/>
    </row>
    <row r="1047" spans="1:26" hidden="1" x14ac:dyDescent="0.3">
      <c r="A1047" s="167"/>
      <c r="B1047" s="167"/>
      <c r="C1047" s="135"/>
      <c r="D1047" s="135"/>
      <c r="E1047" s="135"/>
      <c r="F1047" s="135"/>
      <c r="G1047" s="135"/>
      <c r="H1047" s="135"/>
      <c r="I1047" s="135"/>
      <c r="J1047" s="197"/>
      <c r="K1047" s="135"/>
      <c r="L1047" s="135"/>
      <c r="M1047" s="135"/>
      <c r="N1047" s="135"/>
      <c r="O1047" s="135"/>
      <c r="P1047" s="135"/>
      <c r="Q1047" s="135"/>
      <c r="R1047" s="135"/>
      <c r="S1047" s="135"/>
      <c r="T1047" s="135"/>
      <c r="U1047" s="135"/>
      <c r="V1047" s="135"/>
      <c r="W1047" s="135"/>
      <c r="X1047" s="135"/>
      <c r="Y1047" s="135"/>
      <c r="Z1047" s="135"/>
    </row>
    <row r="1048" spans="1:26" s="131" customFormat="1" hidden="1" x14ac:dyDescent="0.3">
      <c r="A1048" s="167"/>
      <c r="B1048" s="195"/>
      <c r="C1048" s="136"/>
      <c r="D1048" s="136"/>
      <c r="E1048" s="136"/>
      <c r="F1048" s="139"/>
      <c r="G1048" s="139"/>
      <c r="H1048" s="139"/>
      <c r="I1048" s="139"/>
      <c r="J1048" s="196"/>
      <c r="K1048" s="139"/>
      <c r="L1048" s="139"/>
      <c r="M1048" s="139"/>
      <c r="N1048" s="139"/>
      <c r="O1048" s="139"/>
      <c r="P1048" s="139"/>
      <c r="Q1048" s="139"/>
      <c r="R1048" s="139"/>
      <c r="S1048" s="139"/>
      <c r="T1048" s="139"/>
      <c r="U1048" s="139"/>
      <c r="V1048" s="139"/>
      <c r="W1048" s="139"/>
      <c r="X1048" s="139"/>
      <c r="Y1048" s="139"/>
      <c r="Z1048" s="139"/>
    </row>
    <row r="1049" spans="1:26" s="131" customFormat="1" hidden="1" x14ac:dyDescent="0.3">
      <c r="A1049" s="194"/>
      <c r="B1049" s="128"/>
      <c r="C1049" s="122"/>
      <c r="D1049" s="127"/>
      <c r="E1049" s="184"/>
      <c r="F1049" s="127"/>
      <c r="G1049" s="184"/>
      <c r="H1049" s="184"/>
      <c r="I1049" s="184"/>
      <c r="J1049" s="144"/>
      <c r="K1049" s="127"/>
      <c r="L1049" s="127"/>
      <c r="M1049" s="127"/>
      <c r="N1049" s="127"/>
      <c r="O1049" s="122"/>
      <c r="P1049" s="133"/>
      <c r="Q1049" s="122"/>
      <c r="R1049" s="133"/>
      <c r="S1049" s="122"/>
      <c r="T1049" s="133"/>
      <c r="U1049" s="133"/>
      <c r="V1049" s="133"/>
      <c r="W1049" s="137"/>
      <c r="X1049" s="137"/>
      <c r="Y1049" s="122"/>
      <c r="Z1049" s="122"/>
    </row>
    <row r="1050" spans="1:26" s="131" customFormat="1" hidden="1" x14ac:dyDescent="0.3">
      <c r="A1050" s="167"/>
      <c r="B1050" s="128"/>
      <c r="C1050" s="127"/>
      <c r="D1050" s="127"/>
      <c r="E1050" s="127"/>
      <c r="F1050" s="127"/>
      <c r="G1050" s="127"/>
      <c r="H1050" s="127"/>
      <c r="I1050" s="127"/>
      <c r="J1050" s="106"/>
      <c r="K1050" s="127"/>
      <c r="L1050" s="127"/>
      <c r="M1050" s="127"/>
      <c r="N1050" s="127"/>
      <c r="O1050" s="127"/>
      <c r="P1050" s="127"/>
      <c r="Q1050" s="127"/>
      <c r="R1050" s="127"/>
      <c r="S1050" s="127"/>
      <c r="T1050" s="127"/>
      <c r="U1050" s="127"/>
      <c r="V1050" s="127"/>
      <c r="W1050" s="127"/>
      <c r="X1050" s="127"/>
      <c r="Y1050" s="127"/>
      <c r="Z1050" s="127"/>
    </row>
    <row r="1051" spans="1:26" hidden="1" x14ac:dyDescent="0.3">
      <c r="A1051" s="167"/>
      <c r="B1051" s="167"/>
      <c r="C1051" s="135"/>
      <c r="D1051" s="136"/>
      <c r="E1051" s="136"/>
      <c r="F1051" s="136"/>
      <c r="G1051" s="136"/>
      <c r="H1051" s="136"/>
      <c r="I1051" s="136"/>
      <c r="J1051" s="198"/>
      <c r="K1051" s="136"/>
      <c r="L1051" s="136"/>
      <c r="M1051" s="136"/>
      <c r="N1051" s="136"/>
      <c r="O1051" s="136"/>
      <c r="P1051" s="136"/>
      <c r="Q1051" s="136"/>
      <c r="R1051" s="136"/>
      <c r="S1051" s="136"/>
      <c r="T1051" s="136"/>
      <c r="U1051" s="136"/>
      <c r="V1051" s="136"/>
      <c r="W1051" s="136"/>
      <c r="X1051" s="136"/>
      <c r="Y1051" s="136"/>
      <c r="Z1051" s="136"/>
    </row>
    <row r="1052" spans="1:26" hidden="1" x14ac:dyDescent="0.3">
      <c r="A1052" s="194"/>
      <c r="B1052" s="209"/>
      <c r="C1052" s="122"/>
      <c r="D1052" s="127"/>
      <c r="E1052" s="127"/>
      <c r="F1052" s="122"/>
      <c r="G1052" s="122"/>
      <c r="H1052" s="122"/>
      <c r="I1052" s="122"/>
      <c r="J1052" s="145"/>
      <c r="K1052" s="122"/>
      <c r="L1052" s="122"/>
      <c r="M1052" s="122"/>
      <c r="N1052" s="122"/>
      <c r="O1052" s="122"/>
      <c r="P1052" s="122"/>
      <c r="Q1052" s="122"/>
      <c r="R1052" s="122"/>
      <c r="S1052" s="122"/>
      <c r="T1052" s="122"/>
      <c r="U1052" s="122"/>
      <c r="V1052" s="122"/>
      <c r="W1052" s="122"/>
      <c r="X1052" s="122"/>
      <c r="Y1052" s="122"/>
      <c r="Z1052" s="122"/>
    </row>
    <row r="1053" spans="1:26" hidden="1" x14ac:dyDescent="0.3">
      <c r="A1053" s="194"/>
      <c r="B1053" s="209"/>
      <c r="C1053" s="122"/>
      <c r="D1053" s="127"/>
      <c r="E1053" s="127"/>
      <c r="F1053" s="122"/>
      <c r="G1053" s="122"/>
      <c r="H1053" s="122"/>
      <c r="I1053" s="122"/>
      <c r="J1053" s="145"/>
      <c r="K1053" s="122"/>
      <c r="L1053" s="122"/>
      <c r="M1053" s="122"/>
      <c r="N1053" s="122"/>
      <c r="O1053" s="122"/>
      <c r="P1053" s="122"/>
      <c r="Q1053" s="122"/>
      <c r="R1053" s="122"/>
      <c r="S1053" s="122"/>
      <c r="T1053" s="122"/>
      <c r="U1053" s="122"/>
      <c r="V1053" s="122"/>
      <c r="W1053" s="122"/>
      <c r="X1053" s="122"/>
      <c r="Y1053" s="122"/>
      <c r="Z1053" s="122"/>
    </row>
    <row r="1054" spans="1:26" hidden="1" x14ac:dyDescent="0.3">
      <c r="A1054" s="194"/>
      <c r="B1054" s="210"/>
      <c r="C1054" s="122"/>
      <c r="D1054" s="127"/>
      <c r="E1054" s="127"/>
      <c r="F1054" s="122"/>
      <c r="G1054" s="122"/>
      <c r="H1054" s="122"/>
      <c r="I1054" s="122"/>
      <c r="J1054" s="145"/>
      <c r="K1054" s="122"/>
      <c r="L1054" s="122"/>
      <c r="M1054" s="122"/>
      <c r="N1054" s="122"/>
      <c r="O1054" s="122"/>
      <c r="P1054" s="122"/>
      <c r="Q1054" s="122"/>
      <c r="R1054" s="122"/>
      <c r="S1054" s="122"/>
      <c r="T1054" s="122"/>
      <c r="U1054" s="122"/>
      <c r="V1054" s="122"/>
      <c r="W1054" s="122"/>
      <c r="X1054" s="122"/>
      <c r="Y1054" s="122"/>
      <c r="Z1054" s="122"/>
    </row>
    <row r="1055" spans="1:26" hidden="1" x14ac:dyDescent="0.3">
      <c r="A1055" s="194"/>
      <c r="B1055" s="210"/>
      <c r="C1055" s="122"/>
      <c r="D1055" s="127"/>
      <c r="E1055" s="127"/>
      <c r="F1055" s="122"/>
      <c r="G1055" s="122"/>
      <c r="H1055" s="122"/>
      <c r="I1055" s="122"/>
      <c r="J1055" s="145"/>
      <c r="K1055" s="122"/>
      <c r="L1055" s="122"/>
      <c r="M1055" s="122"/>
      <c r="N1055" s="122"/>
      <c r="O1055" s="122"/>
      <c r="P1055" s="122"/>
      <c r="Q1055" s="122"/>
      <c r="R1055" s="122"/>
      <c r="S1055" s="122"/>
      <c r="T1055" s="122"/>
      <c r="U1055" s="122"/>
      <c r="V1055" s="122"/>
      <c r="W1055" s="122"/>
      <c r="X1055" s="122"/>
      <c r="Y1055" s="122"/>
      <c r="Z1055" s="122"/>
    </row>
    <row r="1056" spans="1:26" hidden="1" x14ac:dyDescent="0.3">
      <c r="A1056" s="194"/>
      <c r="B1056" s="210"/>
      <c r="C1056" s="122"/>
      <c r="D1056" s="127"/>
      <c r="E1056" s="127"/>
      <c r="F1056" s="122"/>
      <c r="G1056" s="122"/>
      <c r="H1056" s="122"/>
      <c r="I1056" s="122"/>
      <c r="J1056" s="145"/>
      <c r="K1056" s="122"/>
      <c r="L1056" s="122"/>
      <c r="M1056" s="122"/>
      <c r="N1056" s="122"/>
      <c r="O1056" s="122"/>
      <c r="P1056" s="122"/>
      <c r="Q1056" s="122"/>
      <c r="R1056" s="122"/>
      <c r="S1056" s="122"/>
      <c r="T1056" s="122"/>
      <c r="U1056" s="122"/>
      <c r="V1056" s="122"/>
      <c r="W1056" s="122"/>
      <c r="X1056" s="122"/>
      <c r="Y1056" s="122"/>
      <c r="Z1056" s="122"/>
    </row>
    <row r="1057" spans="1:26" hidden="1" x14ac:dyDescent="0.3">
      <c r="A1057" s="194"/>
      <c r="B1057" s="210"/>
      <c r="C1057" s="122"/>
      <c r="D1057" s="127"/>
      <c r="E1057" s="122"/>
      <c r="F1057" s="122"/>
      <c r="G1057" s="122"/>
      <c r="H1057" s="122"/>
      <c r="I1057" s="122"/>
      <c r="J1057" s="145"/>
      <c r="K1057" s="122"/>
      <c r="L1057" s="122"/>
      <c r="M1057" s="122"/>
      <c r="N1057" s="122"/>
      <c r="O1057" s="122"/>
      <c r="P1057" s="122"/>
      <c r="Q1057" s="122"/>
      <c r="R1057" s="122"/>
      <c r="S1057" s="122"/>
      <c r="T1057" s="122"/>
      <c r="U1057" s="122"/>
      <c r="V1057" s="122"/>
      <c r="W1057" s="122"/>
      <c r="X1057" s="122"/>
      <c r="Y1057" s="122"/>
      <c r="Z1057" s="122"/>
    </row>
    <row r="1058" spans="1:26" hidden="1" x14ac:dyDescent="0.3">
      <c r="A1058" s="167"/>
      <c r="B1058" s="132"/>
      <c r="C1058" s="122"/>
      <c r="D1058" s="122"/>
      <c r="E1058" s="122"/>
      <c r="F1058" s="122"/>
      <c r="G1058" s="122"/>
      <c r="H1058" s="122"/>
      <c r="I1058" s="122"/>
      <c r="J1058" s="145"/>
      <c r="K1058" s="122"/>
      <c r="L1058" s="122"/>
      <c r="M1058" s="122"/>
      <c r="N1058" s="122"/>
      <c r="O1058" s="122"/>
      <c r="P1058" s="122"/>
      <c r="Q1058" s="122"/>
      <c r="R1058" s="122"/>
      <c r="S1058" s="122"/>
      <c r="T1058" s="122"/>
      <c r="U1058" s="122"/>
      <c r="V1058" s="122"/>
      <c r="W1058" s="122"/>
      <c r="X1058" s="122"/>
      <c r="Y1058" s="122"/>
      <c r="Z1058" s="122"/>
    </row>
    <row r="1059" spans="1:26" hidden="1" x14ac:dyDescent="0.3">
      <c r="A1059" s="167"/>
      <c r="B1059" s="167"/>
      <c r="C1059" s="135"/>
      <c r="D1059" s="136"/>
      <c r="E1059" s="136"/>
      <c r="F1059" s="136"/>
      <c r="G1059" s="136"/>
      <c r="H1059" s="136"/>
      <c r="I1059" s="136"/>
      <c r="J1059" s="198"/>
      <c r="K1059" s="136"/>
      <c r="L1059" s="136"/>
      <c r="M1059" s="136"/>
      <c r="N1059" s="136"/>
      <c r="O1059" s="136"/>
      <c r="P1059" s="136"/>
      <c r="Q1059" s="136"/>
      <c r="R1059" s="136"/>
      <c r="S1059" s="136"/>
      <c r="T1059" s="136"/>
      <c r="U1059" s="136"/>
      <c r="V1059" s="136"/>
      <c r="W1059" s="136"/>
      <c r="X1059" s="136"/>
      <c r="Y1059" s="136"/>
      <c r="Z1059" s="139"/>
    </row>
    <row r="1060" spans="1:26" hidden="1" x14ac:dyDescent="0.3">
      <c r="A1060" s="194"/>
      <c r="B1060" s="126"/>
      <c r="C1060" s="122"/>
      <c r="D1060" s="127"/>
      <c r="E1060" s="127"/>
      <c r="F1060" s="127"/>
      <c r="G1060" s="127"/>
      <c r="H1060" s="127"/>
      <c r="I1060" s="127"/>
      <c r="J1060" s="106"/>
      <c r="K1060" s="127"/>
      <c r="L1060" s="127"/>
      <c r="M1060" s="127"/>
      <c r="N1060" s="127"/>
      <c r="O1060" s="122"/>
      <c r="P1060" s="122"/>
      <c r="Q1060" s="127"/>
      <c r="R1060" s="127"/>
      <c r="S1060" s="127"/>
      <c r="T1060" s="127"/>
      <c r="U1060" s="127"/>
      <c r="V1060" s="127"/>
      <c r="W1060" s="122"/>
      <c r="X1060" s="122"/>
      <c r="Y1060" s="122"/>
      <c r="Z1060" s="122"/>
    </row>
    <row r="1061" spans="1:26" hidden="1" x14ac:dyDescent="0.3">
      <c r="A1061" s="167"/>
      <c r="B1061" s="132"/>
      <c r="C1061" s="122"/>
      <c r="D1061" s="122"/>
      <c r="E1061" s="122"/>
      <c r="F1061" s="122"/>
      <c r="G1061" s="122"/>
      <c r="H1061" s="122"/>
      <c r="I1061" s="122"/>
      <c r="J1061" s="145"/>
      <c r="K1061" s="122"/>
      <c r="L1061" s="122"/>
      <c r="M1061" s="122"/>
      <c r="N1061" s="122"/>
      <c r="O1061" s="122"/>
      <c r="P1061" s="122"/>
      <c r="Q1061" s="122"/>
      <c r="R1061" s="122"/>
      <c r="S1061" s="122"/>
      <c r="T1061" s="122"/>
      <c r="U1061" s="122"/>
      <c r="V1061" s="122"/>
      <c r="W1061" s="122"/>
      <c r="X1061" s="122"/>
      <c r="Y1061" s="122"/>
      <c r="Z1061" s="122"/>
    </row>
    <row r="1062" spans="1:26" hidden="1" x14ac:dyDescent="0.3">
      <c r="A1062" s="167"/>
      <c r="B1062" s="205"/>
      <c r="C1062" s="169"/>
      <c r="D1062" s="136"/>
      <c r="E1062" s="136"/>
      <c r="F1062" s="136"/>
      <c r="G1062" s="136"/>
      <c r="H1062" s="136"/>
      <c r="I1062" s="136"/>
      <c r="J1062" s="198"/>
      <c r="K1062" s="136"/>
      <c r="L1062" s="136"/>
      <c r="M1062" s="136"/>
      <c r="N1062" s="136"/>
      <c r="O1062" s="136"/>
      <c r="P1062" s="136"/>
      <c r="Q1062" s="136"/>
      <c r="R1062" s="136"/>
      <c r="S1062" s="136"/>
      <c r="T1062" s="136"/>
      <c r="U1062" s="136"/>
      <c r="V1062" s="136"/>
      <c r="W1062" s="136"/>
      <c r="X1062" s="136"/>
      <c r="Y1062" s="136"/>
      <c r="Z1062" s="139"/>
    </row>
    <row r="1063" spans="1:26" hidden="1" x14ac:dyDescent="0.3">
      <c r="A1063" s="194"/>
      <c r="B1063" s="185"/>
      <c r="C1063" s="122"/>
      <c r="D1063" s="127"/>
      <c r="E1063" s="205"/>
      <c r="F1063" s="142"/>
      <c r="G1063" s="142"/>
      <c r="H1063" s="142"/>
      <c r="I1063" s="142"/>
      <c r="J1063" s="143"/>
      <c r="K1063" s="142"/>
      <c r="L1063" s="142"/>
      <c r="M1063" s="122"/>
      <c r="N1063" s="122"/>
      <c r="O1063" s="122"/>
      <c r="P1063" s="122"/>
      <c r="Q1063" s="122"/>
      <c r="R1063" s="122"/>
      <c r="S1063" s="142"/>
      <c r="T1063" s="142"/>
      <c r="U1063" s="142"/>
      <c r="V1063" s="142"/>
      <c r="W1063" s="142"/>
      <c r="X1063" s="142"/>
      <c r="Y1063" s="142"/>
      <c r="Z1063" s="122"/>
    </row>
    <row r="1064" spans="1:26" hidden="1" x14ac:dyDescent="0.3">
      <c r="A1064" s="194"/>
      <c r="B1064" s="185"/>
      <c r="C1064" s="122"/>
      <c r="D1064" s="127"/>
      <c r="E1064" s="205"/>
      <c r="F1064" s="142"/>
      <c r="G1064" s="142"/>
      <c r="H1064" s="142"/>
      <c r="I1064" s="142"/>
      <c r="J1064" s="143"/>
      <c r="K1064" s="142"/>
      <c r="L1064" s="142"/>
      <c r="M1064" s="122"/>
      <c r="N1064" s="122"/>
      <c r="O1064" s="122"/>
      <c r="P1064" s="122"/>
      <c r="Q1064" s="122"/>
      <c r="R1064" s="122"/>
      <c r="S1064" s="142"/>
      <c r="T1064" s="142"/>
      <c r="U1064" s="142"/>
      <c r="V1064" s="142"/>
      <c r="W1064" s="142"/>
      <c r="X1064" s="142"/>
      <c r="Y1064" s="142"/>
      <c r="Z1064" s="122"/>
    </row>
    <row r="1065" spans="1:26" hidden="1" x14ac:dyDescent="0.3">
      <c r="A1065" s="194"/>
      <c r="B1065" s="185"/>
      <c r="C1065" s="122"/>
      <c r="D1065" s="127"/>
      <c r="E1065" s="205"/>
      <c r="F1065" s="142"/>
      <c r="G1065" s="142"/>
      <c r="H1065" s="142"/>
      <c r="I1065" s="142"/>
      <c r="J1065" s="143"/>
      <c r="K1065" s="125"/>
      <c r="L1065" s="122"/>
      <c r="M1065" s="122"/>
      <c r="N1065" s="122"/>
      <c r="O1065" s="122"/>
      <c r="P1065" s="122"/>
      <c r="Q1065" s="122"/>
      <c r="R1065" s="122"/>
      <c r="S1065" s="142"/>
      <c r="T1065" s="142"/>
      <c r="U1065" s="142"/>
      <c r="V1065" s="142"/>
      <c r="W1065" s="142"/>
      <c r="X1065" s="142"/>
      <c r="Y1065" s="142"/>
      <c r="Z1065" s="122"/>
    </row>
    <row r="1066" spans="1:26" hidden="1" x14ac:dyDescent="0.3">
      <c r="A1066" s="194"/>
      <c r="B1066" s="185"/>
      <c r="C1066" s="122"/>
      <c r="D1066" s="127"/>
      <c r="E1066" s="205"/>
      <c r="F1066" s="142"/>
      <c r="G1066" s="142"/>
      <c r="H1066" s="142"/>
      <c r="I1066" s="142"/>
      <c r="J1066" s="143"/>
      <c r="K1066" s="149"/>
      <c r="L1066" s="142"/>
      <c r="M1066" s="122"/>
      <c r="N1066" s="122"/>
      <c r="O1066" s="122"/>
      <c r="P1066" s="122"/>
      <c r="Q1066" s="122"/>
      <c r="R1066" s="122"/>
      <c r="S1066" s="142"/>
      <c r="T1066" s="142"/>
      <c r="U1066" s="142"/>
      <c r="V1066" s="142"/>
      <c r="W1066" s="142"/>
      <c r="X1066" s="142"/>
      <c r="Y1066" s="142"/>
      <c r="Z1066" s="122"/>
    </row>
    <row r="1067" spans="1:26" hidden="1" x14ac:dyDescent="0.3">
      <c r="A1067" s="194"/>
      <c r="B1067" s="185"/>
      <c r="C1067" s="122"/>
      <c r="D1067" s="127"/>
      <c r="E1067" s="205"/>
      <c r="F1067" s="142"/>
      <c r="G1067" s="142"/>
      <c r="H1067" s="142"/>
      <c r="I1067" s="142"/>
      <c r="J1067" s="143"/>
      <c r="K1067" s="149"/>
      <c r="L1067" s="142"/>
      <c r="M1067" s="122"/>
      <c r="N1067" s="122"/>
      <c r="O1067" s="122"/>
      <c r="P1067" s="122"/>
      <c r="Q1067" s="122"/>
      <c r="R1067" s="122"/>
      <c r="S1067" s="142"/>
      <c r="T1067" s="142"/>
      <c r="U1067" s="142"/>
      <c r="V1067" s="142"/>
      <c r="W1067" s="142"/>
      <c r="X1067" s="142"/>
      <c r="Y1067" s="142"/>
      <c r="Z1067" s="122"/>
    </row>
    <row r="1068" spans="1:26" hidden="1" x14ac:dyDescent="0.3">
      <c r="A1068" s="194"/>
      <c r="B1068" s="185"/>
      <c r="C1068" s="122"/>
      <c r="D1068" s="127"/>
      <c r="E1068" s="205"/>
      <c r="F1068" s="142"/>
      <c r="G1068" s="142"/>
      <c r="H1068" s="142"/>
      <c r="I1068" s="142"/>
      <c r="J1068" s="143"/>
      <c r="K1068" s="149"/>
      <c r="L1068" s="142"/>
      <c r="M1068" s="122"/>
      <c r="N1068" s="122"/>
      <c r="O1068" s="122"/>
      <c r="P1068" s="122"/>
      <c r="Q1068" s="122"/>
      <c r="R1068" s="122"/>
      <c r="S1068" s="142"/>
      <c r="T1068" s="142"/>
      <c r="U1068" s="142"/>
      <c r="V1068" s="142"/>
      <c r="W1068" s="142"/>
      <c r="X1068" s="142"/>
      <c r="Y1068" s="142"/>
      <c r="Z1068" s="122"/>
    </row>
    <row r="1069" spans="1:26" hidden="1" x14ac:dyDescent="0.3">
      <c r="A1069" s="194"/>
      <c r="B1069" s="185"/>
      <c r="C1069" s="122"/>
      <c r="D1069" s="127"/>
      <c r="E1069" s="205"/>
      <c r="F1069" s="142"/>
      <c r="G1069" s="142"/>
      <c r="H1069" s="142"/>
      <c r="I1069" s="142"/>
      <c r="J1069" s="143"/>
      <c r="K1069" s="149"/>
      <c r="L1069" s="142"/>
      <c r="M1069" s="122"/>
      <c r="N1069" s="122"/>
      <c r="O1069" s="122"/>
      <c r="P1069" s="122"/>
      <c r="Q1069" s="122"/>
      <c r="R1069" s="122"/>
      <c r="S1069" s="142"/>
      <c r="T1069" s="142"/>
      <c r="U1069" s="142"/>
      <c r="V1069" s="142"/>
      <c r="W1069" s="142"/>
      <c r="X1069" s="142"/>
      <c r="Y1069" s="142"/>
      <c r="Z1069" s="122"/>
    </row>
    <row r="1070" spans="1:26" hidden="1" x14ac:dyDescent="0.3">
      <c r="A1070" s="194"/>
      <c r="B1070" s="185"/>
      <c r="C1070" s="122"/>
      <c r="D1070" s="127"/>
      <c r="E1070" s="205"/>
      <c r="F1070" s="142"/>
      <c r="G1070" s="142"/>
      <c r="H1070" s="142"/>
      <c r="I1070" s="142"/>
      <c r="J1070" s="143"/>
      <c r="K1070" s="149"/>
      <c r="L1070" s="142"/>
      <c r="M1070" s="122"/>
      <c r="N1070" s="122"/>
      <c r="O1070" s="122"/>
      <c r="P1070" s="122"/>
      <c r="Q1070" s="122"/>
      <c r="R1070" s="122"/>
      <c r="S1070" s="142"/>
      <c r="T1070" s="142"/>
      <c r="U1070" s="142"/>
      <c r="V1070" s="142"/>
      <c r="W1070" s="142"/>
      <c r="X1070" s="142"/>
      <c r="Y1070" s="142"/>
      <c r="Z1070" s="122"/>
    </row>
    <row r="1071" spans="1:26" hidden="1" x14ac:dyDescent="0.3">
      <c r="A1071" s="194"/>
      <c r="B1071" s="185"/>
      <c r="C1071" s="122"/>
      <c r="D1071" s="127"/>
      <c r="E1071" s="205"/>
      <c r="F1071" s="142"/>
      <c r="G1071" s="142"/>
      <c r="H1071" s="142"/>
      <c r="I1071" s="142"/>
      <c r="J1071" s="143"/>
      <c r="K1071" s="149"/>
      <c r="L1071" s="142"/>
      <c r="M1071" s="122"/>
      <c r="N1071" s="122"/>
      <c r="O1071" s="122"/>
      <c r="P1071" s="122"/>
      <c r="Q1071" s="122"/>
      <c r="R1071" s="122"/>
      <c r="S1071" s="142"/>
      <c r="T1071" s="142"/>
      <c r="U1071" s="142"/>
      <c r="V1071" s="142"/>
      <c r="W1071" s="142"/>
      <c r="X1071" s="142"/>
      <c r="Y1071" s="142"/>
      <c r="Z1071" s="122"/>
    </row>
    <row r="1072" spans="1:26" hidden="1" x14ac:dyDescent="0.3">
      <c r="A1072" s="194"/>
      <c r="B1072" s="185"/>
      <c r="C1072" s="122"/>
      <c r="D1072" s="127"/>
      <c r="E1072" s="205"/>
      <c r="F1072" s="142"/>
      <c r="G1072" s="142"/>
      <c r="H1072" s="142"/>
      <c r="I1072" s="142"/>
      <c r="J1072" s="143"/>
      <c r="K1072" s="149"/>
      <c r="L1072" s="142"/>
      <c r="M1072" s="122"/>
      <c r="N1072" s="122"/>
      <c r="O1072" s="122"/>
      <c r="P1072" s="122"/>
      <c r="Q1072" s="122"/>
      <c r="R1072" s="122"/>
      <c r="S1072" s="142"/>
      <c r="T1072" s="142"/>
      <c r="U1072" s="142"/>
      <c r="V1072" s="142"/>
      <c r="W1072" s="142"/>
      <c r="X1072" s="142"/>
      <c r="Y1072" s="142"/>
      <c r="Z1072" s="122"/>
    </row>
    <row r="1073" spans="1:26" hidden="1" x14ac:dyDescent="0.3">
      <c r="A1073" s="194"/>
      <c r="B1073" s="185"/>
      <c r="C1073" s="122"/>
      <c r="D1073" s="127"/>
      <c r="E1073" s="205"/>
      <c r="F1073" s="142"/>
      <c r="G1073" s="142"/>
      <c r="H1073" s="142"/>
      <c r="I1073" s="142"/>
      <c r="J1073" s="143"/>
      <c r="K1073" s="149"/>
      <c r="L1073" s="142"/>
      <c r="M1073" s="122"/>
      <c r="N1073" s="122"/>
      <c r="O1073" s="122"/>
      <c r="P1073" s="122"/>
      <c r="Q1073" s="122"/>
      <c r="R1073" s="122"/>
      <c r="S1073" s="142"/>
      <c r="T1073" s="142"/>
      <c r="U1073" s="142"/>
      <c r="V1073" s="142"/>
      <c r="W1073" s="142"/>
      <c r="X1073" s="142"/>
      <c r="Y1073" s="142"/>
      <c r="Z1073" s="122"/>
    </row>
    <row r="1074" spans="1:26" hidden="1" x14ac:dyDescent="0.3">
      <c r="A1074" s="194"/>
      <c r="B1074" s="185"/>
      <c r="C1074" s="122"/>
      <c r="D1074" s="127"/>
      <c r="E1074" s="205"/>
      <c r="F1074" s="142"/>
      <c r="G1074" s="142"/>
      <c r="H1074" s="142"/>
      <c r="I1074" s="142"/>
      <c r="J1074" s="143"/>
      <c r="K1074" s="149"/>
      <c r="L1074" s="142"/>
      <c r="M1074" s="122"/>
      <c r="N1074" s="122"/>
      <c r="O1074" s="122"/>
      <c r="P1074" s="122"/>
      <c r="Q1074" s="122"/>
      <c r="R1074" s="122"/>
      <c r="S1074" s="142"/>
      <c r="T1074" s="142"/>
      <c r="U1074" s="142"/>
      <c r="V1074" s="142"/>
      <c r="W1074" s="142"/>
      <c r="X1074" s="142"/>
      <c r="Y1074" s="142"/>
      <c r="Z1074" s="122"/>
    </row>
    <row r="1075" spans="1:26" hidden="1" x14ac:dyDescent="0.3">
      <c r="A1075" s="194"/>
      <c r="B1075" s="126"/>
      <c r="C1075" s="122"/>
      <c r="D1075" s="127"/>
      <c r="E1075" s="205"/>
      <c r="F1075" s="142"/>
      <c r="G1075" s="142"/>
      <c r="H1075" s="142"/>
      <c r="I1075" s="142"/>
      <c r="J1075" s="143"/>
      <c r="K1075" s="149"/>
      <c r="L1075" s="142"/>
      <c r="M1075" s="122"/>
      <c r="N1075" s="122"/>
      <c r="O1075" s="122"/>
      <c r="P1075" s="122"/>
      <c r="Q1075" s="122"/>
      <c r="R1075" s="122"/>
      <c r="S1075" s="142"/>
      <c r="T1075" s="142"/>
      <c r="U1075" s="142"/>
      <c r="V1075" s="142"/>
      <c r="W1075" s="142"/>
      <c r="X1075" s="142"/>
      <c r="Y1075" s="142"/>
      <c r="Z1075" s="122"/>
    </row>
    <row r="1076" spans="1:26" hidden="1" x14ac:dyDescent="0.3">
      <c r="A1076" s="194"/>
      <c r="B1076" s="211"/>
      <c r="C1076" s="122"/>
      <c r="D1076" s="127"/>
      <c r="E1076" s="205"/>
      <c r="F1076" s="142"/>
      <c r="G1076" s="142"/>
      <c r="H1076" s="142"/>
      <c r="I1076" s="142"/>
      <c r="J1076" s="143"/>
      <c r="K1076" s="149"/>
      <c r="L1076" s="142"/>
      <c r="M1076" s="122"/>
      <c r="N1076" s="122"/>
      <c r="O1076" s="122"/>
      <c r="P1076" s="122"/>
      <c r="Q1076" s="122"/>
      <c r="R1076" s="122"/>
      <c r="S1076" s="142"/>
      <c r="T1076" s="142"/>
      <c r="U1076" s="142"/>
      <c r="V1076" s="142"/>
      <c r="W1076" s="142"/>
      <c r="X1076" s="142"/>
      <c r="Y1076" s="142"/>
      <c r="Z1076" s="122"/>
    </row>
    <row r="1077" spans="1:26" hidden="1" x14ac:dyDescent="0.3">
      <c r="A1077" s="194"/>
      <c r="B1077" s="211"/>
      <c r="C1077" s="122"/>
      <c r="D1077" s="127"/>
      <c r="E1077" s="205"/>
      <c r="F1077" s="142"/>
      <c r="G1077" s="142"/>
      <c r="H1077" s="142"/>
      <c r="I1077" s="142"/>
      <c r="J1077" s="143"/>
      <c r="K1077" s="149"/>
      <c r="L1077" s="142"/>
      <c r="M1077" s="122"/>
      <c r="N1077" s="122"/>
      <c r="O1077" s="122"/>
      <c r="P1077" s="122"/>
      <c r="Q1077" s="122"/>
      <c r="R1077" s="122"/>
      <c r="S1077" s="142"/>
      <c r="T1077" s="142"/>
      <c r="U1077" s="142"/>
      <c r="V1077" s="142"/>
      <c r="W1077" s="142"/>
      <c r="X1077" s="142"/>
      <c r="Y1077" s="142"/>
      <c r="Z1077" s="122"/>
    </row>
    <row r="1078" spans="1:26" hidden="1" x14ac:dyDescent="0.3">
      <c r="A1078" s="194"/>
      <c r="B1078" s="211"/>
      <c r="C1078" s="122"/>
      <c r="D1078" s="127"/>
      <c r="E1078" s="205"/>
      <c r="F1078" s="142"/>
      <c r="G1078" s="142"/>
      <c r="H1078" s="142"/>
      <c r="I1078" s="142"/>
      <c r="J1078" s="143"/>
      <c r="K1078" s="149"/>
      <c r="L1078" s="142"/>
      <c r="M1078" s="122"/>
      <c r="N1078" s="122"/>
      <c r="O1078" s="122"/>
      <c r="P1078" s="122"/>
      <c r="Q1078" s="122"/>
      <c r="R1078" s="122"/>
      <c r="S1078" s="142"/>
      <c r="T1078" s="142"/>
      <c r="U1078" s="142"/>
      <c r="V1078" s="142"/>
      <c r="W1078" s="142"/>
      <c r="X1078" s="142"/>
      <c r="Y1078" s="142"/>
      <c r="Z1078" s="122"/>
    </row>
    <row r="1079" spans="1:26" hidden="1" x14ac:dyDescent="0.3">
      <c r="A1079" s="194"/>
      <c r="B1079" s="126"/>
      <c r="C1079" s="122"/>
      <c r="D1079" s="127"/>
      <c r="E1079" s="205"/>
      <c r="F1079" s="142"/>
      <c r="G1079" s="142"/>
      <c r="H1079" s="142"/>
      <c r="I1079" s="142"/>
      <c r="J1079" s="143"/>
      <c r="K1079" s="149"/>
      <c r="L1079" s="142"/>
      <c r="M1079" s="122"/>
      <c r="N1079" s="122"/>
      <c r="O1079" s="122"/>
      <c r="P1079" s="122"/>
      <c r="Q1079" s="122"/>
      <c r="R1079" s="122"/>
      <c r="S1079" s="142"/>
      <c r="T1079" s="142"/>
      <c r="U1079" s="142"/>
      <c r="V1079" s="142"/>
      <c r="W1079" s="142"/>
      <c r="X1079" s="142"/>
      <c r="Y1079" s="142"/>
      <c r="Z1079" s="122"/>
    </row>
    <row r="1080" spans="1:26" hidden="1" x14ac:dyDescent="0.3">
      <c r="A1080" s="194"/>
      <c r="B1080" s="211"/>
      <c r="C1080" s="122"/>
      <c r="D1080" s="127"/>
      <c r="E1080" s="142"/>
      <c r="F1080" s="142"/>
      <c r="G1080" s="142"/>
      <c r="H1080" s="142"/>
      <c r="I1080" s="142"/>
      <c r="J1080" s="143"/>
      <c r="K1080" s="149"/>
      <c r="L1080" s="142"/>
      <c r="M1080" s="122"/>
      <c r="N1080" s="122"/>
      <c r="O1080" s="122"/>
      <c r="P1080" s="122"/>
      <c r="Q1080" s="122"/>
      <c r="R1080" s="122"/>
      <c r="S1080" s="142"/>
      <c r="T1080" s="142"/>
      <c r="U1080" s="142"/>
      <c r="V1080" s="142"/>
      <c r="W1080" s="142"/>
      <c r="X1080" s="142"/>
      <c r="Y1080" s="142"/>
      <c r="Z1080" s="122"/>
    </row>
    <row r="1081" spans="1:26" hidden="1" x14ac:dyDescent="0.3">
      <c r="A1081" s="167"/>
      <c r="B1081" s="185"/>
      <c r="C1081" s="122"/>
      <c r="D1081" s="122"/>
      <c r="E1081" s="122"/>
      <c r="F1081" s="122"/>
      <c r="G1081" s="122"/>
      <c r="H1081" s="122"/>
      <c r="I1081" s="122"/>
      <c r="J1081" s="145"/>
      <c r="K1081" s="125"/>
      <c r="L1081" s="122"/>
      <c r="M1081" s="122"/>
      <c r="N1081" s="122"/>
      <c r="O1081" s="122"/>
      <c r="P1081" s="122"/>
      <c r="Q1081" s="122"/>
      <c r="R1081" s="122"/>
      <c r="S1081" s="122"/>
      <c r="T1081" s="122"/>
      <c r="U1081" s="122"/>
      <c r="V1081" s="122"/>
      <c r="W1081" s="122"/>
      <c r="X1081" s="122"/>
      <c r="Y1081" s="122"/>
      <c r="Z1081" s="122"/>
    </row>
    <row r="1082" spans="1:26" hidden="1" x14ac:dyDescent="0.3">
      <c r="A1082" s="167"/>
      <c r="B1082" s="167"/>
      <c r="C1082" s="135"/>
      <c r="D1082" s="136"/>
      <c r="E1082" s="136"/>
      <c r="F1082" s="136"/>
      <c r="G1082" s="136"/>
      <c r="H1082" s="136"/>
      <c r="I1082" s="136"/>
      <c r="J1082" s="198"/>
      <c r="K1082" s="136"/>
      <c r="L1082" s="136"/>
      <c r="M1082" s="136"/>
      <c r="N1082" s="136"/>
      <c r="O1082" s="136"/>
      <c r="P1082" s="136"/>
      <c r="Q1082" s="136"/>
      <c r="R1082" s="136"/>
      <c r="S1082" s="136"/>
      <c r="T1082" s="136"/>
      <c r="U1082" s="136"/>
      <c r="V1082" s="136"/>
      <c r="W1082" s="136"/>
      <c r="X1082" s="136"/>
      <c r="Y1082" s="136"/>
      <c r="Z1082" s="136"/>
    </row>
    <row r="1083" spans="1:26" hidden="1" x14ac:dyDescent="0.3">
      <c r="A1083" s="194"/>
      <c r="B1083" s="126"/>
      <c r="C1083" s="122"/>
      <c r="D1083" s="127"/>
      <c r="E1083" s="122"/>
      <c r="F1083" s="122"/>
      <c r="G1083" s="122"/>
      <c r="H1083" s="122"/>
      <c r="I1083" s="122"/>
      <c r="J1083" s="145"/>
      <c r="K1083" s="122"/>
      <c r="L1083" s="122"/>
      <c r="M1083" s="122"/>
      <c r="N1083" s="122"/>
      <c r="O1083" s="122"/>
      <c r="P1083" s="122"/>
      <c r="Q1083" s="122"/>
      <c r="R1083" s="122"/>
      <c r="S1083" s="122"/>
      <c r="T1083" s="122"/>
      <c r="U1083" s="122"/>
      <c r="V1083" s="122"/>
      <c r="W1083" s="122"/>
      <c r="X1083" s="122"/>
      <c r="Y1083" s="122"/>
      <c r="Z1083" s="122"/>
    </row>
    <row r="1084" spans="1:26" hidden="1" x14ac:dyDescent="0.3">
      <c r="A1084" s="167"/>
      <c r="B1084" s="132"/>
      <c r="C1084" s="122"/>
      <c r="D1084" s="122"/>
      <c r="E1084" s="122"/>
      <c r="F1084" s="122"/>
      <c r="G1084" s="122"/>
      <c r="H1084" s="122"/>
      <c r="I1084" s="122"/>
      <c r="J1084" s="145"/>
      <c r="K1084" s="122"/>
      <c r="L1084" s="122"/>
      <c r="M1084" s="122"/>
      <c r="N1084" s="122"/>
      <c r="O1084" s="122"/>
      <c r="P1084" s="122"/>
      <c r="Q1084" s="122"/>
      <c r="R1084" s="122"/>
      <c r="S1084" s="122"/>
      <c r="T1084" s="122"/>
      <c r="U1084" s="122"/>
      <c r="V1084" s="122"/>
      <c r="W1084" s="122"/>
      <c r="X1084" s="122"/>
      <c r="Y1084" s="122"/>
      <c r="Z1084" s="122"/>
    </row>
    <row r="1085" spans="1:26" s="131" customFormat="1" hidden="1" x14ac:dyDescent="0.3">
      <c r="A1085" s="167"/>
      <c r="B1085" s="195"/>
      <c r="C1085" s="136"/>
      <c r="D1085" s="136"/>
      <c r="E1085" s="136"/>
      <c r="F1085" s="139"/>
      <c r="G1085" s="139"/>
      <c r="H1085" s="139"/>
      <c r="I1085" s="139"/>
      <c r="J1085" s="196"/>
      <c r="K1085" s="139"/>
      <c r="L1085" s="139"/>
      <c r="M1085" s="139"/>
      <c r="N1085" s="139"/>
      <c r="O1085" s="139"/>
      <c r="P1085" s="139"/>
      <c r="Q1085" s="139"/>
      <c r="R1085" s="139"/>
      <c r="S1085" s="139"/>
      <c r="T1085" s="139"/>
      <c r="U1085" s="139"/>
      <c r="V1085" s="139"/>
      <c r="W1085" s="139"/>
      <c r="X1085" s="139"/>
      <c r="Y1085" s="139"/>
      <c r="Z1085" s="139"/>
    </row>
    <row r="1086" spans="1:26" s="131" customFormat="1" hidden="1" x14ac:dyDescent="0.3">
      <c r="A1086" s="194"/>
      <c r="B1086" s="132"/>
      <c r="C1086" s="122"/>
      <c r="D1086" s="122"/>
      <c r="E1086" s="122"/>
      <c r="F1086" s="122"/>
      <c r="G1086" s="122"/>
      <c r="H1086" s="122"/>
      <c r="I1086" s="122"/>
      <c r="J1086" s="145"/>
      <c r="K1086" s="122"/>
      <c r="L1086" s="122"/>
      <c r="M1086" s="122"/>
      <c r="N1086" s="122"/>
      <c r="O1086" s="122"/>
      <c r="P1086" s="122"/>
      <c r="Q1086" s="122"/>
      <c r="R1086" s="133"/>
      <c r="S1086" s="122"/>
      <c r="T1086" s="133"/>
      <c r="U1086" s="133"/>
      <c r="V1086" s="133"/>
      <c r="W1086" s="122"/>
      <c r="X1086" s="122"/>
      <c r="Y1086" s="122"/>
      <c r="Z1086" s="122"/>
    </row>
    <row r="1087" spans="1:26" s="131" customFormat="1" hidden="1" x14ac:dyDescent="0.3">
      <c r="A1087" s="167"/>
      <c r="B1087" s="128"/>
      <c r="C1087" s="122"/>
      <c r="D1087" s="122"/>
      <c r="E1087" s="122"/>
      <c r="F1087" s="122"/>
      <c r="G1087" s="122"/>
      <c r="H1087" s="122"/>
      <c r="I1087" s="122"/>
      <c r="J1087" s="145"/>
      <c r="K1087" s="122"/>
      <c r="L1087" s="122"/>
      <c r="M1087" s="122"/>
      <c r="N1087" s="122"/>
      <c r="O1087" s="122"/>
      <c r="P1087" s="122"/>
      <c r="Q1087" s="122"/>
      <c r="R1087" s="122"/>
      <c r="S1087" s="122"/>
      <c r="T1087" s="122"/>
      <c r="U1087" s="122"/>
      <c r="V1087" s="122"/>
      <c r="W1087" s="122"/>
      <c r="X1087" s="122"/>
      <c r="Y1087" s="122"/>
      <c r="Z1087" s="122"/>
    </row>
    <row r="1088" spans="1:26" s="154" customFormat="1" hidden="1" x14ac:dyDescent="0.3">
      <c r="A1088" s="167"/>
      <c r="B1088" s="167"/>
      <c r="C1088" s="142"/>
      <c r="D1088" s="142"/>
      <c r="E1088" s="142"/>
      <c r="F1088" s="142"/>
      <c r="G1088" s="142"/>
      <c r="H1088" s="142"/>
      <c r="I1088" s="142"/>
      <c r="J1088" s="143"/>
      <c r="K1088" s="186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</row>
    <row r="1089" spans="26:26" hidden="1" x14ac:dyDescent="0.3"/>
    <row r="1090" spans="26:26" hidden="1" x14ac:dyDescent="0.3">
      <c r="Z1090" s="214" t="e">
        <f>#REF!-#REF!</f>
        <v>#REF!</v>
      </c>
    </row>
    <row r="1091" spans="26:26" hidden="1" x14ac:dyDescent="0.3">
      <c r="Z1091" s="187" t="e">
        <f>#REF!-Z1090</f>
        <v>#REF!</v>
      </c>
    </row>
    <row r="1092" spans="26:26" hidden="1" x14ac:dyDescent="0.3"/>
    <row r="1093" spans="26:26" hidden="1" x14ac:dyDescent="0.3">
      <c r="Z1093" s="187">
        <v>80325165.219999999</v>
      </c>
    </row>
    <row r="1094" spans="26:26" hidden="1" x14ac:dyDescent="0.3">
      <c r="Z1094" s="187" t="e">
        <f>Z1090-Z1093</f>
        <v>#REF!</v>
      </c>
    </row>
    <row r="1095" spans="26:26" x14ac:dyDescent="0.3"/>
    <row r="1096" spans="26:26" x14ac:dyDescent="0.3"/>
    <row r="1097" spans="26:26" x14ac:dyDescent="0.3"/>
    <row r="1098" spans="26:26" x14ac:dyDescent="0.3"/>
    <row r="1099" spans="26:26" x14ac:dyDescent="0.3"/>
    <row r="1100" spans="26:26" x14ac:dyDescent="0.3"/>
    <row r="1101" spans="26:26" x14ac:dyDescent="0.3"/>
    <row r="1102" spans="26:26" x14ac:dyDescent="0.3"/>
    <row r="1103" spans="26:26" x14ac:dyDescent="0.3"/>
    <row r="1104" spans="26:26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</sheetData>
  <autoFilter ref="A7:Z1088"/>
  <mergeCells count="32">
    <mergeCell ref="A127:Z127"/>
    <mergeCell ref="D3:I3"/>
    <mergeCell ref="D4:D5"/>
    <mergeCell ref="E4:I4"/>
    <mergeCell ref="J5:K5"/>
    <mergeCell ref="A2:A6"/>
    <mergeCell ref="B2:B6"/>
    <mergeCell ref="C2:C5"/>
    <mergeCell ref="D2:Z2"/>
    <mergeCell ref="Y3:Y5"/>
    <mergeCell ref="J3:L4"/>
    <mergeCell ref="Q3:R5"/>
    <mergeCell ref="S3:T5"/>
    <mergeCell ref="U3:V5"/>
    <mergeCell ref="Z3:Z5"/>
    <mergeCell ref="M3:N5"/>
    <mergeCell ref="A183:B183"/>
    <mergeCell ref="A182:B182"/>
    <mergeCell ref="W3:X5"/>
    <mergeCell ref="O3:P5"/>
    <mergeCell ref="A143:Z143"/>
    <mergeCell ref="A156:Z156"/>
    <mergeCell ref="A78:B78"/>
    <mergeCell ref="A8:Z8"/>
    <mergeCell ref="A175:Z175"/>
    <mergeCell ref="A132:Z132"/>
    <mergeCell ref="A77:Z77"/>
    <mergeCell ref="A23:Z23"/>
    <mergeCell ref="A55:Z55"/>
    <mergeCell ref="A169:Z169"/>
    <mergeCell ref="A93:Z93"/>
    <mergeCell ref="A111:Z111"/>
  </mergeCells>
  <conditionalFormatting sqref="B80:B82">
    <cfRule type="duplicateValues" dxfId="3" priority="3"/>
  </conditionalFormatting>
  <conditionalFormatting sqref="B83:B84">
    <cfRule type="duplicateValues" dxfId="2" priority="2"/>
  </conditionalFormatting>
  <conditionalFormatting sqref="B85:B90">
    <cfRule type="duplicateValues" dxfId="1" priority="1"/>
  </conditionalFormatting>
  <conditionalFormatting sqref="B79">
    <cfRule type="duplicateValues" dxfId="0" priority="4"/>
  </conditionalFormatting>
  <printOptions horizontalCentered="1"/>
  <pageMargins left="0.15748031496062992" right="0.15748031496062992" top="0.55118110236220474" bottom="0.23622047244094491" header="0.15748031496062992" footer="0.15748031496062992"/>
  <pageSetup paperSize="9" scale="59" fitToHeight="0" orientation="portrait" r:id="rId1"/>
  <rowBreaks count="1" manualBreakCount="1">
    <brk id="58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</vt:i4>
      </vt:variant>
    </vt:vector>
  </HeadingPairs>
  <TitlesOfParts>
    <vt:vector size="17" baseType="lpstr">
      <vt:lpstr>4 вариант 15.02</vt:lpstr>
      <vt:lpstr>Раздел I</vt:lpstr>
      <vt:lpstr>Раздел 2</vt:lpstr>
      <vt:lpstr>Раздел 3</vt:lpstr>
      <vt:lpstr>Раздел 4</vt:lpstr>
      <vt:lpstr>cвод</vt:lpstr>
      <vt:lpstr>'4 вариант 15.02'!Заголовки_для_печати</vt:lpstr>
      <vt:lpstr>cвод!Заголовки_для_печати</vt:lpstr>
      <vt:lpstr>'Раздел 2'!Заголовки_для_печати</vt:lpstr>
      <vt:lpstr>'Раздел 3'!Заголовки_для_печати</vt:lpstr>
      <vt:lpstr>'Раздел 4'!Заголовки_для_печати</vt:lpstr>
      <vt:lpstr>'4 вариант 15.02'!Область_печати</vt:lpstr>
      <vt:lpstr>cвод!Область_печати</vt:lpstr>
      <vt:lpstr>'Раздел 2'!Область_печати</vt:lpstr>
      <vt:lpstr>'Раздел 3'!Область_печати</vt:lpstr>
      <vt:lpstr>'Раздел 4'!Область_печати</vt:lpstr>
      <vt:lpstr>'Раздел I'!Область_печати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Яковлевна Макарова</dc:creator>
  <cp:lastModifiedBy>Екатерина Анатольевна Дмитриева</cp:lastModifiedBy>
  <cp:lastPrinted>2020-10-15T13:25:29Z</cp:lastPrinted>
  <dcterms:created xsi:type="dcterms:W3CDTF">2006-09-16T00:00:00Z</dcterms:created>
  <dcterms:modified xsi:type="dcterms:W3CDTF">2020-10-28T09:02:37Z</dcterms:modified>
</cp:coreProperties>
</file>